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15E0C95-D7B1-46E9-887F-23B5517BD8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talsales" sheetId="18" r:id="rId1"/>
    <sheet name="orders" sheetId="17" r:id="rId2"/>
    <sheet name="customers" sheetId="13" r:id="rId3"/>
    <sheet name="products" sheetId="2" r:id="rId4"/>
    <sheet name="Sheet3" sheetId="20" r:id="rId5"/>
  </sheets>
  <definedNames>
    <definedName name="_xlnm._FilterDatabase" localSheetId="1" hidden="1">orders!$A$1:$M$1001</definedName>
    <definedName name="_xlnm._FilterDatabase" localSheetId="3" hidden="1">products!$A$1:$G$49</definedName>
    <definedName name="Customer_Name">#REF!</definedName>
    <definedName name="filtereddata">#REF!</definedName>
  </definedNames>
  <calcPr calcId="191028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7" l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P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O60" i="17"/>
  <c r="O66" i="17"/>
  <c r="O93" i="17"/>
  <c r="O103" i="17"/>
  <c r="O138" i="17"/>
  <c r="O186" i="17"/>
  <c r="O187" i="17"/>
  <c r="O228" i="17"/>
  <c r="O246" i="17"/>
  <c r="O264" i="17"/>
  <c r="O294" i="17"/>
  <c r="O312" i="17"/>
  <c r="O336" i="17"/>
  <c r="O384" i="17"/>
  <c r="O408" i="17"/>
  <c r="O417" i="17"/>
  <c r="O444" i="17"/>
  <c r="O462" i="17"/>
  <c r="O474" i="17"/>
  <c r="O492" i="17"/>
  <c r="O528" i="17"/>
  <c r="O534" i="17"/>
  <c r="O552" i="17"/>
  <c r="O588" i="17"/>
  <c r="O597" i="17"/>
  <c r="O618" i="17"/>
  <c r="O622" i="17"/>
  <c r="O624" i="17"/>
  <c r="O678" i="17"/>
  <c r="O694" i="17"/>
  <c r="O696" i="17"/>
  <c r="O741" i="17"/>
  <c r="O744" i="17"/>
  <c r="O778" i="17"/>
  <c r="O801" i="17"/>
  <c r="O834" i="17"/>
  <c r="O835" i="17"/>
  <c r="O870" i="17"/>
  <c r="O888" i="17"/>
  <c r="O894" i="17"/>
  <c r="O924" i="17"/>
  <c r="O942" i="17"/>
  <c r="O948" i="17"/>
  <c r="O981" i="17"/>
  <c r="O984" i="17"/>
  <c r="O993" i="17"/>
  <c r="O996" i="17"/>
  <c r="O2" i="17"/>
  <c r="N27" i="17"/>
  <c r="N40" i="17"/>
  <c r="N42" i="17"/>
  <c r="N43" i="17"/>
  <c r="N45" i="17"/>
  <c r="N69" i="17"/>
  <c r="N75" i="17"/>
  <c r="N81" i="17"/>
  <c r="N86" i="17"/>
  <c r="N102" i="17"/>
  <c r="N105" i="17"/>
  <c r="N111" i="17"/>
  <c r="N114" i="17"/>
  <c r="N115" i="17"/>
  <c r="N126" i="17"/>
  <c r="N150" i="17"/>
  <c r="N153" i="17"/>
  <c r="N177" i="17"/>
  <c r="N183" i="17"/>
  <c r="N189" i="17"/>
  <c r="N213" i="17"/>
  <c r="N219" i="17"/>
  <c r="N222" i="17"/>
  <c r="N234" i="17"/>
  <c r="N235" i="17"/>
  <c r="N258" i="17"/>
  <c r="N261" i="17"/>
  <c r="N285" i="17"/>
  <c r="N291" i="17"/>
  <c r="N297" i="17"/>
  <c r="N307" i="17"/>
  <c r="N327" i="17"/>
  <c r="N330" i="17"/>
  <c r="N342" i="17"/>
  <c r="N343" i="17"/>
  <c r="N366" i="17"/>
  <c r="N369" i="17"/>
  <c r="N376" i="17"/>
  <c r="N381" i="17"/>
  <c r="N393" i="17"/>
  <c r="N402" i="17"/>
  <c r="N411" i="17"/>
  <c r="N412" i="17"/>
  <c r="N426" i="17"/>
  <c r="N429" i="17"/>
  <c r="N441" i="17"/>
  <c r="N445" i="17"/>
  <c r="N462" i="17"/>
  <c r="N465" i="17"/>
  <c r="N477" i="17"/>
  <c r="N481" i="17"/>
  <c r="N489" i="17"/>
  <c r="N498" i="17"/>
  <c r="N507" i="17"/>
  <c r="N508" i="17"/>
  <c r="N525" i="17"/>
  <c r="N537" i="17"/>
  <c r="N544" i="17"/>
  <c r="N558" i="17"/>
  <c r="N561" i="17"/>
  <c r="N573" i="17"/>
  <c r="N577" i="17"/>
  <c r="N594" i="17"/>
  <c r="N603" i="17"/>
  <c r="N610" i="17"/>
  <c r="N621" i="17"/>
  <c r="N630" i="17"/>
  <c r="N633" i="17"/>
  <c r="N637" i="17"/>
  <c r="N651" i="17"/>
  <c r="N654" i="17"/>
  <c r="N657" i="17"/>
  <c r="N666" i="17"/>
  <c r="N667" i="17"/>
  <c r="N681" i="17"/>
  <c r="N687" i="17"/>
  <c r="N690" i="17"/>
  <c r="N717" i="17"/>
  <c r="N723" i="17"/>
  <c r="N724" i="17"/>
  <c r="N750" i="17"/>
  <c r="N753" i="17"/>
  <c r="N759" i="17"/>
  <c r="N777" i="17"/>
  <c r="N787" i="17"/>
  <c r="N807" i="17"/>
  <c r="N810" i="17"/>
  <c r="N811" i="17"/>
  <c r="N820" i="17"/>
  <c r="N831" i="17"/>
  <c r="N837" i="17"/>
  <c r="N846" i="17"/>
  <c r="N861" i="17"/>
  <c r="N870" i="17"/>
  <c r="N873" i="17"/>
  <c r="N874" i="17"/>
  <c r="N877" i="17"/>
  <c r="N891" i="17"/>
  <c r="N897" i="17"/>
  <c r="N906" i="17"/>
  <c r="N907" i="17"/>
  <c r="N927" i="17"/>
  <c r="N933" i="17"/>
  <c r="N951" i="17"/>
  <c r="N963" i="17"/>
  <c r="N978" i="17"/>
  <c r="N981" i="17"/>
  <c r="N993" i="17"/>
  <c r="N994" i="17"/>
  <c r="M3" i="17"/>
  <c r="M11" i="17"/>
  <c r="M12" i="17"/>
  <c r="M14" i="17"/>
  <c r="M15" i="17"/>
  <c r="M20" i="17"/>
  <c r="M23" i="17"/>
  <c r="M30" i="17"/>
  <c r="M36" i="17"/>
  <c r="M37" i="17"/>
  <c r="M38" i="17"/>
  <c r="M39" i="17"/>
  <c r="M44" i="17"/>
  <c r="M50" i="17"/>
  <c r="M51" i="17"/>
  <c r="M54" i="17"/>
  <c r="M65" i="17"/>
  <c r="M67" i="17"/>
  <c r="M69" i="17"/>
  <c r="M71" i="17"/>
  <c r="M78" i="17"/>
  <c r="M79" i="17"/>
  <c r="M92" i="17"/>
  <c r="M93" i="17"/>
  <c r="M94" i="17"/>
  <c r="M95" i="17"/>
  <c r="M100" i="17"/>
  <c r="M101" i="17"/>
  <c r="M113" i="17"/>
  <c r="M115" i="17"/>
  <c r="M120" i="17"/>
  <c r="M125" i="17"/>
  <c r="M127" i="17"/>
  <c r="M139" i="17"/>
  <c r="M141" i="17"/>
  <c r="M142" i="17"/>
  <c r="M143" i="17"/>
  <c r="M151" i="17"/>
  <c r="M152" i="17"/>
  <c r="M164" i="17"/>
  <c r="M166" i="17"/>
  <c r="M167" i="17"/>
  <c r="M173" i="17"/>
  <c r="M178" i="17"/>
  <c r="M185" i="17"/>
  <c r="M187" i="17"/>
  <c r="M192" i="17"/>
  <c r="M197" i="17"/>
  <c r="M198" i="17"/>
  <c r="M209" i="17"/>
  <c r="M211" i="17"/>
  <c r="M212" i="17"/>
  <c r="M215" i="17"/>
  <c r="M222" i="17"/>
  <c r="M227" i="17"/>
  <c r="M236" i="17"/>
  <c r="M239" i="17"/>
  <c r="M240" i="17"/>
  <c r="M251" i="17"/>
  <c r="M256" i="17"/>
  <c r="M257" i="17"/>
  <c r="M259" i="17"/>
  <c r="M264" i="17"/>
  <c r="M272" i="17"/>
  <c r="M280" i="17"/>
  <c r="M281" i="17"/>
  <c r="M283" i="17"/>
  <c r="M284" i="17"/>
  <c r="M296" i="17"/>
  <c r="M298" i="17"/>
  <c r="M299" i="17"/>
  <c r="M303" i="17"/>
  <c r="M308" i="17"/>
  <c r="M317" i="17"/>
  <c r="M322" i="17"/>
  <c r="M323" i="17"/>
  <c r="M327" i="17"/>
  <c r="M328" i="17"/>
  <c r="M341" i="17"/>
  <c r="M342" i="17"/>
  <c r="M344" i="17"/>
  <c r="M345" i="17"/>
  <c r="M352" i="17"/>
  <c r="M359" i="17"/>
  <c r="M366" i="17"/>
  <c r="M368" i="17"/>
  <c r="M369" i="17"/>
  <c r="M370" i="17"/>
  <c r="M383" i="17"/>
  <c r="M384" i="17"/>
  <c r="M389" i="17"/>
  <c r="M394" i="17"/>
  <c r="M401" i="17"/>
  <c r="M408" i="17"/>
  <c r="M413" i="17"/>
  <c r="M414" i="17"/>
  <c r="M425" i="17"/>
  <c r="M428" i="17"/>
  <c r="M431" i="17"/>
  <c r="M438" i="17"/>
  <c r="M443" i="17"/>
  <c r="M452" i="17"/>
  <c r="M455" i="17"/>
  <c r="M456" i="17"/>
  <c r="M467" i="17"/>
  <c r="M472" i="17"/>
  <c r="M473" i="17"/>
  <c r="M475" i="17"/>
  <c r="M480" i="17"/>
  <c r="M488" i="17"/>
  <c r="M496" i="17"/>
  <c r="M497" i="17"/>
  <c r="M499" i="17"/>
  <c r="M500" i="17"/>
  <c r="M512" i="17"/>
  <c r="M514" i="17"/>
  <c r="M515" i="17"/>
  <c r="M519" i="17"/>
  <c r="M524" i="17"/>
  <c r="M533" i="17"/>
  <c r="M538" i="17"/>
  <c r="M539" i="17"/>
  <c r="M543" i="17"/>
  <c r="M544" i="17"/>
  <c r="M557" i="17"/>
  <c r="M560" i="17"/>
  <c r="M561" i="17"/>
  <c r="M568" i="17"/>
  <c r="M575" i="17"/>
  <c r="M584" i="17"/>
  <c r="M585" i="17"/>
  <c r="M586" i="17"/>
  <c r="M599" i="17"/>
  <c r="M605" i="17"/>
  <c r="M610" i="17"/>
  <c r="M617" i="17"/>
  <c r="M629" i="17"/>
  <c r="M630" i="17"/>
  <c r="M641" i="17"/>
  <c r="M644" i="17"/>
  <c r="M647" i="17"/>
  <c r="M654" i="17"/>
  <c r="M659" i="17"/>
  <c r="M668" i="17"/>
  <c r="M671" i="17"/>
  <c r="M672" i="17"/>
  <c r="M683" i="17"/>
  <c r="M688" i="17"/>
  <c r="M689" i="17"/>
  <c r="M691" i="17"/>
  <c r="M696" i="17"/>
  <c r="M704" i="17"/>
  <c r="M712" i="17"/>
  <c r="M713" i="17"/>
  <c r="M715" i="17"/>
  <c r="M716" i="17"/>
  <c r="M728" i="17"/>
  <c r="M730" i="17"/>
  <c r="M731" i="17"/>
  <c r="M735" i="17"/>
  <c r="M740" i="17"/>
  <c r="M749" i="17"/>
  <c r="M754" i="17"/>
  <c r="M755" i="17"/>
  <c r="M759" i="17"/>
  <c r="M760" i="17"/>
  <c r="M773" i="17"/>
  <c r="M776" i="17"/>
  <c r="M777" i="17"/>
  <c r="M784" i="17"/>
  <c r="M791" i="17"/>
  <c r="M800" i="17"/>
  <c r="M801" i="17"/>
  <c r="M802" i="17"/>
  <c r="M815" i="17"/>
  <c r="M821" i="17"/>
  <c r="M826" i="17"/>
  <c r="M845" i="17"/>
  <c r="M846" i="17"/>
  <c r="M860" i="17"/>
  <c r="M863" i="17"/>
  <c r="M870" i="17"/>
  <c r="M884" i="17"/>
  <c r="M887" i="17"/>
  <c r="M888" i="17"/>
  <c r="M905" i="17"/>
  <c r="M907" i="17"/>
  <c r="M912" i="17"/>
  <c r="M926" i="17"/>
  <c r="M927" i="17"/>
  <c r="M928" i="17"/>
  <c r="M938" i="17"/>
  <c r="M941" i="17"/>
  <c r="M943" i="17"/>
  <c r="M948" i="17"/>
  <c r="M962" i="17"/>
  <c r="M963" i="17"/>
  <c r="M964" i="17"/>
  <c r="M974" i="17"/>
  <c r="M977" i="17"/>
  <c r="M979" i="17"/>
  <c r="M984" i="17"/>
  <c r="M998" i="17"/>
  <c r="M999" i="17"/>
  <c r="M1000" i="17"/>
  <c r="I3" i="17"/>
  <c r="N3" i="17" s="1"/>
  <c r="J3" i="17"/>
  <c r="O3" i="17" s="1"/>
  <c r="K3" i="17"/>
  <c r="L3" i="17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I12" i="17"/>
  <c r="N12" i="17" s="1"/>
  <c r="J12" i="17"/>
  <c r="O12" i="17" s="1"/>
  <c r="K12" i="17"/>
  <c r="L12" i="17"/>
  <c r="I13" i="17"/>
  <c r="N13" i="17" s="1"/>
  <c r="J13" i="17"/>
  <c r="O13" i="17" s="1"/>
  <c r="K13" i="17"/>
  <c r="L13" i="17"/>
  <c r="I14" i="17"/>
  <c r="N14" i="17" s="1"/>
  <c r="J14" i="17"/>
  <c r="O14" i="17" s="1"/>
  <c r="K14" i="17"/>
  <c r="L14" i="17"/>
  <c r="I15" i="17"/>
  <c r="N15" i="17" s="1"/>
  <c r="J15" i="17"/>
  <c r="O15" i="17" s="1"/>
  <c r="K15" i="17"/>
  <c r="L15" i="17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I37" i="17"/>
  <c r="N37" i="17" s="1"/>
  <c r="J37" i="17"/>
  <c r="O37" i="17" s="1"/>
  <c r="K37" i="17"/>
  <c r="L37" i="17"/>
  <c r="I38" i="17"/>
  <c r="N38" i="17" s="1"/>
  <c r="J38" i="17"/>
  <c r="O38" i="17" s="1"/>
  <c r="K38" i="17"/>
  <c r="L38" i="17"/>
  <c r="I39" i="17"/>
  <c r="N39" i="17" s="1"/>
  <c r="J39" i="17"/>
  <c r="O39" i="17" s="1"/>
  <c r="K39" i="17"/>
  <c r="L39" i="17"/>
  <c r="I40" i="17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J42" i="17"/>
  <c r="O42" i="17" s="1"/>
  <c r="K42" i="17"/>
  <c r="L42" i="17"/>
  <c r="M42" i="17" s="1"/>
  <c r="I43" i="17"/>
  <c r="J43" i="17"/>
  <c r="O43" i="17" s="1"/>
  <c r="K43" i="17"/>
  <c r="L43" i="17"/>
  <c r="M43" i="17" s="1"/>
  <c r="I44" i="17"/>
  <c r="N44" i="17" s="1"/>
  <c r="J44" i="17"/>
  <c r="O44" i="17" s="1"/>
  <c r="K44" i="17"/>
  <c r="L44" i="17"/>
  <c r="I45" i="17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I51" i="17"/>
  <c r="N51" i="17" s="1"/>
  <c r="J51" i="17"/>
  <c r="O51" i="17" s="1"/>
  <c r="K51" i="17"/>
  <c r="L51" i="17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I66" i="17"/>
  <c r="N66" i="17" s="1"/>
  <c r="J66" i="17"/>
  <c r="K66" i="17"/>
  <c r="L66" i="17"/>
  <c r="M66" i="17" s="1"/>
  <c r="I67" i="17"/>
  <c r="N67" i="17" s="1"/>
  <c r="J67" i="17"/>
  <c r="O67" i="17" s="1"/>
  <c r="K67" i="17"/>
  <c r="L67" i="17"/>
  <c r="I68" i="17"/>
  <c r="N68" i="17" s="1"/>
  <c r="J68" i="17"/>
  <c r="O68" i="17" s="1"/>
  <c r="K68" i="17"/>
  <c r="L68" i="17"/>
  <c r="M68" i="17" s="1"/>
  <c r="I69" i="17"/>
  <c r="J69" i="17"/>
  <c r="O69" i="17" s="1"/>
  <c r="K69" i="17"/>
  <c r="L69" i="17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I79" i="17"/>
  <c r="N79" i="17" s="1"/>
  <c r="J79" i="17"/>
  <c r="O79" i="17" s="1"/>
  <c r="K79" i="17"/>
  <c r="L79" i="17"/>
  <c r="I80" i="17"/>
  <c r="N80" i="17" s="1"/>
  <c r="J80" i="17"/>
  <c r="O80" i="17" s="1"/>
  <c r="K80" i="17"/>
  <c r="L80" i="17"/>
  <c r="M80" i="17" s="1"/>
  <c r="I81" i="17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I93" i="17"/>
  <c r="N93" i="17" s="1"/>
  <c r="J93" i="17"/>
  <c r="K93" i="17"/>
  <c r="L93" i="17"/>
  <c r="I94" i="17"/>
  <c r="N94" i="17" s="1"/>
  <c r="J94" i="17"/>
  <c r="O94" i="17" s="1"/>
  <c r="K94" i="17"/>
  <c r="L94" i="17"/>
  <c r="I95" i="17"/>
  <c r="N95" i="17" s="1"/>
  <c r="J95" i="17"/>
  <c r="O95" i="17" s="1"/>
  <c r="K95" i="17"/>
  <c r="L95" i="17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I101" i="17"/>
  <c r="N101" i="17" s="1"/>
  <c r="J101" i="17"/>
  <c r="O101" i="17" s="1"/>
  <c r="K101" i="17"/>
  <c r="L101" i="17"/>
  <c r="I102" i="17"/>
  <c r="J102" i="17"/>
  <c r="O102" i="17" s="1"/>
  <c r="K102" i="17"/>
  <c r="L102" i="17"/>
  <c r="M102" i="17" s="1"/>
  <c r="I103" i="17"/>
  <c r="N103" i="17" s="1"/>
  <c r="J103" i="17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I114" i="17"/>
  <c r="J114" i="17"/>
  <c r="O114" i="17" s="1"/>
  <c r="K114" i="17"/>
  <c r="L114" i="17"/>
  <c r="M114" i="17" s="1"/>
  <c r="I115" i="17"/>
  <c r="J115" i="17"/>
  <c r="O115" i="17" s="1"/>
  <c r="K115" i="17"/>
  <c r="L115" i="17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I126" i="17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K138" i="17"/>
  <c r="L138" i="17"/>
  <c r="M138" i="17" s="1"/>
  <c r="I139" i="17"/>
  <c r="N139" i="17" s="1"/>
  <c r="J139" i="17"/>
  <c r="O139" i="17" s="1"/>
  <c r="K139" i="17"/>
  <c r="L139" i="17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I142" i="17"/>
  <c r="N142" i="17" s="1"/>
  <c r="J142" i="17"/>
  <c r="O142" i="17" s="1"/>
  <c r="K142" i="17"/>
  <c r="L142" i="17"/>
  <c r="I143" i="17"/>
  <c r="N143" i="17" s="1"/>
  <c r="J143" i="17"/>
  <c r="O143" i="17" s="1"/>
  <c r="K143" i="17"/>
  <c r="L143" i="17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I152" i="17"/>
  <c r="N152" i="17" s="1"/>
  <c r="J152" i="17"/>
  <c r="O152" i="17" s="1"/>
  <c r="K152" i="17"/>
  <c r="L152" i="17"/>
  <c r="I153" i="17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I167" i="17"/>
  <c r="N167" i="17" s="1"/>
  <c r="J167" i="17"/>
  <c r="O167" i="17" s="1"/>
  <c r="K167" i="17"/>
  <c r="L167" i="17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I186" i="17"/>
  <c r="N186" i="17" s="1"/>
  <c r="J186" i="17"/>
  <c r="K186" i="17"/>
  <c r="L186" i="17"/>
  <c r="M186" i="17" s="1"/>
  <c r="I187" i="17"/>
  <c r="N187" i="17" s="1"/>
  <c r="J187" i="17"/>
  <c r="K187" i="17"/>
  <c r="L187" i="17"/>
  <c r="I188" i="17"/>
  <c r="N188" i="17" s="1"/>
  <c r="J188" i="17"/>
  <c r="O188" i="17" s="1"/>
  <c r="K188" i="17"/>
  <c r="L188" i="17"/>
  <c r="M188" i="17" s="1"/>
  <c r="I189" i="17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I198" i="17"/>
  <c r="N198" i="17" s="1"/>
  <c r="J198" i="17"/>
  <c r="O198" i="17" s="1"/>
  <c r="K198" i="17"/>
  <c r="L198" i="17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I212" i="17"/>
  <c r="N212" i="17" s="1"/>
  <c r="J212" i="17"/>
  <c r="O212" i="17" s="1"/>
  <c r="K212" i="17"/>
  <c r="L212" i="17"/>
  <c r="I213" i="17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J222" i="17"/>
  <c r="O222" i="17" s="1"/>
  <c r="K222" i="17"/>
  <c r="L222" i="17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I228" i="17"/>
  <c r="N228" i="17" s="1"/>
  <c r="J228" i="17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J234" i="17"/>
  <c r="O234" i="17" s="1"/>
  <c r="K234" i="17"/>
  <c r="L234" i="17"/>
  <c r="M234" i="17" s="1"/>
  <c r="I235" i="17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I240" i="17"/>
  <c r="N240" i="17" s="1"/>
  <c r="J240" i="17"/>
  <c r="O240" i="17" s="1"/>
  <c r="K240" i="17"/>
  <c r="L240" i="17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I257" i="17"/>
  <c r="N257" i="17" s="1"/>
  <c r="J257" i="17"/>
  <c r="O257" i="17" s="1"/>
  <c r="K257" i="17"/>
  <c r="L257" i="17"/>
  <c r="I258" i="17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I260" i="17"/>
  <c r="N260" i="17" s="1"/>
  <c r="J260" i="17"/>
  <c r="O260" i="17" s="1"/>
  <c r="K260" i="17"/>
  <c r="L260" i="17"/>
  <c r="M260" i="17" s="1"/>
  <c r="I261" i="17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K264" i="17"/>
  <c r="L264" i="17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I281" i="17"/>
  <c r="N281" i="17" s="1"/>
  <c r="J281" i="17"/>
  <c r="O281" i="17" s="1"/>
  <c r="K281" i="17"/>
  <c r="L281" i="17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I284" i="17"/>
  <c r="N284" i="17" s="1"/>
  <c r="J284" i="17"/>
  <c r="O284" i="17" s="1"/>
  <c r="K284" i="17"/>
  <c r="L284" i="17"/>
  <c r="I285" i="17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I297" i="17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I299" i="17"/>
  <c r="N299" i="17" s="1"/>
  <c r="J299" i="17"/>
  <c r="O299" i="17" s="1"/>
  <c r="K299" i="17"/>
  <c r="L299" i="17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I323" i="17"/>
  <c r="N323" i="17" s="1"/>
  <c r="J323" i="17"/>
  <c r="O323" i="17" s="1"/>
  <c r="K323" i="17"/>
  <c r="L323" i="17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J327" i="17"/>
  <c r="O327" i="17" s="1"/>
  <c r="K327" i="17"/>
  <c r="L327" i="17"/>
  <c r="I328" i="17"/>
  <c r="N328" i="17" s="1"/>
  <c r="J328" i="17"/>
  <c r="O328" i="17" s="1"/>
  <c r="K328" i="17"/>
  <c r="L328" i="17"/>
  <c r="I329" i="17"/>
  <c r="N329" i="17" s="1"/>
  <c r="J329" i="17"/>
  <c r="O329" i="17" s="1"/>
  <c r="K329" i="17"/>
  <c r="L329" i="17"/>
  <c r="M329" i="17" s="1"/>
  <c r="I330" i="17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I342" i="17"/>
  <c r="J342" i="17"/>
  <c r="O342" i="17" s="1"/>
  <c r="K342" i="17"/>
  <c r="L342" i="17"/>
  <c r="I343" i="17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I345" i="17"/>
  <c r="N345" i="17" s="1"/>
  <c r="J345" i="17"/>
  <c r="O345" i="17" s="1"/>
  <c r="K345" i="17"/>
  <c r="L345" i="17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J366" i="17"/>
  <c r="O366" i="17" s="1"/>
  <c r="K366" i="17"/>
  <c r="L366" i="17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I369" i="17"/>
  <c r="J369" i="17"/>
  <c r="O369" i="17" s="1"/>
  <c r="K369" i="17"/>
  <c r="L369" i="17"/>
  <c r="I370" i="17"/>
  <c r="N370" i="17" s="1"/>
  <c r="J370" i="17"/>
  <c r="O370" i="17" s="1"/>
  <c r="K370" i="17"/>
  <c r="L370" i="17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I384" i="17"/>
  <c r="N384" i="17" s="1"/>
  <c r="J384" i="17"/>
  <c r="K384" i="17"/>
  <c r="L384" i="17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I402" i="17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K408" i="17"/>
  <c r="L408" i="17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J411" i="17"/>
  <c r="O411" i="17" s="1"/>
  <c r="K411" i="17"/>
  <c r="L411" i="17"/>
  <c r="M411" i="17" s="1"/>
  <c r="I412" i="17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I414" i="17"/>
  <c r="N414" i="17" s="1"/>
  <c r="J414" i="17"/>
  <c r="O414" i="17" s="1"/>
  <c r="K414" i="17"/>
  <c r="L414" i="17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I426" i="17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I429" i="17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I444" i="17"/>
  <c r="N444" i="17" s="1"/>
  <c r="J444" i="17"/>
  <c r="K444" i="17"/>
  <c r="L444" i="17"/>
  <c r="M444" i="17" s="1"/>
  <c r="I445" i="17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I456" i="17"/>
  <c r="N456" i="17" s="1"/>
  <c r="J456" i="17"/>
  <c r="O456" i="17" s="1"/>
  <c r="K456" i="17"/>
  <c r="L456" i="17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J462" i="17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I473" i="17"/>
  <c r="N473" i="17" s="1"/>
  <c r="J473" i="17"/>
  <c r="O473" i="17" s="1"/>
  <c r="K473" i="17"/>
  <c r="L473" i="17"/>
  <c r="I474" i="17"/>
  <c r="N474" i="17" s="1"/>
  <c r="J474" i="17"/>
  <c r="K474" i="17"/>
  <c r="L474" i="17"/>
  <c r="M474" i="17" s="1"/>
  <c r="I475" i="17"/>
  <c r="N475" i="17" s="1"/>
  <c r="J475" i="17"/>
  <c r="O475" i="17" s="1"/>
  <c r="K475" i="17"/>
  <c r="L475" i="17"/>
  <c r="I476" i="17"/>
  <c r="N476" i="17" s="1"/>
  <c r="J476" i="17"/>
  <c r="O476" i="17" s="1"/>
  <c r="K476" i="17"/>
  <c r="L476" i="17"/>
  <c r="M476" i="17" s="1"/>
  <c r="I477" i="17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I481" i="17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I489" i="17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I497" i="17"/>
  <c r="N497" i="17" s="1"/>
  <c r="J497" i="17"/>
  <c r="O497" i="17" s="1"/>
  <c r="K497" i="17"/>
  <c r="L497" i="17"/>
  <c r="I498" i="17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I500" i="17"/>
  <c r="N500" i="17" s="1"/>
  <c r="J500" i="17"/>
  <c r="O500" i="17" s="1"/>
  <c r="K500" i="17"/>
  <c r="L500" i="17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J507" i="17"/>
  <c r="O507" i="17" s="1"/>
  <c r="K507" i="17"/>
  <c r="L507" i="17"/>
  <c r="M507" i="17" s="1"/>
  <c r="I508" i="17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I515" i="17"/>
  <c r="N515" i="17" s="1"/>
  <c r="J515" i="17"/>
  <c r="O515" i="17" s="1"/>
  <c r="K515" i="17"/>
  <c r="L515" i="17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I525" i="17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I534" i="17"/>
  <c r="N534" i="17" s="1"/>
  <c r="J534" i="17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I539" i="17"/>
  <c r="N539" i="17" s="1"/>
  <c r="J539" i="17"/>
  <c r="O539" i="17" s="1"/>
  <c r="K539" i="17"/>
  <c r="L539" i="17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I544" i="17"/>
  <c r="J544" i="17"/>
  <c r="O544" i="17" s="1"/>
  <c r="K544" i="17"/>
  <c r="L544" i="17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I558" i="17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I561" i="17"/>
  <c r="J561" i="17"/>
  <c r="O561" i="17" s="1"/>
  <c r="K561" i="17"/>
  <c r="L561" i="17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I576" i="17"/>
  <c r="N576" i="17" s="1"/>
  <c r="J576" i="17"/>
  <c r="O576" i="17" s="1"/>
  <c r="K576" i="17"/>
  <c r="L576" i="17"/>
  <c r="M576" i="17" s="1"/>
  <c r="I577" i="17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I585" i="17"/>
  <c r="N585" i="17" s="1"/>
  <c r="J585" i="17"/>
  <c r="O585" i="17" s="1"/>
  <c r="K585" i="17"/>
  <c r="L585" i="17"/>
  <c r="I586" i="17"/>
  <c r="N586" i="17" s="1"/>
  <c r="J586" i="17"/>
  <c r="O586" i="17" s="1"/>
  <c r="K586" i="17"/>
  <c r="L586" i="17"/>
  <c r="I587" i="17"/>
  <c r="N587" i="17" s="1"/>
  <c r="J587" i="17"/>
  <c r="O587" i="17" s="1"/>
  <c r="K587" i="17"/>
  <c r="L587" i="17"/>
  <c r="M587" i="17" s="1"/>
  <c r="I588" i="17"/>
  <c r="N588" i="17" s="1"/>
  <c r="J588" i="17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J610" i="17"/>
  <c r="O610" i="17" s="1"/>
  <c r="K610" i="17"/>
  <c r="L610" i="17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I618" i="17"/>
  <c r="N618" i="17" s="1"/>
  <c r="J618" i="17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J621" i="17"/>
  <c r="O621" i="17" s="1"/>
  <c r="K621" i="17"/>
  <c r="L621" i="17"/>
  <c r="M621" i="17" s="1"/>
  <c r="I622" i="17"/>
  <c r="N622" i="17" s="1"/>
  <c r="J622" i="17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I630" i="17"/>
  <c r="J630" i="17"/>
  <c r="O630" i="17" s="1"/>
  <c r="K630" i="17"/>
  <c r="L630" i="17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J654" i="17"/>
  <c r="O654" i="17" s="1"/>
  <c r="K654" i="17"/>
  <c r="L654" i="17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J666" i="17"/>
  <c r="O666" i="17" s="1"/>
  <c r="K666" i="17"/>
  <c r="L666" i="17"/>
  <c r="M666" i="17" s="1"/>
  <c r="I667" i="17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I672" i="17"/>
  <c r="N672" i="17" s="1"/>
  <c r="J672" i="17"/>
  <c r="O672" i="17" s="1"/>
  <c r="K672" i="17"/>
  <c r="L672" i="17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I689" i="17"/>
  <c r="N689" i="17" s="1"/>
  <c r="J689" i="17"/>
  <c r="O689" i="17" s="1"/>
  <c r="K689" i="17"/>
  <c r="L689" i="17"/>
  <c r="I690" i="17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K696" i="17"/>
  <c r="L696" i="17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I713" i="17"/>
  <c r="N713" i="17" s="1"/>
  <c r="J713" i="17"/>
  <c r="O713" i="17" s="1"/>
  <c r="K713" i="17"/>
  <c r="L713" i="17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I716" i="17"/>
  <c r="N716" i="17" s="1"/>
  <c r="J716" i="17"/>
  <c r="O716" i="17" s="1"/>
  <c r="K716" i="17"/>
  <c r="L716" i="17"/>
  <c r="I717" i="17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J723" i="17"/>
  <c r="O723" i="17" s="1"/>
  <c r="K723" i="17"/>
  <c r="L723" i="17"/>
  <c r="M723" i="17" s="1"/>
  <c r="I724" i="17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I731" i="17"/>
  <c r="N731" i="17" s="1"/>
  <c r="J731" i="17"/>
  <c r="O731" i="17" s="1"/>
  <c r="K731" i="17"/>
  <c r="L731" i="17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I741" i="17"/>
  <c r="N741" i="17" s="1"/>
  <c r="J741" i="17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I750" i="17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I755" i="17"/>
  <c r="N755" i="17" s="1"/>
  <c r="J755" i="17"/>
  <c r="O755" i="17" s="1"/>
  <c r="K755" i="17"/>
  <c r="L755" i="17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J759" i="17"/>
  <c r="O759" i="17" s="1"/>
  <c r="K759" i="17"/>
  <c r="L759" i="17"/>
  <c r="I760" i="17"/>
  <c r="N760" i="17" s="1"/>
  <c r="J760" i="17"/>
  <c r="O760" i="17" s="1"/>
  <c r="K760" i="17"/>
  <c r="L760" i="17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I777" i="17"/>
  <c r="J777" i="17"/>
  <c r="O777" i="17" s="1"/>
  <c r="K777" i="17"/>
  <c r="L777" i="17"/>
  <c r="I778" i="17"/>
  <c r="N778" i="17" s="1"/>
  <c r="J778" i="17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I801" i="17"/>
  <c r="N801" i="17" s="1"/>
  <c r="J801" i="17"/>
  <c r="K801" i="17"/>
  <c r="L801" i="17"/>
  <c r="I802" i="17"/>
  <c r="N802" i="17" s="1"/>
  <c r="J802" i="17"/>
  <c r="O802" i="17" s="1"/>
  <c r="K802" i="17"/>
  <c r="L802" i="17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J810" i="17"/>
  <c r="O810" i="17" s="1"/>
  <c r="K810" i="17"/>
  <c r="L810" i="17"/>
  <c r="M810" i="17" s="1"/>
  <c r="I811" i="17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K834" i="17"/>
  <c r="L834" i="17"/>
  <c r="M834" i="17" s="1"/>
  <c r="I835" i="17"/>
  <c r="N835" i="17" s="1"/>
  <c r="J835" i="17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I846" i="17"/>
  <c r="J846" i="17"/>
  <c r="O846" i="17" s="1"/>
  <c r="K846" i="17"/>
  <c r="L846" i="17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I861" i="17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J870" i="17"/>
  <c r="K870" i="17"/>
  <c r="L870" i="17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J873" i="17"/>
  <c r="O873" i="17" s="1"/>
  <c r="K873" i="17"/>
  <c r="L873" i="17"/>
  <c r="M873" i="17" s="1"/>
  <c r="I874" i="17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I888" i="17"/>
  <c r="N888" i="17" s="1"/>
  <c r="J888" i="17"/>
  <c r="K888" i="17"/>
  <c r="L888" i="17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I906" i="17"/>
  <c r="J906" i="17"/>
  <c r="O906" i="17" s="1"/>
  <c r="K906" i="17"/>
  <c r="L906" i="17"/>
  <c r="M906" i="17" s="1"/>
  <c r="I907" i="17"/>
  <c r="J907" i="17"/>
  <c r="O907" i="17" s="1"/>
  <c r="K907" i="17"/>
  <c r="L907" i="17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I927" i="17"/>
  <c r="J927" i="17"/>
  <c r="O927" i="17" s="1"/>
  <c r="K927" i="17"/>
  <c r="L927" i="17"/>
  <c r="I928" i="17"/>
  <c r="N928" i="17" s="1"/>
  <c r="J928" i="17"/>
  <c r="O928" i="17" s="1"/>
  <c r="K928" i="17"/>
  <c r="L928" i="17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I942" i="17"/>
  <c r="N942" i="17" s="1"/>
  <c r="J942" i="17"/>
  <c r="K942" i="17"/>
  <c r="L942" i="17"/>
  <c r="M942" i="17" s="1"/>
  <c r="I943" i="17"/>
  <c r="N943" i="17" s="1"/>
  <c r="J943" i="17"/>
  <c r="O943" i="17" s="1"/>
  <c r="K943" i="17"/>
  <c r="L943" i="17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K948" i="17"/>
  <c r="L948" i="17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I963" i="17"/>
  <c r="J963" i="17"/>
  <c r="O963" i="17" s="1"/>
  <c r="K963" i="17"/>
  <c r="L963" i="17"/>
  <c r="I964" i="17"/>
  <c r="N964" i="17" s="1"/>
  <c r="J964" i="17"/>
  <c r="O964" i="17" s="1"/>
  <c r="K964" i="17"/>
  <c r="L964" i="17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I978" i="17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I980" i="17"/>
  <c r="N980" i="17" s="1"/>
  <c r="J980" i="17"/>
  <c r="O980" i="17" s="1"/>
  <c r="K980" i="17"/>
  <c r="L980" i="17"/>
  <c r="M980" i="17" s="1"/>
  <c r="I981" i="17"/>
  <c r="J981" i="17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K984" i="17"/>
  <c r="L984" i="17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J993" i="17"/>
  <c r="K993" i="17"/>
  <c r="L993" i="17"/>
  <c r="M993" i="17" s="1"/>
  <c r="I994" i="17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I999" i="17"/>
  <c r="N999" i="17" s="1"/>
  <c r="J999" i="17"/>
  <c r="O999" i="17" s="1"/>
  <c r="K999" i="17"/>
  <c r="L999" i="17"/>
  <c r="I1000" i="17"/>
  <c r="N1000" i="17" s="1"/>
  <c r="J1000" i="17"/>
  <c r="O1000" i="17" s="1"/>
  <c r="K1000" i="17"/>
  <c r="L1000" i="17"/>
  <c r="I1001" i="17"/>
  <c r="N1001" i="17" s="1"/>
  <c r="J1001" i="17"/>
  <c r="O1001" i="17" s="1"/>
  <c r="K1001" i="17"/>
  <c r="L1001" i="17"/>
  <c r="M1001" i="17" s="1"/>
  <c r="I2" i="17"/>
  <c r="N2" i="17" s="1"/>
  <c r="J2" i="17"/>
  <c r="K2" i="17"/>
  <c r="L2" i="17"/>
  <c r="M2" i="17" s="1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" i="17"/>
</calcChain>
</file>

<file path=xl/sharedStrings.xml><?xml version="1.0" encoding="utf-8"?>
<sst xmlns="http://schemas.openxmlformats.org/spreadsheetml/2006/main" count="11123" uniqueCount="6221">
  <si>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</si>
  <si>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</si>
  <si>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</si>
  <si>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</si>
  <si>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</si>
  <si>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</si>
  <si>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</si>
  <si>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</si>
  <si>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</si>
  <si>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</si>
  <si>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</si>
  <si>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</si>
  <si>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</si>
  <si>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</si>
  <si>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</si>
  <si>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</si>
  <si>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</si>
  <si>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</si>
  <si>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</si>
  <si>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</si>
  <si>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</si>
  <si>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</si>
  <si>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</si>
  <si>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</si>
  <si>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</si>
  <si>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</si>
  <si>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</si>
  <si>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</si>
  <si>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</si>
  <si>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</si>
  <si>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</si>
  <si>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</si>
  <si>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</si>
  <si>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</si>
  <si>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</si>
  <si>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</si>
  <si>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</si>
  <si>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</si>
  <si>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</si>
  <si>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</si>
  <si>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</si>
  <si>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</si>
  <si>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</si>
  <si>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</si>
  <si>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</si>
  <si>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</si>
  <si>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</si>
  <si>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</si>
  <si>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</si>
  <si>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</si>
  <si>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</si>
  <si>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</si>
  <si>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</si>
  <si>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</si>
  <si>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</si>
  <si>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</si>
  <si>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</si>
  <si>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</si>
  <si>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</si>
  <si>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</si>
  <si>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</si>
  <si>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</si>
  <si>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</si>
  <si>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</si>
  <si>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</si>
  <si>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</si>
  <si>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</si>
  <si>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</si>
  <si>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</si>
  <si>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</si>
  <si>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</si>
  <si>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</si>
  <si>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</si>
  <si>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</si>
  <si>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</si>
  <si>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</si>
  <si>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</si>
  <si>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</si>
  <si>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</si>
  <si>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</si>
  <si>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</si>
  <si>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</si>
  <si>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</si>
  <si>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</si>
  <si>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</si>
  <si>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</si>
  <si>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</si>
  <si>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</si>
  <si>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</si>
  <si>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</si>
  <si>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</si>
  <si>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</si>
  <si>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</si>
  <si>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</si>
  <si>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</si>
  <si>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</si>
  <si>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</si>
  <si>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</si>
  <si>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</si>
  <si>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</si>
  <si>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</si>
  <si>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</si>
  <si>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</si>
  <si>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</si>
  <si>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</si>
  <si>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</si>
  <si>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</si>
  <si>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</si>
  <si>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</si>
  <si>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</si>
  <si>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</si>
  <si>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</si>
  <si>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</si>
  <si>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</si>
  <si>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</si>
  <si>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</si>
  <si>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</si>
  <si>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</si>
  <si>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</si>
  <si>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</si>
  <si>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</si>
  <si>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</si>
  <si>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</si>
  <si>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</si>
  <si>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</si>
  <si>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</si>
  <si>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</si>
  <si>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</si>
  <si>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</si>
  <si>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</si>
  <si>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</si>
  <si>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</si>
  <si>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</si>
  <si>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</si>
  <si>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</si>
  <si>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</si>
  <si>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</si>
  <si>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</si>
  <si>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</si>
  <si>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</si>
  <si>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</si>
  <si>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</si>
  <si>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</si>
  <si>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</si>
  <si>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</si>
  <si>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</si>
  <si>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</si>
  <si>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</si>
  <si>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</si>
  <si>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</si>
  <si>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</si>
  <si>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</si>
  <si>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</si>
  <si>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</si>
  <si>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</si>
  <si>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</si>
  <si>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</si>
  <si>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</si>
  <si>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</si>
  <si>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</si>
  <si>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</si>
  <si>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</si>
  <si>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</si>
  <si>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</si>
  <si>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</si>
  <si>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</si>
  <si>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</si>
  <si>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</si>
  <si>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</si>
  <si>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</si>
  <si>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</si>
  <si>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</si>
  <si>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</si>
  <si>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</si>
  <si>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</si>
  <si>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</si>
  <si>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</si>
  <si>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</si>
  <si>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</si>
  <si>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</si>
  <si>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</si>
  <si>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</si>
  <si>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</si>
  <si>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</si>
  <si>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</si>
  <si>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</si>
  <si>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</si>
  <si>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</si>
  <si>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</si>
  <si>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</si>
  <si>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</si>
  <si>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</si>
  <si>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</si>
  <si>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</si>
  <si>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</si>
  <si>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</si>
  <si>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</si>
  <si>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</si>
  <si>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</si>
  <si>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</si>
  <si>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</si>
  <si>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</si>
  <si>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</si>
  <si>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</si>
  <si>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</si>
  <si>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</si>
  <si>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</si>
  <si>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</si>
  <si>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</si>
  <si>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</si>
  <si>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</si>
  <si>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</si>
  <si>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</si>
  <si>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</si>
  <si>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</si>
  <si>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</si>
  <si>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</si>
  <si>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</si>
  <si>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</si>
  <si>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</si>
  <si>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</si>
  <si>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</si>
  <si>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</si>
  <si>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</si>
  <si>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</si>
  <si>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</si>
  <si>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</si>
  <si>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</si>
  <si>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</si>
  <si>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</si>
  <si>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</si>
  <si>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</si>
  <si>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</si>
  <si>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</si>
  <si>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</si>
  <si>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</si>
  <si>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</si>
  <si>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</si>
  <si>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</si>
  <si>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</si>
  <si>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</si>
  <si>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</si>
  <si>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</si>
  <si>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</si>
  <si>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</si>
  <si>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</si>
  <si>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</si>
  <si>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</si>
  <si>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</si>
  <si>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</si>
  <si>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</si>
  <si>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</si>
  <si>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</si>
  <si>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</si>
  <si>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</si>
  <si>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</si>
  <si>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</si>
  <si>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</si>
  <si>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</si>
  <si>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</si>
  <si>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</si>
  <si>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</si>
  <si>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</si>
  <si>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</si>
  <si>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</si>
  <si>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</si>
  <si>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</si>
  <si>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</si>
  <si>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</si>
  <si>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</si>
  <si>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</si>
  <si>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</si>
  <si>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</si>
  <si>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</si>
  <si>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</si>
  <si>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</si>
  <si>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</si>
  <si>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</si>
  <si>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</si>
  <si>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</si>
  <si>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</si>
  <si>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</si>
  <si>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</si>
  <si>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</si>
  <si>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</si>
  <si>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</si>
  <si>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</si>
  <si>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</si>
  <si>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</si>
  <si>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</si>
  <si>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</si>
  <si>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</si>
  <si>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</si>
  <si>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</si>
  <si>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</si>
  <si>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</si>
  <si>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</si>
  <si>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</si>
  <si>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</si>
  <si>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</si>
  <si>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</si>
  <si>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</si>
  <si>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</si>
  <si>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</si>
  <si>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</si>
  <si>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</si>
  <si>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</si>
  <si>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</si>
  <si>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</si>
  <si>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</si>
  <si>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</si>
  <si>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</si>
  <si>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</si>
  <si>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</si>
  <si>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</si>
  <si>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</si>
  <si>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</si>
  <si>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</si>
  <si>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</si>
  <si>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</si>
  <si>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</si>
  <si>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</si>
  <si>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</si>
  <si>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</si>
  <si>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</si>
  <si>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</si>
  <si>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</si>
  <si>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</si>
  <si>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</si>
  <si>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</si>
  <si>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</si>
  <si>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</si>
  <si>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</si>
  <si>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</si>
  <si>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</si>
  <si>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</si>
  <si>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</si>
  <si>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</si>
  <si>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</si>
  <si>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</si>
  <si>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</si>
  <si>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</si>
  <si>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</si>
  <si>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</si>
  <si>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</si>
  <si>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</si>
  <si>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</si>
  <si>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</si>
  <si>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</si>
  <si>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</si>
  <si>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</si>
  <si>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</si>
  <si>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</si>
  <si>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</si>
  <si>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</si>
  <si>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</si>
  <si>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</si>
  <si>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</si>
  <si>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</si>
  <si>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</si>
  <si>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</si>
  <si>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</si>
  <si>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</si>
  <si>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</si>
  <si>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</si>
  <si>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</si>
  <si>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</si>
  <si>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</si>
  <si>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</si>
  <si>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</si>
  <si>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</si>
  <si>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</si>
  <si>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</si>
  <si>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</si>
  <si>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</si>
  <si>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</si>
  <si>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</si>
  <si>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</si>
  <si>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</si>
  <si>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</si>
  <si>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</si>
  <si>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</si>
  <si>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</si>
  <si>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</si>
  <si>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</si>
  <si>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</si>
  <si>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</si>
  <si>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</si>
  <si>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</si>
  <si>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</si>
  <si>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</si>
  <si>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</si>
  <si>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</si>
  <si>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</si>
  <si>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</si>
  <si>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</si>
  <si>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</si>
  <si>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</si>
  <si>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</si>
  <si>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</si>
  <si>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</si>
  <si>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</si>
  <si>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</si>
  <si>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</si>
  <si>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</si>
  <si>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</si>
  <si>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</si>
  <si>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</si>
  <si>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</si>
  <si>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</si>
  <si>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</si>
  <si>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</si>
  <si>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</si>
  <si>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</si>
  <si>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</si>
  <si>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</si>
  <si>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</si>
  <si>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</si>
  <si>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</si>
  <si>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</si>
  <si>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</si>
  <si>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</si>
  <si>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</si>
  <si>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</si>
  <si>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</si>
  <si>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</si>
  <si>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</si>
  <si>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</si>
  <si>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</si>
  <si>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</si>
  <si>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</si>
  <si>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</si>
  <si>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</si>
  <si>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</si>
  <si>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</si>
  <si>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</si>
  <si>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</si>
  <si>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</si>
  <si>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</si>
  <si>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</si>
  <si>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</si>
  <si>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</si>
  <si>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</si>
  <si>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</si>
  <si>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</si>
  <si>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</si>
  <si>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</si>
  <si>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</si>
  <si>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</si>
  <si>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</si>
  <si>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</si>
  <si>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</si>
  <si>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</si>
  <si>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</si>
  <si>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</si>
  <si>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</si>
  <si>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</si>
  <si>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</si>
  <si>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</si>
  <si>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</si>
  <si>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</si>
  <si>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</si>
  <si>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</si>
  <si>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</si>
  <si>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</si>
  <si>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</si>
  <si>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</si>
  <si>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</si>
  <si>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</si>
  <si>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</si>
  <si>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</si>
  <si>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</si>
  <si>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</si>
  <si>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</si>
  <si>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</si>
  <si>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</si>
  <si>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</si>
  <si>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</si>
  <si>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</si>
  <si>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</si>
  <si>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</si>
  <si>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</si>
  <si>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</si>
  <si>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</si>
  <si>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</si>
  <si>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</si>
  <si>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</si>
  <si>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</si>
  <si>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</si>
  <si>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</si>
  <si>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</si>
  <si>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</si>
  <si>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</si>
  <si>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</si>
  <si>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</si>
  <si>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</si>
  <si>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</si>
  <si>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</si>
  <si>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</si>
  <si>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</si>
  <si>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</si>
  <si>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</si>
  <si>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</si>
  <si>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</si>
  <si>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</si>
  <si>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</si>
  <si>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</si>
  <si>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</si>
  <si>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</si>
  <si>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</si>
  <si>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</si>
  <si>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</si>
  <si>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</si>
  <si>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</si>
  <si>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</si>
  <si>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</si>
  <si>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</si>
  <si>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</si>
  <si>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</si>
  <si>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</si>
  <si>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</si>
  <si>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</si>
  <si>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</si>
  <si>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</si>
  <si>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</si>
  <si>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</si>
  <si>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</si>
  <si>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</si>
  <si>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</si>
  <si>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</si>
  <si>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</si>
  <si>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</si>
  <si>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</si>
  <si>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</si>
  <si>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</si>
  <si>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</si>
  <si>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</si>
  <si>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</si>
  <si>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</si>
  <si>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</si>
  <si>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</si>
  <si>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</si>
  <si>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</si>
  <si>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</si>
  <si>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</si>
  <si>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</si>
  <si>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</si>
  <si>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</si>
  <si>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</si>
  <si>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</si>
  <si>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</si>
  <si>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</si>
  <si>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</si>
  <si>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</si>
  <si>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</si>
  <si>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</si>
  <si>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</si>
  <si>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</si>
  <si>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</si>
  <si>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</si>
  <si>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</si>
  <si>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</si>
  <si>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</si>
  <si>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</si>
  <si>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</si>
  <si>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</si>
  <si>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</si>
  <si>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</si>
  <si>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</si>
  <si>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</si>
  <si>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</si>
  <si>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</si>
  <si>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</si>
  <si>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</si>
  <si>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</si>
  <si>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</si>
  <si>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</si>
  <si>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</si>
  <si>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</si>
  <si>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</si>
  <si>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</si>
  <si>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</si>
  <si>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</si>
  <si>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</si>
  <si>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</si>
  <si>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</si>
  <si>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</si>
  <si>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</si>
  <si>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</si>
  <si>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</si>
  <si>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</si>
  <si>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</si>
  <si>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</si>
  <si>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</si>
  <si>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</si>
  <si>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</si>
  <si>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</si>
  <si>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</si>
  <si>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</si>
  <si>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</si>
  <si>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</si>
  <si>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</si>
  <si>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</si>
  <si>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</si>
  <si>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</si>
  <si>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</si>
  <si>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</si>
  <si>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</si>
  <si>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</si>
  <si>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</si>
  <si>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</si>
  <si>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</si>
  <si>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</si>
  <si>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</si>
  <si>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</si>
  <si>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</si>
  <si>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</si>
  <si>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</si>
  <si>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</si>
  <si>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</si>
  <si>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</si>
  <si>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</si>
  <si>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</si>
  <si>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</si>
  <si>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</si>
  <si>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</si>
  <si>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</si>
  <si>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</si>
  <si>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</si>
  <si>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</si>
  <si>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</si>
  <si>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</si>
  <si>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</si>
  <si>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</si>
  <si>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</si>
  <si>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</si>
  <si>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</si>
  <si>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</si>
  <si>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</si>
  <si>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</si>
  <si>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</si>
  <si>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</si>
  <si>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</si>
  <si>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</si>
  <si>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</si>
  <si>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</si>
  <si>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</si>
  <si>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</si>
  <si>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</si>
  <si>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</si>
  <si>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</si>
  <si>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</si>
  <si>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</si>
  <si>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</si>
  <si>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</si>
  <si>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</si>
  <si>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</si>
  <si>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</si>
  <si>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</si>
  <si>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</si>
  <si>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</si>
  <si>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</si>
  <si>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</si>
  <si>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</si>
  <si>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</si>
  <si>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</si>
  <si>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</si>
  <si>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</si>
  <si>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</si>
  <si>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</si>
  <si>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</si>
  <si>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</si>
  <si>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</si>
  <si>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</si>
  <si>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</si>
  <si>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</si>
  <si>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</si>
  <si>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</si>
  <si>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</si>
  <si>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</si>
  <si>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</si>
  <si>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</si>
  <si>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</si>
  <si>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</si>
  <si>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</si>
  <si>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</si>
  <si>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</si>
  <si>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</si>
  <si>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</si>
  <si>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</si>
  <si>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</si>
  <si>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</si>
  <si>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</si>
  <si>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</si>
  <si>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</si>
  <si>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</si>
  <si>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</si>
  <si>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</si>
  <si>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</si>
  <si>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</si>
  <si>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</si>
  <si>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</si>
  <si>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</si>
  <si>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</si>
  <si>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</si>
  <si>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</si>
  <si>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</si>
  <si>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</si>
  <si>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</si>
  <si>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</si>
  <si>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</si>
  <si>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</si>
  <si>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</si>
  <si>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</si>
  <si>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</si>
  <si>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</si>
  <si>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</si>
  <si>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</si>
  <si>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</si>
  <si>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</si>
  <si>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</si>
  <si>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</si>
  <si>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</si>
  <si>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</si>
  <si>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</si>
  <si>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</si>
  <si>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</si>
  <si>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</si>
  <si>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</si>
  <si>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</si>
  <si>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</si>
  <si>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</si>
  <si>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</si>
  <si>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</si>
  <si>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</si>
  <si>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</si>
  <si>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</si>
  <si>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</si>
  <si>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</si>
  <si>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</si>
  <si>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</si>
  <si>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</si>
  <si>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</si>
  <si>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</si>
  <si>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</si>
  <si>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</si>
  <si>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</si>
  <si>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</si>
  <si>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</si>
  <si>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</si>
  <si>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</si>
  <si>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</si>
  <si>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</si>
  <si>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</si>
  <si>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</si>
  <si>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</si>
  <si>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</si>
  <si>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</si>
  <si>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</si>
  <si>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</si>
  <si>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</si>
  <si>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</si>
  <si>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</si>
  <si>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</si>
  <si>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</si>
  <si>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</si>
  <si>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</si>
  <si>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</si>
  <si>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</si>
  <si>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</si>
  <si>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</si>
  <si>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</si>
  <si>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</si>
  <si>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</si>
  <si>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</si>
  <si>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</si>
  <si>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</si>
  <si>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</si>
  <si>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</si>
  <si>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</si>
  <si>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</si>
  <si>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</si>
  <si>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</si>
  <si>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</si>
  <si>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</si>
  <si>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</si>
  <si>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</si>
  <si>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</si>
  <si>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</si>
  <si>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</si>
  <si>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</si>
  <si>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</si>
  <si>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</si>
  <si>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</si>
  <si>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</si>
  <si>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</si>
  <si>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</si>
  <si>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</si>
  <si>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</si>
  <si>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</si>
  <si>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</si>
  <si>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</si>
  <si>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</si>
  <si>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</si>
  <si>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</si>
  <si>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</si>
  <si>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</si>
  <si>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</si>
  <si>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</si>
  <si>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</si>
  <si>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</si>
  <si>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</si>
  <si>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</si>
  <si>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</si>
  <si>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</si>
  <si>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</si>
  <si>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</si>
  <si>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</si>
  <si>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</si>
  <si>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</si>
  <si>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</si>
  <si>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</si>
  <si>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</si>
  <si>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</si>
  <si>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</si>
  <si>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</si>
  <si>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</si>
  <si>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</si>
  <si>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</si>
  <si>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</si>
  <si>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</si>
  <si>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</si>
  <si>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</si>
  <si>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</si>
  <si>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</si>
  <si>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</si>
  <si>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</si>
  <si>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</si>
  <si>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</si>
  <si>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</si>
  <si>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</si>
  <si>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</si>
  <si>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</si>
  <si>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</si>
  <si>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</si>
  <si>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</si>
  <si>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</si>
  <si>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</si>
  <si>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</si>
  <si>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</si>
  <si>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</si>
  <si>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</si>
  <si>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</si>
  <si>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</si>
  <si>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</si>
  <si>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</si>
  <si>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</si>
  <si>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</si>
  <si>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</si>
  <si>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</si>
  <si>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</si>
  <si>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</si>
  <si>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</si>
  <si>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</si>
  <si>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</si>
  <si>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</si>
  <si>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</si>
  <si>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</si>
  <si>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</si>
  <si>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</si>
  <si>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</si>
  <si>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</si>
  <si>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</si>
  <si>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</si>
  <si>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</si>
  <si>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</si>
  <si>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</si>
  <si>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</si>
  <si>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</si>
  <si>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</si>
  <si>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</si>
  <si>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</si>
  <si>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</si>
  <si>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</si>
  <si>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</si>
  <si>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</si>
  <si>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</si>
  <si>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</si>
  <si>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</si>
  <si>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</si>
  <si>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</si>
  <si>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</si>
  <si>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</si>
  <si>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</si>
  <si>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</si>
  <si>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</si>
  <si>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</si>
  <si>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</si>
  <si>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</si>
  <si>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</si>
  <si>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</si>
  <si>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</si>
  <si>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</si>
  <si>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</si>
  <si>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</si>
  <si>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</si>
  <si>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</si>
  <si>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</si>
  <si>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</si>
  <si>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</si>
  <si>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</si>
  <si>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</si>
  <si>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</si>
  <si>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</si>
  <si>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</si>
  <si>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</si>
  <si>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</si>
  <si>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</si>
  <si>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</si>
  <si>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</si>
  <si>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</si>
  <si>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</si>
  <si>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</si>
  <si>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</si>
  <si>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</si>
  <si>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</si>
  <si>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</si>
  <si>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</si>
  <si>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</si>
  <si>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</si>
  <si>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</si>
  <si>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</si>
  <si>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</si>
  <si>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</si>
  <si>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</si>
  <si>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</si>
  <si>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</si>
  <si>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</si>
  <si>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</si>
  <si>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</si>
  <si>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</si>
  <si>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</si>
  <si>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</si>
  <si>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</si>
  <si>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</si>
  <si>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</si>
  <si>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</si>
  <si>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</si>
  <si>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</si>
  <si>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</si>
  <si>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</si>
  <si>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</si>
  <si>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</si>
  <si>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</si>
  <si>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</si>
  <si>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</si>
  <si>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</si>
  <si>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</si>
  <si>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</si>
  <si>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</si>
  <si>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</si>
  <si>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</si>
  <si>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</si>
  <si>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</si>
  <si>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</si>
  <si>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</si>
  <si>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</si>
  <si>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</si>
  <si>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</si>
  <si>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</si>
  <si>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</si>
  <si>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</si>
  <si>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</si>
  <si>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</si>
  <si>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</si>
  <si>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</si>
  <si>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</si>
  <si>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</si>
  <si>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</si>
  <si>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</si>
  <si>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</si>
  <si>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</si>
  <si>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</si>
  <si>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</si>
  <si>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</si>
  <si>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</si>
  <si>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</si>
  <si>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</si>
  <si>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</si>
  <si>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</si>
  <si>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</si>
  <si>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</si>
  <si>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</si>
  <si>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</si>
  <si>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</si>
  <si>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</si>
  <si>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</si>
  <si>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</si>
  <si>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</si>
  <si>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</si>
  <si>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</si>
  <si>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</si>
  <si>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</si>
  <si>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</si>
  <si>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</si>
  <si>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</si>
  <si>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</si>
  <si>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</si>
  <si>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</si>
  <si>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</si>
  <si>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</si>
  <si>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</si>
  <si>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</si>
  <si>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</si>
  <si>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</si>
  <si>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</si>
  <si>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</si>
  <si>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</si>
  <si>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</si>
  <si>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</si>
  <si>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</si>
  <si>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</si>
  <si>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</si>
  <si>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</si>
  <si>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</si>
  <si>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</si>
  <si>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</si>
  <si>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</si>
  <si>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</si>
  <si>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</si>
  <si>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</si>
  <si>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</si>
  <si>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</si>
  <si>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</si>
  <si>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</si>
  <si>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</si>
  <si>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</si>
  <si>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</si>
  <si>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</si>
  <si>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</si>
  <si>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</si>
  <si>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</si>
  <si>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</si>
  <si>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</si>
  <si>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</si>
  <si>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</si>
  <si>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</si>
  <si>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</si>
  <si>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</si>
  <si>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</si>
  <si>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</si>
  <si>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</si>
  <si>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</si>
  <si>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</si>
  <si>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</si>
  <si>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</si>
  <si>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</si>
  <si>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</si>
  <si>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</si>
  <si>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</si>
  <si>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</si>
  <si>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</si>
  <si>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</si>
  <si>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</si>
  <si>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</si>
  <si>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</si>
  <si>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</si>
  <si>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</si>
  <si>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</si>
  <si>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</si>
  <si>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</si>
  <si>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</si>
  <si>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</si>
  <si>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</si>
  <si>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</si>
  <si>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</si>
  <si>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</si>
  <si>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</si>
  <si>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</si>
  <si>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</si>
  <si>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</si>
  <si>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</si>
  <si>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</si>
  <si>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</si>
  <si>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</si>
  <si>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</si>
  <si>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</si>
  <si>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</si>
  <si>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</si>
  <si>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</si>
  <si>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</si>
  <si>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</si>
  <si>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</si>
  <si>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</si>
  <si>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</si>
  <si>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</si>
  <si>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</si>
  <si>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</si>
  <si>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</si>
  <si>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</si>
  <si>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</si>
  <si>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</si>
  <si>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</si>
  <si>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</si>
  <si>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</si>
  <si>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</si>
  <si>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</si>
  <si>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</si>
  <si>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</si>
  <si>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</si>
  <si>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</si>
  <si>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</si>
  <si>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</si>
  <si>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</si>
  <si>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</si>
  <si>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</si>
  <si>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</si>
  <si>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</si>
  <si>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</si>
  <si>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</si>
  <si>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</si>
  <si>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</si>
  <si>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</si>
  <si>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</si>
  <si>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</si>
  <si>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</si>
  <si>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</si>
  <si>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</si>
  <si>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</si>
  <si>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</si>
  <si>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</si>
  <si>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</si>
  <si>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</si>
  <si>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</si>
  <si>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</si>
  <si>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</si>
  <si>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</si>
  <si>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</si>
  <si>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</si>
  <si>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</si>
  <si>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</si>
  <si>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</si>
  <si>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</si>
  <si>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</si>
  <si>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</si>
  <si>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</si>
  <si>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</si>
  <si>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</si>
  <si>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</si>
  <si>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</si>
  <si>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</si>
  <si>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</si>
  <si>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</si>
  <si>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</si>
  <si>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</si>
  <si>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</si>
  <si>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</si>
  <si>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</si>
  <si>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</si>
  <si>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</si>
  <si>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</si>
  <si>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</si>
  <si>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</si>
  <si>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</si>
  <si>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</si>
  <si>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</si>
  <si>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</si>
  <si>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</si>
  <si>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</si>
  <si>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</si>
  <si>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</si>
  <si>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</si>
  <si>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</si>
  <si>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</si>
  <si>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</si>
  <si>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</si>
  <si>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</si>
  <si>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</si>
  <si>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</si>
  <si>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</si>
  <si>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</si>
  <si>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</si>
  <si>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</si>
  <si>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</si>
  <si>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</si>
  <si>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</si>
  <si>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</si>
  <si>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</si>
  <si>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</si>
  <si>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</si>
  <si>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</si>
  <si>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</si>
  <si>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</si>
  <si>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</si>
  <si>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</si>
  <si>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</si>
  <si>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</si>
  <si>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</si>
  <si>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</si>
  <si>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</si>
  <si>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</si>
  <si>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</si>
  <si>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</si>
  <si>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</si>
  <si>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</si>
  <si>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</si>
  <si>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</si>
  <si>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</si>
  <si>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</si>
  <si>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</si>
  <si>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</si>
  <si>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</si>
  <si>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</si>
  <si>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</si>
  <si>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</si>
  <si>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</si>
  <si>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</si>
  <si>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</si>
  <si>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</si>
  <si>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</si>
  <si>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</si>
  <si>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</si>
  <si>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</si>
  <si>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</si>
  <si>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</si>
  <si>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</si>
  <si>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</si>
  <si>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</si>
  <si>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</si>
  <si>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</si>
  <si>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</si>
  <si>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</si>
  <si>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</si>
  <si>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</si>
  <si>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</si>
  <si>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</si>
  <si>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</si>
  <si>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</si>
  <si>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</si>
  <si>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</si>
  <si>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</si>
  <si>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</si>
  <si>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</si>
  <si>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</si>
  <si>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</si>
  <si>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</si>
  <si>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</si>
  <si>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</si>
  <si>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</si>
  <si>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</si>
  <si>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</si>
  <si>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</si>
  <si>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</si>
  <si>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</si>
  <si>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</si>
  <si>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</si>
  <si>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</si>
  <si>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</si>
  <si>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</si>
  <si>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</si>
  <si>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</si>
  <si>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</si>
  <si>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</si>
  <si>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</si>
  <si>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</si>
  <si>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</si>
  <si>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</si>
  <si>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</si>
  <si>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</si>
  <si>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</si>
  <si>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</si>
  <si>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</si>
  <si>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</si>
  <si>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</si>
  <si>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</si>
  <si>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</si>
  <si>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</si>
  <si>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</si>
  <si>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</si>
  <si>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</si>
  <si>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</si>
  <si>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</si>
  <si>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</si>
  <si>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</si>
  <si>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</si>
  <si>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</si>
  <si>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</si>
  <si>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</si>
  <si>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</si>
  <si>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</si>
  <si>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</si>
  <si>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</si>
  <si>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</si>
  <si>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</si>
  <si>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</si>
  <si>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</si>
  <si>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</si>
  <si>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</si>
  <si>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</si>
  <si>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</si>
  <si>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</si>
  <si>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</si>
  <si>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</si>
  <si>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</si>
  <si>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</si>
  <si>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</si>
  <si>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</si>
  <si>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</si>
  <si>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</si>
  <si>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</si>
  <si>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</si>
  <si>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</si>
  <si>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</si>
  <si>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</si>
  <si>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</si>
  <si>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</si>
  <si>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</si>
  <si>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</si>
  <si>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</si>
  <si>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</si>
  <si>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</si>
  <si>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</si>
  <si>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</si>
  <si>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</si>
  <si>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</si>
  <si>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</si>
  <si>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</si>
  <si>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</si>
  <si>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</si>
  <si>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</si>
  <si>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</si>
  <si>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</si>
  <si>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</si>
  <si>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</si>
  <si>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</si>
  <si>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</si>
  <si>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</si>
  <si>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</si>
  <si>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</si>
  <si>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</si>
  <si>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</si>
  <si>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</si>
  <si>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</si>
  <si>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</si>
  <si>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</si>
  <si>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</si>
  <si>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</si>
  <si>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</si>
  <si>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</si>
  <si>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</si>
  <si>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</si>
  <si>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</si>
  <si>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</si>
  <si>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</si>
  <si>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</si>
  <si>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</si>
  <si>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</si>
  <si>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</si>
  <si>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</si>
  <si>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</si>
  <si>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</si>
  <si>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</si>
  <si>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</si>
  <si>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</si>
  <si>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</si>
  <si>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</si>
  <si>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</si>
  <si>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</si>
  <si>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</si>
  <si>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</si>
  <si>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</si>
  <si>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</si>
  <si>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</si>
  <si>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</si>
  <si>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</si>
  <si>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</si>
  <si>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</si>
  <si>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</si>
  <si>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</si>
  <si>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</si>
  <si>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</si>
  <si>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</si>
  <si>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</si>
  <si>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</si>
  <si>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</si>
  <si>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</si>
  <si>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</si>
  <si>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</si>
  <si>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</si>
  <si>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</si>
  <si>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</si>
  <si>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</si>
  <si>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</si>
  <si>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</si>
  <si>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</si>
  <si>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</si>
  <si>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</si>
  <si>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</si>
  <si>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</si>
  <si>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</si>
  <si>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</si>
  <si>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</si>
  <si>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</si>
  <si>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</si>
  <si>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</si>
  <si>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</si>
  <si>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</si>
  <si>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</si>
  <si>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</si>
  <si>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</si>
  <si>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</si>
  <si>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</si>
  <si>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</si>
  <si>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</si>
  <si>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</si>
  <si>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</si>
  <si>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</si>
  <si>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</si>
  <si>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</si>
  <si>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</si>
  <si>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</si>
  <si>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</si>
  <si>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</si>
  <si>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</si>
  <si>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</si>
  <si>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</si>
  <si>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</si>
  <si>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</si>
  <si>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</si>
  <si>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</si>
  <si>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</si>
  <si>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</si>
  <si>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</si>
  <si>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</si>
  <si>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</si>
  <si>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</si>
  <si>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</si>
  <si>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</si>
  <si>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</si>
  <si>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</si>
  <si>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</si>
  <si>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</si>
  <si>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</si>
  <si>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</si>
  <si>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</si>
  <si>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</si>
  <si>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</si>
  <si>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</si>
  <si>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</si>
  <si>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</si>
  <si>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</si>
  <si>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</si>
  <si>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</si>
  <si>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</si>
  <si>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</si>
  <si>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</si>
  <si>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</si>
  <si>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</si>
  <si>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</si>
  <si>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</si>
  <si>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</si>
  <si>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</si>
  <si>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</si>
  <si>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</si>
  <si>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</si>
  <si>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</si>
  <si>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</si>
  <si>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</si>
  <si>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</si>
  <si>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</si>
  <si>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</si>
  <si>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</si>
  <si>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</si>
  <si>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</si>
  <si>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</si>
  <si>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</si>
  <si>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</si>
  <si>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</si>
  <si>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</si>
  <si>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</si>
  <si>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</si>
  <si>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</si>
  <si>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</si>
  <si>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</si>
  <si>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</si>
  <si>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</si>
  <si>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</si>
  <si>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</si>
  <si>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</si>
  <si>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</si>
  <si>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</si>
  <si>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</si>
  <si>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</si>
  <si>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</si>
  <si>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</si>
  <si>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</si>
  <si>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</si>
  <si>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</si>
  <si>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</si>
  <si>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</si>
  <si>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</si>
  <si>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</si>
  <si>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</si>
  <si>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</si>
  <si>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</si>
  <si>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</si>
  <si>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</si>
  <si>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</si>
  <si>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</si>
  <si>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</si>
  <si>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</si>
  <si>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</si>
  <si>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</si>
  <si>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</si>
  <si>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</si>
  <si>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</si>
  <si>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</si>
  <si>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</si>
  <si>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</si>
  <si>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</si>
  <si>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</si>
  <si>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</si>
  <si>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</si>
  <si>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</si>
  <si>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</si>
  <si>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</si>
  <si>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</si>
  <si>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</si>
  <si>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</si>
  <si>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</si>
  <si>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</si>
  <si>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</si>
  <si>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</si>
  <si>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</si>
  <si>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</si>
  <si>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</si>
  <si>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</si>
  <si>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</si>
  <si>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</si>
  <si>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</si>
  <si>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</si>
  <si>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</si>
  <si>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</si>
  <si>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</si>
  <si>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</si>
  <si>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</si>
  <si>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</si>
  <si>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</si>
  <si>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</si>
  <si>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</si>
  <si>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</si>
  <si>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</si>
  <si>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</si>
  <si>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</si>
  <si>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</si>
  <si>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</si>
  <si>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</si>
  <si>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</si>
  <si>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</si>
  <si>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</si>
  <si>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</si>
  <si>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</si>
  <si>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</si>
  <si>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</si>
  <si>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</si>
  <si>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</si>
  <si>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</si>
  <si>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</si>
  <si>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</si>
  <si>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</si>
  <si>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</si>
  <si>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</si>
  <si>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</si>
  <si>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</si>
  <si>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</si>
  <si>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</si>
  <si>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</si>
  <si>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</si>
  <si>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</si>
  <si>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</si>
  <si>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</si>
  <si>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</si>
  <si>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</si>
  <si>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</si>
  <si>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</si>
  <si>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</si>
  <si>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</si>
  <si>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</si>
  <si>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</si>
  <si>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</si>
  <si>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</si>
  <si>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</si>
  <si>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</si>
  <si>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</si>
  <si>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</si>
  <si>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</si>
  <si>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</si>
  <si>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</si>
  <si>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</si>
  <si>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</si>
  <si>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</si>
  <si>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</si>
  <si>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</si>
  <si>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</si>
  <si>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</si>
  <si>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</si>
  <si>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</si>
  <si>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</si>
  <si>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</si>
  <si>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</si>
  <si>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</si>
  <si>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</si>
  <si>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</si>
  <si>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</si>
  <si>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</si>
  <si>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</si>
  <si>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</si>
  <si>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</si>
  <si>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</si>
  <si>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</si>
  <si>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</si>
  <si>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</si>
  <si>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</si>
  <si>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</si>
  <si>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</si>
  <si>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</si>
  <si>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</si>
  <si>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</si>
  <si>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</si>
  <si>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</si>
  <si>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</si>
  <si>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</si>
  <si>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</si>
  <si>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</si>
  <si>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</si>
  <si>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</si>
  <si>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</si>
  <si>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</si>
  <si>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</si>
  <si>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</si>
  <si>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</si>
  <si>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</si>
  <si>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</si>
  <si>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</si>
  <si>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</si>
  <si>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</si>
  <si>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</si>
  <si>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</si>
  <si>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</si>
  <si>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</si>
  <si>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</si>
  <si>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</si>
  <si>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</si>
  <si>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</si>
  <si>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</si>
  <si>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</si>
  <si>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</si>
  <si>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</si>
  <si>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</si>
  <si>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</si>
  <si>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</si>
  <si>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</si>
  <si>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</si>
  <si>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</si>
  <si>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</si>
  <si>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</si>
  <si>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</si>
  <si>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</si>
  <si>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</si>
  <si>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</si>
  <si>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</si>
  <si>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</si>
  <si>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</si>
  <si>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</si>
  <si>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</si>
  <si>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</si>
  <si>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</si>
  <si>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</si>
  <si>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</si>
  <si>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</si>
  <si>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</si>
  <si>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</si>
  <si>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</si>
  <si>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</si>
  <si>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</si>
  <si>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</si>
  <si>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</si>
  <si>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</si>
  <si>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</si>
  <si>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</si>
  <si>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</si>
  <si>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</si>
  <si>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</si>
  <si>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</si>
  <si>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</si>
  <si>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</si>
  <si>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</si>
  <si>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</si>
  <si>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</si>
  <si>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</si>
  <si>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</si>
  <si>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</si>
  <si>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</si>
  <si>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</si>
  <si>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</si>
  <si>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</si>
  <si>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</si>
  <si>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</si>
  <si>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</si>
  <si>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</si>
  <si>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</si>
  <si>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</si>
  <si>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</si>
  <si>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</si>
  <si>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</si>
  <si>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</si>
  <si>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</si>
  <si>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</si>
  <si>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</si>
  <si>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</si>
  <si>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</si>
  <si>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</si>
  <si>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</si>
  <si>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</si>
  <si>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</si>
  <si>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</si>
  <si>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</si>
  <si>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</si>
  <si>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</si>
  <si>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</si>
  <si>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</si>
  <si>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</si>
  <si>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</si>
  <si>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</si>
  <si>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</si>
  <si>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</si>
  <si>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</si>
  <si>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</si>
  <si>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</si>
  <si>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</si>
  <si>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</si>
  <si>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</si>
  <si>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</si>
  <si>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</si>
  <si>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</si>
  <si>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</si>
  <si>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</si>
  <si>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</si>
  <si>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</si>
  <si>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</si>
  <si>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</si>
  <si>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</si>
  <si>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</si>
  <si>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</si>
  <si>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</si>
  <si>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</si>
  <si>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</si>
  <si>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</si>
  <si>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</si>
  <si>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</si>
  <si>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</si>
  <si>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</si>
  <si>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</si>
  <si>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</si>
  <si>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</si>
  <si>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</si>
  <si>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</si>
  <si>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</si>
  <si>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</si>
  <si>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</si>
  <si>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</si>
  <si>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</si>
  <si>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</si>
  <si>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</si>
  <si>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</si>
  <si>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</si>
  <si>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</si>
  <si>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</si>
  <si>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</si>
  <si>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</si>
  <si>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</si>
  <si>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</si>
  <si>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</si>
  <si>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</si>
  <si>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</si>
  <si>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</si>
  <si>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</si>
  <si>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</si>
  <si>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</si>
  <si>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</si>
  <si>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</si>
  <si>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</si>
  <si>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</si>
  <si>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</si>
  <si>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</si>
  <si>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</si>
  <si>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</si>
  <si>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</si>
  <si>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</si>
  <si>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</si>
  <si>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</si>
  <si>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</si>
  <si>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</si>
  <si>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</si>
  <si>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</si>
  <si>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</si>
  <si>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</si>
  <si>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</si>
  <si>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</si>
  <si>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</si>
  <si>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</si>
  <si>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</si>
  <si>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</si>
  <si>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</si>
  <si>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</si>
  <si>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</si>
  <si>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</si>
  <si>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</si>
  <si>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</si>
  <si>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</si>
  <si>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</si>
  <si>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</si>
  <si>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</si>
  <si>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</si>
  <si>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</si>
  <si>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</si>
  <si>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</si>
  <si>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</si>
  <si>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</si>
  <si>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</si>
  <si>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</si>
  <si>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</si>
  <si>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</si>
  <si>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</si>
  <si>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</si>
  <si>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</si>
  <si>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</si>
  <si>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</si>
  <si>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</si>
  <si>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</si>
  <si>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</si>
  <si>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</si>
  <si>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</si>
  <si>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</si>
  <si>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</si>
  <si>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</si>
  <si>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</si>
  <si>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</si>
  <si>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</si>
  <si>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</si>
  <si>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</si>
  <si>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</si>
  <si>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</si>
  <si>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</si>
  <si>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</si>
  <si>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</si>
  <si>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</si>
  <si>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</si>
  <si>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</si>
  <si>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</si>
  <si>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</si>
  <si>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</si>
  <si>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</si>
  <si>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</si>
  <si>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</si>
  <si>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</si>
  <si>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</si>
  <si>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</si>
  <si>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</si>
  <si>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</si>
  <si>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</si>
  <si>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</si>
  <si>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</si>
  <si>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</si>
  <si>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</si>
  <si>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</si>
  <si>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</si>
  <si>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</si>
  <si>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</si>
  <si>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</si>
  <si>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</si>
  <si>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</si>
  <si>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</si>
  <si>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</si>
  <si>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</si>
  <si>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</si>
  <si>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</si>
  <si>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</si>
  <si>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</si>
  <si>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</si>
  <si>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</si>
  <si>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</si>
  <si>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</si>
  <si>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</si>
  <si>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</si>
  <si>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</si>
  <si>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</si>
  <si>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</si>
  <si>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</si>
  <si>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</si>
  <si>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</si>
  <si>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</si>
  <si>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</si>
  <si>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</si>
  <si>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</si>
  <si>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</si>
  <si>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</si>
  <si>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</si>
  <si>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</si>
  <si>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</si>
  <si>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</si>
  <si>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</si>
  <si>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</si>
  <si>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</si>
  <si>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</si>
  <si>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</si>
  <si>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</si>
  <si>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</si>
  <si>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</si>
  <si>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</si>
  <si>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</si>
  <si>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</si>
  <si>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</si>
  <si>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</si>
  <si>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</si>
  <si>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</si>
  <si>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</si>
  <si>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</si>
  <si>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</si>
  <si>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</si>
  <si>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</si>
  <si>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</si>
  <si>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</si>
  <si>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</si>
  <si>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</si>
  <si>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</si>
  <si>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</si>
  <si>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</si>
  <si>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</si>
  <si>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</si>
  <si>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</si>
  <si>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</si>
  <si>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</si>
  <si>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</si>
  <si>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</si>
  <si>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</si>
  <si>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</si>
  <si>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</si>
  <si>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</si>
  <si>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</si>
  <si>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</si>
  <si>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</si>
  <si>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</si>
  <si>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</si>
  <si>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</si>
  <si>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</si>
  <si>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</si>
  <si>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</si>
  <si>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</si>
  <si>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</si>
  <si>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</si>
  <si>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</si>
  <si>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</si>
  <si>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</si>
  <si>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</si>
  <si>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</si>
  <si>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</si>
  <si>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</si>
  <si>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</si>
  <si>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</si>
  <si>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</si>
  <si>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</si>
  <si>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</si>
  <si>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</si>
  <si>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</si>
  <si>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</si>
  <si>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</si>
  <si>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</si>
  <si>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</si>
  <si>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</si>
  <si>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</si>
  <si>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</si>
  <si>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</si>
  <si>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</si>
  <si>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</si>
  <si>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</si>
  <si>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</si>
  <si>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</si>
  <si>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</si>
  <si>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</si>
  <si>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</si>
  <si>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</si>
  <si>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</si>
  <si>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</si>
  <si>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</si>
  <si>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</si>
  <si>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</si>
  <si>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</si>
  <si>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</si>
  <si>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</si>
  <si>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</si>
  <si>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</si>
  <si>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</si>
  <si>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</si>
  <si>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</si>
  <si>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</si>
  <si>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</si>
  <si>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</si>
  <si>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</si>
  <si>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</si>
  <si>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</si>
  <si>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</si>
  <si>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</si>
  <si>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</si>
  <si>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</si>
  <si>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</si>
  <si>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</si>
  <si>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</si>
  <si>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</si>
  <si>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</si>
  <si>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</si>
  <si>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</si>
  <si>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</si>
  <si>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</si>
  <si>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</si>
  <si>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</si>
  <si>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</si>
  <si>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</si>
  <si>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</si>
  <si>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</si>
  <si>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</si>
  <si>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</si>
  <si>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</si>
  <si>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</si>
  <si>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</si>
  <si>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</si>
  <si>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</si>
  <si>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</si>
  <si>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</si>
  <si>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</si>
  <si>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</si>
  <si>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</si>
  <si>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</si>
  <si>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</si>
  <si>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</si>
  <si>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</si>
  <si>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</si>
  <si>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</si>
  <si>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</si>
  <si>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</si>
  <si>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</si>
  <si>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</si>
  <si>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</si>
  <si>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</si>
  <si>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</si>
  <si>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</si>
  <si>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</si>
  <si>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</si>
  <si>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</si>
  <si>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</si>
  <si>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</si>
  <si>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</si>
  <si>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</si>
  <si>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</si>
  <si>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</si>
  <si>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</si>
  <si>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</si>
  <si>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</si>
  <si>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</si>
  <si>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</si>
  <si>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</si>
  <si>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</si>
  <si>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</si>
  <si>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</si>
  <si>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</si>
  <si>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</si>
  <si>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</si>
  <si>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</si>
  <si>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</si>
  <si>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</si>
  <si>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</si>
  <si>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</si>
  <si>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</si>
  <si>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</si>
  <si>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</si>
  <si>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</si>
  <si>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</si>
  <si>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</si>
  <si>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</si>
  <si>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</si>
  <si>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</si>
  <si>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</si>
  <si>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</si>
  <si>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</si>
  <si>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</si>
  <si>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</si>
  <si>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</si>
  <si>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</si>
  <si>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</si>
  <si>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</si>
  <si>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</si>
  <si>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</si>
  <si>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</si>
  <si>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</si>
  <si>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</si>
  <si>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</si>
  <si>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</si>
  <si>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</si>
  <si>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</si>
  <si>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</si>
  <si>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</si>
  <si>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</si>
  <si>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</si>
  <si>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</si>
  <si>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</si>
  <si>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</si>
  <si>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</si>
  <si>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</si>
  <si>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</si>
  <si>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</si>
  <si>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</si>
  <si>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</si>
  <si>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</si>
  <si>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</si>
  <si>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</si>
  <si>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</si>
  <si>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</si>
  <si>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</si>
  <si>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</si>
  <si>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</si>
  <si>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</si>
  <si>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</si>
  <si>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</si>
  <si>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</si>
  <si>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</si>
  <si>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</si>
  <si>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</si>
  <si>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</si>
  <si>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</si>
  <si>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</si>
  <si>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</si>
  <si>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</si>
  <si>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</si>
  <si>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</si>
  <si>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</si>
  <si>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</si>
  <si>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</si>
  <si>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</si>
  <si>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</si>
  <si>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</si>
  <si>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</si>
  <si>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</si>
  <si>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</si>
  <si>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</si>
  <si>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</si>
  <si>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</si>
  <si>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</si>
  <si>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</si>
  <si>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</si>
  <si>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</si>
  <si>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</si>
  <si>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</si>
  <si>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</si>
  <si>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</si>
  <si>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</si>
  <si>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</si>
  <si>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</si>
  <si>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</si>
  <si>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</si>
  <si>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</si>
  <si>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</si>
  <si>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</si>
  <si>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</si>
  <si>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</si>
  <si>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</si>
  <si>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</si>
  <si>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</si>
  <si>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</si>
  <si>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</si>
  <si>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</si>
  <si>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</si>
  <si>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</si>
  <si>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</si>
  <si>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</si>
  <si>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</si>
  <si>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</si>
  <si>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</si>
  <si>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</si>
  <si>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</si>
  <si>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</si>
  <si>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</si>
  <si>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</si>
  <si>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</si>
  <si>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</si>
  <si>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</si>
  <si>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</si>
  <si>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</si>
  <si>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</si>
  <si>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</si>
  <si>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</si>
  <si>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</si>
  <si>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</si>
  <si>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</si>
  <si>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</si>
  <si>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</si>
  <si>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</si>
  <si>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</si>
  <si>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</si>
  <si>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</si>
  <si>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</si>
  <si>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</si>
  <si>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</si>
  <si>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</si>
  <si>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</si>
  <si>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</si>
  <si>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</si>
  <si>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</si>
  <si>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</si>
  <si>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</si>
  <si>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</si>
  <si>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</si>
  <si>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</si>
  <si>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</si>
  <si>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</si>
  <si>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</si>
  <si>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</si>
  <si>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</si>
  <si>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</si>
  <si>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</si>
  <si>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</si>
  <si>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</si>
  <si>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</si>
  <si>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</si>
  <si>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</si>
  <si>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</si>
  <si>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</si>
  <si>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</si>
  <si>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</si>
  <si>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</si>
  <si>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</si>
  <si>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</si>
  <si>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</si>
  <si>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</si>
  <si>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</si>
  <si>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</si>
  <si>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</si>
  <si>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</si>
  <si>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</si>
  <si>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</si>
  <si>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</si>
  <si>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</si>
  <si>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</si>
  <si>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</si>
  <si>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</si>
  <si>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</si>
  <si>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</si>
  <si>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</si>
  <si>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</si>
  <si>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</si>
  <si>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</si>
  <si>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</si>
  <si>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</si>
  <si>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</si>
  <si>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</si>
  <si>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</si>
  <si>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</si>
  <si>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</si>
  <si>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</si>
  <si>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</si>
  <si>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</si>
  <si>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</si>
  <si>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</si>
  <si>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</si>
  <si>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</si>
  <si>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</si>
  <si>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</si>
  <si>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</si>
  <si>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</si>
  <si>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</si>
  <si>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</si>
  <si>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</si>
  <si>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</si>
  <si>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</si>
  <si>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</si>
  <si>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</si>
  <si>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</si>
  <si>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</si>
  <si>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</si>
  <si>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</si>
  <si>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</si>
  <si>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</si>
  <si>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</si>
  <si>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</si>
  <si>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</si>
  <si>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</si>
  <si>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</si>
  <si>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</si>
  <si>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</si>
  <si>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</si>
  <si>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</si>
  <si>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</si>
  <si>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</si>
  <si>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</si>
  <si>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</si>
  <si>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</si>
  <si>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</si>
  <si>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</si>
  <si>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</si>
  <si>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</si>
  <si>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</si>
  <si>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</si>
  <si>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</si>
  <si>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</si>
  <si>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</si>
  <si>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</si>
  <si>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</si>
  <si>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</si>
  <si>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</si>
  <si>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</si>
  <si>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</si>
  <si>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</si>
  <si>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</si>
  <si>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</si>
  <si>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</si>
  <si>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</si>
  <si>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</si>
  <si>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</si>
  <si>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</si>
  <si>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</si>
  <si>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</si>
  <si>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</si>
  <si>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</si>
  <si>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</si>
  <si>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</si>
  <si>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</si>
  <si>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</si>
  <si>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</si>
  <si>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</si>
  <si>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</si>
  <si>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</si>
  <si>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</si>
  <si>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</si>
  <si>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</si>
  <si>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</si>
  <si>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</si>
  <si>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</si>
  <si>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</si>
  <si>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</si>
  <si>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</si>
  <si>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</si>
  <si>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</si>
  <si>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</si>
  <si>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</si>
  <si>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</si>
  <si>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</si>
  <si>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</si>
  <si>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</si>
  <si>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</si>
  <si>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</si>
  <si>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</si>
  <si>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</si>
  <si>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</si>
  <si>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</si>
  <si>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</si>
  <si>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</si>
  <si>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</si>
  <si>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</si>
  <si>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</si>
  <si>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</si>
  <si>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</si>
  <si>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</si>
  <si>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</si>
  <si>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</si>
  <si>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</si>
  <si>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</si>
  <si>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</si>
  <si>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</si>
  <si>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</si>
  <si>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</si>
  <si>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</si>
  <si>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</si>
  <si>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</si>
  <si>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</si>
  <si>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</si>
  <si>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</si>
  <si>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</si>
  <si>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</si>
  <si>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</si>
  <si>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</si>
  <si>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</si>
  <si>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</si>
  <si>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</si>
  <si>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</si>
  <si>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</si>
  <si>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</si>
  <si>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</si>
  <si>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</si>
  <si>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</si>
  <si>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</si>
  <si>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</si>
  <si>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</si>
  <si>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</si>
  <si>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</si>
  <si>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</si>
  <si>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</si>
  <si>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</si>
  <si>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</si>
  <si>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</si>
  <si>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</si>
  <si>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</si>
  <si>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</si>
  <si>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</si>
  <si>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</si>
  <si>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</si>
  <si>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</si>
  <si>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</si>
  <si>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</si>
  <si>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</si>
  <si>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</si>
  <si>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</si>
  <si>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</si>
  <si>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</si>
  <si>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</si>
  <si>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</si>
  <si>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</si>
  <si>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</si>
  <si>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</si>
  <si>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</si>
  <si>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</si>
  <si>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</si>
  <si>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</si>
  <si>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</si>
  <si>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</si>
  <si>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</si>
  <si>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</si>
  <si>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</si>
  <si>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</si>
  <si>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</si>
  <si>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</si>
  <si>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</si>
  <si>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</si>
  <si>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</si>
  <si>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</si>
  <si>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</si>
  <si>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</si>
  <si>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</si>
  <si>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</si>
  <si>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</si>
  <si>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</si>
  <si>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</si>
  <si>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</si>
  <si>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</si>
  <si>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</si>
  <si>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</si>
  <si>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</si>
  <si>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</si>
  <si>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</si>
  <si>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</si>
  <si>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</si>
  <si>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</si>
  <si>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</si>
  <si>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</si>
  <si>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</si>
  <si>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</si>
  <si>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</si>
  <si>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</si>
  <si>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</si>
  <si>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</si>
  <si>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</si>
  <si>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</si>
  <si>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</si>
  <si>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</si>
  <si>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</si>
  <si>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</si>
  <si>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</si>
  <si>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</si>
  <si>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</si>
  <si>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</si>
  <si>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</si>
  <si>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</si>
  <si>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</si>
  <si>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</si>
  <si>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</si>
  <si>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</si>
  <si>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</si>
  <si>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</si>
  <si>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</si>
  <si>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</si>
  <si>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</si>
  <si>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</si>
  <si>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</si>
  <si>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</si>
  <si>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</si>
  <si>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</si>
  <si>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</si>
  <si>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</si>
  <si>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</si>
  <si>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</si>
  <si>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</si>
  <si>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</si>
  <si>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</si>
  <si>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</si>
  <si>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</si>
  <si>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</si>
  <si>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</si>
  <si>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</si>
  <si>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</si>
  <si>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</si>
  <si>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</si>
  <si>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</si>
  <si>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</si>
  <si>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</si>
  <si>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</si>
  <si>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</si>
  <si>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</si>
  <si>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</si>
  <si>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</si>
  <si>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</si>
  <si>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</si>
  <si>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</si>
  <si>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</si>
  <si>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</si>
  <si>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</si>
  <si>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</si>
  <si>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</si>
  <si>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</si>
  <si>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</si>
  <si>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</si>
  <si>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</si>
  <si>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</si>
  <si>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</si>
  <si>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</si>
  <si>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</si>
  <si>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</si>
  <si>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</si>
  <si>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</si>
  <si>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</si>
  <si>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</si>
  <si>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</si>
  <si>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</si>
  <si>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</si>
  <si>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</si>
  <si>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</si>
  <si>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</si>
  <si>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</si>
  <si>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</si>
  <si>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</si>
  <si>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</si>
  <si>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</si>
  <si>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</si>
  <si>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</si>
  <si>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</si>
  <si>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</si>
  <si>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</si>
  <si>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</si>
  <si>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</si>
  <si>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</si>
  <si>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</si>
  <si>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</si>
  <si>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</si>
  <si>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</si>
  <si>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</si>
  <si>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</si>
  <si>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</si>
  <si>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</si>
  <si>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</si>
  <si>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</si>
  <si>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</si>
  <si>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</si>
  <si>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</si>
  <si>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</si>
  <si>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</si>
  <si>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</si>
  <si>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</si>
  <si>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</si>
  <si>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</si>
  <si>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</si>
  <si>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</si>
  <si>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</si>
  <si>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</si>
  <si>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</si>
  <si>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</si>
  <si>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</si>
  <si>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</si>
  <si>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</si>
  <si>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</si>
  <si>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</si>
  <si>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</si>
  <si>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</si>
  <si>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</si>
  <si>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</si>
  <si>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</si>
  <si>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</si>
  <si>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</si>
  <si>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</si>
  <si>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</si>
  <si>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</si>
  <si>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</si>
  <si>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</si>
  <si>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</si>
  <si>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</si>
  <si>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</si>
  <si>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</si>
  <si>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</si>
  <si>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</si>
  <si>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</si>
  <si>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</si>
  <si>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</si>
  <si>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</si>
  <si>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</si>
  <si>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</si>
  <si>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</si>
  <si>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</si>
  <si>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</si>
  <si>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</si>
  <si>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</si>
  <si>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</si>
  <si>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</si>
  <si>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</si>
  <si>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</si>
  <si>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</si>
  <si>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</si>
  <si>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</si>
  <si>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</si>
  <si>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</si>
  <si>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</si>
  <si>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</si>
  <si>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</si>
  <si>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</si>
  <si>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</si>
  <si>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</si>
  <si>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</si>
  <si>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</si>
  <si>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</si>
  <si>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</si>
  <si>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</si>
  <si>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</si>
  <si>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</si>
  <si>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</si>
  <si>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</si>
  <si>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</si>
  <si>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</si>
  <si>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</si>
  <si>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</si>
  <si>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</si>
  <si>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</si>
  <si>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</si>
  <si>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</si>
  <si>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</si>
  <si>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</si>
  <si>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</si>
  <si>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</si>
  <si>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</si>
  <si>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</si>
  <si>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</si>
  <si>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</si>
  <si>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</si>
  <si>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</si>
  <si>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</si>
  <si>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</si>
  <si>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</si>
  <si>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</si>
  <si>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</si>
  <si>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</si>
  <si>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</si>
  <si>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</si>
  <si>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</si>
  <si>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</si>
  <si>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</si>
  <si>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</si>
  <si>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</si>
  <si>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</si>
  <si>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</si>
  <si>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</si>
  <si>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</si>
  <si>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</si>
  <si>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</si>
  <si>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</si>
  <si>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</si>
  <si>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</si>
  <si>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</si>
  <si>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</si>
  <si>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</si>
  <si>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</si>
  <si>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</si>
  <si>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</si>
  <si>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</si>
  <si>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</si>
  <si>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</si>
  <si>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</si>
  <si>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</si>
  <si>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</si>
  <si>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</si>
  <si>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</si>
  <si>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</si>
  <si>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</si>
  <si>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</si>
  <si>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</si>
  <si>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</si>
  <si>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</si>
  <si>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</si>
  <si>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</si>
  <si>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</si>
  <si>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</si>
  <si>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</si>
  <si>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</si>
  <si>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</si>
  <si>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</si>
  <si>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</si>
  <si>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</si>
  <si>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</si>
  <si>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</si>
  <si>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</si>
  <si>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</si>
  <si>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</si>
  <si>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</si>
  <si>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</si>
  <si>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</si>
  <si>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</si>
  <si>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</si>
  <si>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</si>
  <si>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</si>
  <si>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</si>
  <si>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</si>
  <si>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</si>
  <si>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</si>
  <si>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</si>
  <si>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</si>
  <si>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</si>
  <si>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</si>
  <si>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</si>
  <si>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</si>
  <si>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</si>
  <si>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</si>
  <si>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</si>
  <si>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</si>
  <si>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</si>
  <si>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</si>
  <si>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</si>
  <si>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</si>
  <si>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</si>
  <si>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</si>
  <si>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</si>
  <si>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</si>
  <si>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</si>
  <si>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</si>
  <si>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</si>
  <si>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</si>
  <si>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</si>
  <si>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</si>
  <si>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</si>
  <si>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</si>
  <si>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</si>
  <si>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</si>
  <si>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</si>
  <si>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</si>
  <si>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</si>
  <si>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</si>
  <si>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</si>
  <si>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</si>
  <si>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</si>
  <si>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</si>
  <si>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</si>
  <si>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</si>
  <si>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</si>
  <si>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</si>
  <si>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</si>
  <si>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</si>
  <si>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</si>
  <si>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</si>
  <si>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</si>
  <si>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</si>
  <si>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</si>
  <si>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</si>
  <si>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</si>
  <si>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</si>
  <si>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</si>
  <si>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</si>
  <si>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</si>
  <si>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</si>
  <si>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</si>
  <si>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</si>
  <si>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</si>
  <si>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</si>
  <si>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</si>
  <si>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</si>
  <si>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</si>
  <si>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</si>
  <si>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</si>
  <si>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</si>
  <si>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</si>
  <si>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</si>
  <si>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</si>
  <si>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</si>
  <si>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</si>
  <si>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</si>
  <si>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</si>
  <si>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</si>
  <si>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</si>
  <si>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</si>
  <si>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</si>
  <si>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</si>
  <si>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</si>
  <si>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</si>
  <si>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</si>
  <si>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</si>
  <si>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</si>
  <si>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</si>
  <si>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</si>
  <si>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</si>
  <si>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</si>
  <si>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</si>
  <si>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</si>
  <si>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</si>
  <si>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</si>
  <si>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</si>
  <si>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</si>
  <si>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</si>
  <si>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</si>
  <si>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</si>
  <si>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</si>
  <si>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</si>
  <si>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</si>
  <si>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</si>
  <si>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</si>
  <si>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</si>
  <si>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</si>
  <si>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</si>
  <si>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</si>
  <si>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</si>
  <si>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</si>
  <si>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</si>
  <si>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</si>
  <si>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</si>
  <si>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</si>
  <si>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</si>
  <si>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</si>
  <si>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</si>
  <si>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</si>
  <si>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</si>
  <si>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</si>
  <si>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</si>
  <si>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</si>
  <si>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</si>
  <si>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</si>
  <si>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</si>
  <si>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</si>
  <si>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</si>
  <si>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</si>
  <si>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</si>
  <si>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</si>
  <si>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</si>
  <si>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</si>
  <si>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</si>
  <si>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</si>
  <si>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</si>
  <si>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</si>
  <si>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</si>
  <si>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</si>
  <si>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</si>
  <si>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</si>
  <si>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</si>
  <si>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</si>
  <si>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</si>
  <si>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</si>
  <si>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</si>
  <si>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</si>
  <si>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</si>
  <si>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</si>
  <si>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</si>
  <si>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</si>
  <si>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</si>
  <si>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</si>
  <si>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</si>
  <si>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</si>
  <si>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</si>
  <si>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</si>
  <si>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</si>
  <si>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</si>
  <si>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</si>
  <si>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</si>
  <si>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</si>
  <si>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</si>
  <si>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</si>
  <si>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</si>
  <si>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</si>
  <si>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</si>
  <si>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</si>
  <si>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</si>
  <si>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</si>
  <si>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</si>
  <si>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</si>
  <si>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</si>
  <si>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</si>
  <si>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</si>
  <si>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</si>
  <si>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</si>
  <si>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</si>
  <si>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</si>
  <si>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</si>
  <si>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</si>
  <si>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</si>
  <si>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</si>
  <si>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</si>
  <si>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</si>
  <si>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</si>
  <si>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</si>
  <si>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</si>
  <si>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</si>
  <si>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</si>
  <si>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</si>
  <si>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</si>
  <si>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</si>
  <si>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</si>
  <si>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</si>
  <si>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</si>
  <si>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</si>
  <si>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</si>
  <si>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</si>
  <si>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</si>
  <si>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</si>
  <si>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</si>
  <si>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</si>
  <si>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</si>
  <si>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</si>
  <si>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</si>
  <si>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</si>
  <si>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</si>
  <si>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</si>
  <si>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</si>
  <si>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</si>
  <si>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</si>
  <si>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</si>
  <si>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</si>
  <si>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</si>
  <si>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</si>
  <si>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</si>
  <si>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</si>
  <si>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</si>
  <si>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</si>
  <si>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</si>
  <si>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</si>
  <si>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</si>
  <si>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</si>
  <si>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</si>
  <si>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</si>
  <si>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</si>
  <si>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</si>
  <si>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</si>
  <si>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</si>
  <si>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</si>
  <si>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</si>
  <si>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</si>
  <si>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</si>
  <si>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</si>
  <si>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</si>
  <si>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</si>
  <si>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</si>
  <si>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</si>
  <si>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</si>
  <si>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</si>
  <si>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</si>
  <si>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</si>
  <si>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</si>
  <si>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</si>
  <si>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</si>
  <si>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</si>
  <si>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</si>
  <si>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</si>
  <si>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</si>
  <si>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</si>
  <si>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</si>
  <si>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</si>
  <si>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</si>
  <si>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</si>
  <si>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</si>
  <si>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</si>
  <si>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</si>
  <si>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</si>
  <si>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</si>
  <si>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</si>
  <si>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</si>
  <si>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</si>
  <si>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</si>
  <si>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</si>
  <si>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</si>
  <si>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</si>
  <si>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</si>
  <si>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</si>
  <si>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</si>
  <si>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</si>
  <si>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</si>
  <si>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</si>
  <si>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</si>
  <si>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</si>
  <si>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</si>
  <si>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</si>
  <si>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</si>
  <si>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</si>
  <si>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</si>
  <si>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</si>
  <si>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</si>
  <si>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</si>
  <si>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</si>
  <si>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</si>
  <si>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</si>
  <si>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</si>
  <si>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</si>
  <si>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</si>
  <si>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</si>
  <si>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</si>
  <si>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</si>
  <si>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</si>
  <si>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</si>
  <si>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</si>
  <si>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</si>
  <si>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</si>
  <si>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</si>
  <si>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</si>
  <si>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</si>
  <si>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</si>
  <si>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</si>
  <si>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</si>
  <si>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</si>
  <si>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</si>
  <si>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</si>
  <si>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</si>
  <si>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</si>
  <si>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</si>
  <si>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</si>
  <si>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</si>
  <si>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</si>
  <si>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</si>
  <si>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</si>
  <si>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</si>
  <si>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</si>
  <si>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</si>
  <si>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</si>
  <si>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</si>
  <si>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</si>
  <si>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</si>
  <si>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</si>
  <si>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</si>
  <si>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</si>
  <si>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</si>
  <si>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</si>
  <si>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</si>
  <si>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</si>
  <si>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</si>
  <si>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</si>
  <si>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</si>
  <si>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</si>
  <si>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</si>
  <si>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</si>
  <si>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</si>
  <si>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</si>
  <si>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</si>
  <si>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</si>
  <si>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</si>
  <si>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</si>
  <si>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</si>
  <si>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</si>
  <si>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</si>
  <si>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</si>
  <si>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</si>
  <si>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</si>
  <si>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</si>
  <si>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</si>
  <si>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</si>
  <si>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</si>
  <si>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</si>
  <si>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</si>
  <si>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</si>
  <si>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</si>
  <si>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</si>
  <si>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</si>
  <si>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</si>
  <si>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</si>
  <si>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</si>
  <si>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</si>
  <si>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</si>
  <si>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</si>
  <si>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</si>
  <si>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</si>
  <si>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</si>
  <si>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</si>
  <si>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</si>
  <si>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</si>
  <si>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</si>
  <si>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</si>
  <si>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</si>
  <si>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</si>
  <si>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</si>
  <si>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</si>
  <si>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</si>
  <si>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</si>
  <si>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</si>
  <si>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</si>
  <si>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</si>
  <si>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</si>
  <si>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</si>
  <si>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</si>
  <si>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</si>
  <si>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</si>
  <si>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</si>
  <si>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</si>
  <si>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</si>
  <si>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</si>
  <si>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</si>
  <si>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</si>
  <si>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</si>
  <si>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</si>
  <si>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</si>
  <si>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</si>
  <si>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</si>
  <si>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</si>
  <si>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</si>
  <si>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</si>
  <si>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</si>
  <si>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</si>
  <si>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</si>
  <si>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</si>
  <si>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</si>
  <si>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</si>
  <si>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</si>
  <si>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</si>
  <si>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</si>
  <si>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</si>
  <si>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</si>
  <si>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</si>
  <si>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</si>
  <si>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</si>
  <si>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</si>
  <si>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</si>
  <si>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</si>
  <si>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</si>
  <si>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</si>
  <si>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</si>
  <si>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</si>
  <si>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</si>
  <si>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</si>
  <si>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</si>
  <si>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</si>
  <si>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</si>
  <si>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</si>
  <si>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</si>
  <si>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</si>
  <si>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</si>
  <si>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</si>
  <si>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</si>
  <si>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</si>
  <si>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</si>
  <si>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</si>
  <si>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</si>
  <si>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</si>
  <si>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</si>
  <si>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</si>
  <si>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</si>
  <si>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</si>
  <si>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</si>
  <si>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</si>
  <si>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</si>
  <si>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</si>
  <si>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</si>
  <si>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</si>
  <si>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</si>
  <si>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</si>
  <si>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</si>
  <si>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</si>
  <si>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</si>
  <si>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</si>
  <si>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</si>
  <si>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</si>
  <si>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</si>
  <si>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</si>
  <si>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</si>
  <si>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</si>
  <si>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</si>
  <si>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</si>
  <si>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</si>
  <si>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</si>
  <si>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</si>
  <si>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</si>
  <si>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</si>
  <si>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</si>
  <si>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</si>
  <si>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</si>
  <si>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</si>
  <si>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</si>
  <si>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</si>
  <si>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</si>
  <si>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</si>
  <si>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</si>
  <si>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</si>
  <si>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</si>
  <si>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</si>
  <si>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</si>
  <si>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</si>
  <si>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</si>
  <si>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</si>
  <si>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</si>
  <si>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</si>
  <si>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</si>
  <si>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</si>
  <si>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</si>
  <si>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</si>
  <si>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</si>
  <si>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</si>
  <si>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</si>
  <si>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</si>
  <si>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</si>
  <si>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</si>
  <si>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</si>
  <si>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</si>
  <si>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</si>
  <si>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</si>
  <si>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</si>
  <si>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</si>
  <si>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</si>
  <si>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</si>
  <si>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</si>
  <si>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</si>
  <si>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</si>
  <si>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</si>
  <si>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</si>
  <si>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</si>
  <si>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</si>
  <si>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</si>
  <si>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</si>
  <si>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</si>
  <si>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</si>
  <si>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</si>
  <si>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</si>
  <si>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</si>
  <si>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</si>
  <si>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</si>
  <si>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</si>
  <si>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</si>
  <si>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</si>
  <si>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</si>
  <si>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</si>
  <si>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</si>
  <si>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</si>
  <si>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</si>
  <si>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</si>
  <si>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</si>
  <si>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</si>
  <si>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</si>
  <si>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</si>
  <si>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</si>
  <si>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</si>
  <si>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</si>
  <si>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</si>
  <si>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</si>
  <si>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</si>
  <si>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</si>
  <si>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</si>
  <si>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</si>
  <si>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</si>
  <si>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</si>
  <si>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</si>
  <si>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</si>
  <si>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</si>
  <si>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</si>
  <si>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</si>
  <si>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</si>
  <si>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</si>
  <si>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</si>
  <si>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</si>
  <si>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</si>
  <si>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</si>
  <si>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</si>
  <si>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</si>
  <si>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</si>
  <si>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</si>
  <si>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</si>
  <si>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</si>
  <si>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</si>
  <si>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</si>
  <si>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</si>
  <si>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</si>
  <si>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</si>
  <si>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</si>
  <si>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</si>
  <si>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</si>
  <si>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</si>
  <si>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</si>
  <si>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</si>
  <si>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</si>
  <si>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</si>
  <si>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</si>
  <si>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</si>
  <si>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</si>
  <si>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</si>
  <si>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</si>
  <si>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</si>
  <si>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</si>
  <si>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</si>
  <si>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</si>
  <si>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</si>
  <si>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</si>
  <si>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</si>
  <si>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</si>
  <si>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</si>
  <si>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</si>
  <si>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</si>
  <si>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</si>
  <si>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</si>
  <si>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</si>
  <si>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</si>
  <si>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</si>
  <si>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</si>
  <si>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</si>
  <si>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</si>
  <si>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</si>
  <si>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</si>
  <si>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</si>
  <si>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</si>
  <si>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</si>
  <si>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</si>
  <si>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</si>
  <si>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</si>
  <si>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</si>
  <si>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</si>
  <si>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</si>
  <si>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</si>
  <si>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</si>
  <si>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</si>
  <si>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</si>
  <si>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</si>
  <si>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</si>
  <si>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</si>
  <si>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</si>
  <si>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</si>
  <si>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</si>
  <si>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</si>
  <si>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</si>
  <si>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</si>
  <si>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</si>
  <si>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</si>
  <si>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</si>
  <si>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</si>
  <si>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</si>
  <si>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</si>
  <si>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</si>
  <si>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</si>
  <si>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</si>
  <si>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</si>
  <si>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</si>
  <si>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</si>
  <si>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</si>
  <si>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</si>
  <si>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</si>
  <si>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</si>
  <si>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</si>
  <si>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</si>
  <si>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</si>
  <si>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</si>
  <si>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</si>
  <si>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</si>
  <si>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</si>
  <si>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</si>
  <si>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</si>
  <si>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</si>
  <si>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</si>
  <si>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</si>
  <si>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</si>
  <si>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</si>
  <si>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</si>
  <si>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</si>
  <si>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</si>
  <si>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</si>
  <si>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</si>
  <si>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</si>
  <si>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</si>
  <si>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</si>
  <si>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</si>
  <si>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</si>
  <si>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</si>
  <si>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</si>
  <si>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</si>
  <si>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</si>
  <si>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</si>
  <si>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</si>
  <si>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</si>
  <si>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</si>
  <si>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</si>
  <si>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</si>
  <si>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</si>
  <si>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</si>
  <si>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</si>
  <si>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</si>
  <si>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</si>
  <si>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</si>
  <si>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</si>
  <si>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</si>
  <si>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</si>
  <si>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</si>
  <si>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</si>
  <si>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</si>
  <si>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</si>
  <si>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</si>
  <si>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</si>
  <si>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</si>
  <si>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</si>
  <si>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</si>
  <si>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</si>
  <si>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</si>
  <si>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</si>
  <si>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</si>
  <si>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</si>
  <si>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</si>
  <si>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</si>
  <si>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</si>
  <si>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</si>
  <si>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</si>
  <si>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</si>
  <si>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</si>
  <si>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</si>
  <si>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</si>
  <si>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</si>
  <si>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</si>
  <si>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</si>
  <si>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</si>
  <si>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</si>
  <si>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</si>
  <si>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</si>
  <si>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</si>
  <si>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</si>
  <si>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</si>
  <si>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</si>
  <si>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</si>
  <si>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</si>
  <si>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</si>
  <si>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</si>
  <si>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</si>
  <si>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</si>
  <si>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</si>
  <si>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</si>
  <si>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</si>
  <si>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</si>
  <si>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</si>
  <si>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</si>
  <si>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</si>
  <si>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</si>
  <si>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</si>
  <si>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</si>
  <si>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</si>
  <si>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</si>
  <si>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</si>
  <si>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</si>
  <si>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</si>
  <si>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</si>
  <si>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</si>
  <si>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</si>
  <si>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</si>
  <si>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</si>
  <si>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</si>
  <si>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</si>
  <si>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</si>
  <si>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</si>
  <si>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</si>
  <si>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</si>
  <si>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</si>
  <si>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</si>
  <si>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</si>
  <si>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</si>
  <si>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</si>
  <si>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</si>
  <si>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</si>
  <si>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</si>
  <si>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</si>
  <si>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</si>
  <si>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</si>
  <si>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</si>
  <si>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</si>
  <si>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</si>
  <si>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</si>
  <si>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</si>
  <si>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</si>
  <si>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</si>
  <si>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</si>
  <si>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</si>
  <si>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</si>
  <si>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</si>
  <si>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</si>
  <si>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</si>
  <si>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</si>
  <si>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</si>
  <si>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</si>
  <si>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</si>
  <si>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</si>
  <si>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</si>
  <si>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</si>
  <si>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</si>
  <si>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</si>
  <si>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</si>
  <si>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</si>
  <si>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</si>
  <si>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</si>
  <si>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</si>
  <si>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</si>
  <si>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</si>
  <si>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</si>
  <si>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</si>
  <si>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</si>
  <si>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</si>
  <si>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</si>
  <si>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</si>
  <si>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</si>
  <si>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</si>
  <si>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</si>
  <si>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</si>
  <si>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</si>
  <si>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</si>
  <si>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</si>
  <si>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</si>
  <si>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</si>
  <si>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</si>
  <si>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</si>
  <si>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</si>
  <si>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</si>
  <si>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</si>
  <si>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</si>
  <si>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</si>
  <si>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</si>
  <si>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</si>
  <si>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</si>
  <si>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</si>
  <si>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</si>
  <si>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</si>
  <si>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</si>
  <si>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</si>
  <si>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</si>
  <si>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</si>
  <si>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</si>
  <si>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</si>
  <si>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</si>
  <si>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</si>
  <si>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</si>
  <si>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</si>
  <si>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</si>
  <si>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</si>
  <si>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</si>
  <si>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</si>
  <si>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</si>
  <si>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</si>
  <si>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</si>
  <si>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</si>
  <si>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</si>
  <si>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</si>
  <si>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</si>
  <si>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</si>
  <si>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</si>
  <si>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</si>
  <si>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</si>
  <si>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</si>
  <si>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</si>
  <si>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</si>
  <si>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</si>
  <si>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</si>
  <si>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</si>
  <si>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</si>
  <si>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</si>
  <si>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</si>
  <si>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</si>
  <si>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</si>
  <si>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</si>
  <si>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</si>
  <si>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</si>
  <si>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</si>
  <si>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</si>
  <si>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</si>
  <si>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</si>
  <si>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</si>
  <si>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</si>
  <si>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</si>
  <si>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</si>
  <si>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</si>
  <si>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</si>
  <si>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</si>
  <si>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</si>
  <si>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</si>
  <si>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</si>
  <si>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</si>
  <si>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</si>
  <si>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</si>
  <si>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</si>
  <si>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</si>
  <si>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</si>
  <si>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</si>
  <si>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</si>
  <si>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</si>
  <si>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</si>
  <si>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</si>
  <si>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</si>
  <si>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</si>
  <si>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</si>
  <si>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</si>
  <si>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</si>
  <si>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</si>
  <si>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</si>
  <si>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</si>
  <si>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</si>
  <si>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</si>
  <si>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</si>
  <si>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</si>
  <si>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</si>
  <si>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</si>
  <si>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</si>
  <si>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</si>
  <si>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</si>
  <si>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</si>
  <si>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</si>
  <si>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</si>
  <si>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</si>
  <si>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</si>
  <si>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</si>
  <si>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</si>
  <si>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</si>
  <si>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</si>
  <si>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</si>
  <si>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</si>
  <si>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</si>
  <si>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</si>
  <si>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</si>
  <si>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</si>
  <si>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</si>
  <si>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</si>
  <si>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</si>
  <si>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</si>
  <si>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</si>
  <si>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</si>
  <si>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</si>
  <si>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</si>
  <si>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</si>
  <si>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</si>
  <si>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</si>
  <si>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</si>
  <si>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</si>
  <si>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</si>
  <si>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</si>
  <si>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</si>
  <si>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</si>
  <si>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</si>
  <si>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</si>
  <si>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</si>
  <si>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</si>
  <si>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</si>
  <si>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</si>
  <si>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</si>
  <si>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</si>
  <si>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</si>
  <si>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</si>
  <si>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</si>
  <si>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</si>
  <si>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</si>
  <si>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</si>
  <si>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</si>
  <si>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</si>
  <si>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</si>
  <si>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</si>
  <si>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</si>
  <si>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</si>
  <si>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</si>
  <si>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</si>
  <si>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</si>
  <si>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</si>
  <si>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</si>
  <si>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</si>
  <si>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</si>
  <si>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</si>
  <si>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</si>
  <si>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</si>
  <si>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</si>
  <si>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</si>
  <si>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</si>
  <si>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</si>
  <si>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</si>
  <si>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</si>
  <si>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</si>
  <si>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</si>
  <si>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</si>
  <si>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</si>
  <si>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</si>
  <si>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</si>
  <si>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</si>
  <si>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</si>
  <si>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</si>
  <si>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</si>
  <si>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</si>
  <si>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</si>
  <si>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</si>
  <si>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</si>
  <si>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</si>
  <si>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</si>
  <si>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</si>
  <si>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</si>
  <si>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</si>
  <si>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</si>
  <si>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</si>
  <si>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</si>
  <si>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</si>
  <si>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</si>
  <si>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</si>
  <si>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</si>
  <si>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</si>
  <si>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</si>
  <si>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</si>
  <si>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</si>
  <si>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</si>
  <si>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</si>
  <si>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</si>
  <si>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</si>
  <si>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</si>
  <si>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</si>
  <si>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</si>
  <si>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</si>
  <si>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</si>
  <si>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</si>
  <si>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</si>
  <si>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</si>
  <si>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</si>
  <si>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</si>
  <si>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</si>
  <si>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</si>
  <si>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</si>
  <si>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</si>
  <si>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</si>
  <si>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</si>
  <si>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</si>
  <si>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</si>
  <si>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</si>
  <si>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</si>
  <si>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</si>
  <si>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</si>
  <si>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</si>
  <si>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</si>
  <si>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</si>
  <si>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</si>
  <si>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</si>
  <si>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</si>
  <si>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</si>
  <si>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</si>
  <si>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</si>
  <si>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</si>
  <si>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</si>
  <si>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</si>
  <si>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</si>
  <si>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</si>
  <si>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</si>
  <si>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</si>
  <si>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</si>
  <si>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</si>
  <si>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</si>
  <si>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</si>
  <si>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</si>
  <si>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</si>
  <si>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</si>
  <si>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</si>
  <si>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</si>
  <si>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</si>
  <si>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</si>
  <si>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</si>
  <si>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</si>
  <si>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</si>
  <si>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</si>
  <si>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</si>
  <si>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</si>
  <si>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</si>
  <si>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</si>
  <si>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</si>
  <si>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</si>
  <si>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</si>
  <si>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</si>
  <si>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</si>
  <si>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</si>
  <si>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</si>
  <si>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</si>
  <si>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</si>
  <si>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</si>
  <si>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</si>
  <si>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</si>
  <si>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</si>
  <si>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</si>
  <si>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</si>
  <si>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</si>
  <si>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</si>
  <si>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</si>
  <si>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</si>
  <si>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</si>
  <si>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</si>
  <si>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</si>
  <si>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</si>
  <si>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</si>
  <si>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</si>
  <si>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</si>
  <si>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</si>
  <si>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</si>
  <si>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</si>
  <si>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</si>
  <si>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</si>
  <si>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</si>
  <si>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</si>
  <si>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</si>
  <si>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</si>
  <si>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</si>
  <si>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</si>
  <si>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</si>
  <si>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</si>
  <si>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</si>
  <si>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</si>
  <si>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</si>
  <si>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</si>
  <si>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</si>
  <si>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</si>
  <si>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</si>
  <si>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</si>
  <si>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</si>
  <si>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</si>
  <si>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</si>
  <si>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</si>
  <si>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</si>
  <si>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</si>
  <si>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</si>
  <si>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</si>
  <si>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</si>
  <si>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</si>
  <si>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</si>
  <si>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</si>
  <si>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</si>
  <si>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</si>
  <si>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</si>
  <si>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</si>
  <si>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</si>
  <si>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</si>
  <si>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</si>
  <si>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</si>
  <si>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</si>
  <si>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</si>
  <si>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</si>
  <si>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</si>
  <si>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</si>
  <si>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</si>
  <si>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</si>
  <si>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</si>
  <si>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</si>
  <si>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</si>
  <si>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</si>
  <si>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</si>
  <si>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</si>
  <si>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</si>
  <si>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</si>
  <si>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</si>
  <si>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</si>
  <si>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</si>
  <si>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</si>
  <si>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</si>
  <si>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</si>
  <si>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</si>
  <si>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</si>
  <si>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</si>
  <si>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</si>
  <si>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</si>
  <si>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</si>
  <si>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</si>
  <si>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</si>
  <si>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</si>
  <si>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</si>
  <si>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</si>
  <si>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</si>
  <si>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</si>
  <si>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</si>
  <si>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</si>
  <si>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</si>
  <si>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</si>
  <si>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</si>
  <si>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</si>
  <si>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</si>
  <si>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</si>
  <si>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</si>
  <si>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</si>
  <si>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</si>
  <si>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</si>
  <si>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</si>
  <si>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</si>
  <si>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</si>
  <si>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</si>
  <si>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</si>
  <si>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</si>
  <si>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</si>
  <si>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</si>
  <si>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</si>
  <si>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</si>
  <si>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</si>
  <si>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</si>
  <si>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</si>
  <si>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</si>
  <si>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</si>
  <si>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</si>
  <si>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</si>
  <si>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</si>
  <si>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</si>
  <si>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</si>
  <si>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</si>
  <si>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</si>
  <si>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</si>
  <si>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</si>
  <si>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</si>
  <si>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</si>
  <si>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</si>
  <si>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</si>
  <si>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</si>
  <si>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</si>
  <si>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</si>
  <si>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</si>
  <si>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</si>
  <si>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</si>
  <si>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</si>
  <si>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</si>
  <si>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</si>
  <si>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</si>
  <si>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</si>
  <si>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</si>
  <si>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</si>
  <si>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</si>
  <si>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</si>
  <si>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</si>
  <si>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</si>
  <si>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</si>
  <si>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</si>
  <si>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</si>
  <si>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</si>
  <si>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</si>
  <si>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</si>
  <si>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</si>
  <si>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</si>
  <si>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</si>
  <si>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</si>
  <si>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</si>
  <si>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</si>
  <si>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</si>
  <si>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</si>
  <si>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</si>
  <si>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</si>
  <si>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</si>
  <si>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</si>
  <si>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</si>
  <si>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</si>
  <si>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</si>
  <si>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</si>
  <si>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</si>
  <si>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</si>
  <si>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</si>
  <si>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</si>
  <si>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</si>
  <si>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</si>
  <si>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</si>
  <si>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</si>
  <si>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</si>
  <si>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</si>
  <si>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</si>
  <si>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</si>
  <si>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</si>
  <si>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</si>
  <si>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</si>
  <si>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</si>
  <si>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</si>
  <si>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</si>
  <si>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</si>
  <si>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</si>
  <si>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</si>
  <si>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</si>
  <si>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</si>
  <si>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</si>
  <si>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</si>
  <si>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</si>
  <si>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</si>
  <si>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</si>
  <si>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</si>
  <si>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</si>
  <si>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</si>
  <si>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</si>
  <si>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</si>
  <si>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</si>
  <si>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</si>
  <si>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</si>
  <si>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</si>
  <si>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</si>
  <si>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</si>
  <si>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</si>
  <si>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</si>
  <si>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</si>
  <si>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</si>
  <si>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</si>
  <si>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</si>
  <si>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</si>
  <si>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</si>
  <si>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</si>
  <si>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</si>
  <si>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</si>
  <si>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</si>
  <si>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</si>
  <si>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</si>
  <si>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</si>
  <si>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</si>
  <si>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</si>
  <si>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</si>
  <si>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</si>
  <si>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</si>
  <si>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</si>
  <si>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</si>
  <si>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</si>
  <si>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</si>
  <si>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</si>
  <si>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</si>
  <si>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</si>
  <si>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</si>
  <si>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</si>
  <si>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</si>
  <si>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</si>
  <si>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</si>
  <si>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</si>
  <si>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</si>
  <si>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</si>
  <si>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</si>
  <si>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</si>
  <si>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</si>
  <si>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</si>
  <si>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</si>
  <si>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</si>
  <si>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</si>
  <si>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</si>
  <si>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</si>
  <si>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</si>
  <si>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</si>
  <si>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</si>
  <si>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</si>
  <si>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</si>
  <si>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</si>
  <si>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</si>
  <si>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</si>
  <si>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</si>
  <si>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</si>
  <si>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</si>
  <si>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</si>
  <si>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</si>
  <si>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</si>
  <si>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</si>
  <si>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</si>
  <si>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</si>
  <si>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</si>
  <si>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</si>
  <si>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</si>
  <si>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</si>
  <si>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</si>
  <si>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</si>
  <si>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</si>
  <si>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</si>
  <si>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</si>
  <si>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</si>
  <si>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</si>
  <si>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</si>
  <si>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</si>
  <si>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</si>
  <si>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</si>
  <si>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</si>
  <si>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</si>
  <si>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</si>
  <si>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</si>
  <si>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</si>
  <si>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</si>
  <si>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</si>
  <si>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</si>
  <si>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</si>
  <si>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</si>
  <si>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</si>
  <si>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</si>
  <si>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</si>
  <si>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</si>
  <si>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</si>
  <si>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</si>
  <si>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</si>
  <si>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</si>
  <si>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</si>
  <si>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</si>
  <si>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</si>
  <si>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</si>
  <si>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</si>
  <si>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</si>
  <si>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</si>
  <si>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</si>
  <si>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</si>
  <si>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</si>
  <si>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</si>
  <si>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</si>
  <si>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</si>
  <si>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</si>
  <si>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</si>
  <si>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</si>
  <si>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</si>
  <si>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</si>
  <si>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</si>
  <si>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</si>
  <si>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</si>
  <si>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</si>
  <si>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</si>
  <si>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</si>
  <si>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</si>
  <si>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</si>
  <si>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</si>
  <si>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</si>
  <si>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</si>
  <si>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</si>
  <si>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</si>
  <si>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</si>
  <si>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</si>
  <si>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</si>
  <si>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</si>
  <si>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</si>
  <si>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</si>
  <si>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</si>
  <si>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</si>
  <si>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</si>
  <si>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</si>
  <si>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</si>
  <si>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</si>
  <si>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</si>
  <si>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</si>
  <si>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</si>
  <si>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</si>
  <si>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</si>
  <si>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</si>
  <si>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</si>
  <si>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</si>
  <si>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</si>
  <si>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</si>
  <si>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</si>
  <si>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</si>
  <si>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</si>
  <si>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</si>
  <si>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</si>
  <si>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</si>
  <si>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</si>
  <si>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</si>
  <si>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</si>
  <si>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</si>
  <si>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</si>
  <si>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</si>
  <si>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</si>
  <si>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</si>
  <si>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</si>
  <si>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</si>
  <si>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</si>
  <si>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</si>
  <si>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</si>
  <si>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</si>
  <si>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</si>
  <si>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</si>
  <si>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</si>
  <si>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</si>
  <si>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</si>
  <si>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</si>
  <si>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</si>
  <si>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</si>
  <si>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</si>
  <si>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</si>
  <si>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</si>
  <si>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</si>
  <si>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</si>
  <si>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</si>
  <si>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</si>
  <si>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</si>
  <si>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</si>
  <si>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</si>
  <si>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</si>
  <si>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</si>
  <si>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</si>
  <si>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</si>
  <si>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</si>
  <si>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</si>
  <si>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</si>
  <si>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</si>
  <si>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</si>
  <si>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</si>
  <si>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</si>
  <si>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</si>
  <si>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</si>
  <si>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</si>
  <si>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</si>
  <si>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</si>
  <si>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</si>
  <si>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</si>
  <si>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</si>
  <si>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</si>
  <si>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</si>
  <si>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</si>
  <si>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</si>
  <si>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</si>
  <si>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</si>
  <si>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</si>
  <si>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</si>
  <si>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</si>
  <si>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</si>
  <si>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</si>
  <si>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</si>
  <si>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</si>
  <si>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</si>
  <si>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</si>
  <si>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</si>
  <si>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</si>
  <si>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</si>
  <si>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</si>
  <si>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</si>
  <si>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</si>
  <si>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</si>
  <si>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</si>
  <si>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</si>
  <si>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</si>
  <si>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</si>
  <si>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</si>
  <si>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</si>
  <si>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</si>
  <si>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</si>
  <si>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</si>
  <si>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</si>
  <si>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</si>
  <si>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</si>
  <si>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</si>
  <si>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</si>
  <si>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</si>
  <si>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</si>
  <si>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</si>
  <si>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</si>
  <si>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</si>
  <si>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</si>
  <si>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</si>
  <si>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</si>
  <si>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</si>
  <si>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</si>
  <si>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</si>
  <si>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</si>
  <si>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</si>
  <si>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</si>
  <si>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</si>
  <si>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</si>
  <si>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</si>
  <si>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</si>
  <si>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</si>
  <si>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</si>
  <si>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</si>
  <si>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</si>
  <si>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</si>
  <si>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</si>
  <si>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</si>
  <si>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</si>
  <si>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</si>
  <si>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</si>
  <si>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</si>
  <si>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</si>
  <si>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</si>
  <si>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</si>
  <si>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</si>
  <si>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</si>
  <si>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</si>
  <si>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</si>
  <si>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</si>
  <si>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</si>
  <si>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</si>
  <si>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</si>
  <si>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</si>
  <si>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</si>
  <si>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</si>
  <si>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</si>
  <si>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</si>
  <si>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</si>
  <si>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</si>
  <si>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</si>
  <si>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</si>
  <si>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</si>
  <si>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</si>
  <si>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</si>
  <si>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</si>
  <si>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</si>
  <si>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</si>
  <si>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</si>
  <si>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</si>
  <si>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</si>
  <si>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</si>
  <si>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</si>
  <si>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</si>
  <si>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</si>
  <si>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</si>
  <si>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</si>
  <si>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</si>
  <si>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</si>
  <si>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</si>
  <si>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</si>
  <si>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</si>
  <si>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</si>
  <si>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</si>
  <si>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</si>
  <si>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</si>
  <si>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</si>
  <si>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</si>
  <si>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</si>
  <si>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</si>
  <si>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</si>
  <si>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</si>
  <si>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</si>
  <si>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</si>
  <si>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</si>
  <si>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</si>
  <si>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</si>
  <si>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</si>
  <si>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</si>
  <si>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</si>
  <si>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</si>
  <si>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</si>
  <si>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</si>
  <si>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</si>
  <si>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</si>
  <si>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</si>
  <si>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</si>
  <si>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</si>
  <si>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</si>
  <si>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</si>
  <si>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</si>
  <si>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</si>
  <si>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</si>
  <si>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</si>
  <si>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</si>
  <si>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</si>
  <si>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</si>
  <si>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</si>
  <si>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</si>
  <si>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</si>
  <si>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</si>
  <si>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</si>
  <si>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</si>
  <si>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</si>
  <si>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</si>
  <si>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</si>
  <si>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</si>
  <si>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</si>
  <si>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</si>
  <si>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</si>
  <si>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</si>
  <si>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</si>
  <si>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</si>
  <si>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</si>
  <si>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</si>
  <si>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</si>
  <si>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</si>
  <si>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</si>
  <si>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</si>
  <si>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</si>
  <si>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</si>
  <si>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</si>
  <si>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</si>
  <si>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</si>
  <si>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</si>
  <si>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</si>
  <si>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</si>
  <si>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</si>
  <si>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</si>
  <si>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</si>
  <si>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</si>
  <si>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</si>
  <si>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</si>
  <si>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</si>
  <si>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</si>
  <si>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</si>
  <si>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</si>
  <si>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</si>
  <si>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</si>
  <si>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</si>
  <si>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</si>
  <si>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</si>
  <si>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</si>
  <si>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</si>
  <si>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</si>
  <si>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</si>
  <si>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</si>
  <si>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</si>
  <si>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</si>
  <si>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</si>
  <si>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</si>
  <si>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</si>
  <si>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</si>
  <si>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</si>
  <si>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</si>
  <si>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</si>
  <si>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</si>
  <si>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</si>
  <si>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</si>
  <si>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</si>
  <si>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</si>
  <si>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</si>
  <si>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</si>
  <si>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</si>
  <si>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</si>
  <si>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</si>
  <si>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</si>
  <si>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</si>
  <si>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</si>
  <si>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</si>
  <si>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</si>
  <si>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</si>
  <si>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</si>
  <si>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</si>
  <si>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</si>
  <si>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</si>
  <si>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</si>
  <si>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</si>
  <si>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</si>
  <si>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</si>
  <si>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</si>
  <si>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</si>
  <si>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</si>
  <si>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</si>
  <si>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</si>
  <si>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</si>
  <si>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</si>
  <si>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</si>
  <si>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</si>
  <si>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</si>
  <si>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</si>
  <si>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</si>
  <si>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</si>
  <si>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</si>
  <si>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</si>
  <si>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</si>
  <si>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</si>
  <si>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</si>
  <si>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</si>
  <si>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</si>
  <si>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</si>
  <si>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</si>
  <si>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</si>
  <si>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</si>
  <si>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</si>
  <si>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</si>
  <si>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</si>
  <si>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</si>
  <si>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</si>
  <si>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</si>
  <si>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</si>
  <si>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</si>
  <si>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</si>
  <si>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</si>
  <si>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</si>
  <si>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</si>
  <si>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</si>
  <si>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</si>
  <si>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</si>
  <si>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</si>
  <si>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</si>
  <si>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</si>
  <si>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</si>
  <si>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</si>
  <si>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</si>
  <si>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</si>
  <si>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</si>
  <si>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</si>
  <si>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</si>
  <si>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</si>
  <si>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</si>
  <si>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</si>
  <si>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</si>
  <si>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</si>
  <si>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</si>
  <si>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</si>
  <si>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</si>
  <si>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</si>
  <si>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</si>
  <si>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</si>
  <si>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</si>
  <si>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</si>
  <si>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</si>
  <si>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</si>
  <si>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</si>
  <si>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</si>
  <si>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</si>
  <si>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</si>
  <si>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</si>
  <si>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</si>
  <si>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</si>
  <si>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</si>
  <si>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</si>
  <si>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</si>
  <si>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</si>
  <si>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</si>
  <si>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</si>
  <si>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</si>
  <si>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</si>
  <si>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</si>
  <si>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</si>
  <si>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</si>
  <si>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</si>
  <si>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</si>
  <si>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</si>
  <si>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</si>
  <si>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</si>
  <si>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</si>
  <si>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</si>
  <si>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</si>
  <si>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</si>
  <si>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</si>
  <si>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</si>
  <si>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</si>
  <si>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</si>
  <si>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</si>
  <si>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</si>
  <si>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</si>
  <si>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</si>
  <si>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</si>
  <si>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</si>
  <si>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</si>
  <si>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</si>
  <si>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</si>
  <si>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</si>
  <si>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</si>
  <si>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</si>
  <si>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</si>
  <si>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</si>
  <si>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</si>
  <si>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</si>
  <si>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</si>
  <si>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</si>
  <si>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</si>
  <si>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</si>
  <si>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</si>
  <si>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</si>
  <si>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</si>
  <si>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</si>
  <si>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</si>
  <si>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</si>
  <si>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</si>
  <si>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</si>
  <si>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</si>
  <si>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</si>
  <si>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</si>
  <si>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</si>
  <si>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</si>
  <si>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</si>
  <si>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</si>
  <si>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</si>
  <si>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</si>
  <si>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</si>
  <si>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</si>
  <si>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</si>
  <si>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</si>
  <si>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</si>
  <si>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</si>
  <si>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</si>
  <si>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</si>
  <si>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</si>
  <si>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</si>
  <si>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</si>
  <si>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</si>
  <si>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</si>
  <si>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</si>
  <si>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</si>
  <si>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</si>
  <si>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</si>
  <si>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</si>
  <si>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</si>
  <si>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</si>
  <si>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</si>
  <si>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</si>
  <si>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</si>
  <si>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</si>
  <si>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</si>
  <si>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</si>
  <si>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</si>
  <si>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</si>
  <si>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</si>
  <si>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</si>
  <si>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</si>
  <si>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</si>
  <si>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</si>
  <si>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</si>
  <si>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</si>
  <si>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</si>
  <si>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</si>
  <si>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</si>
  <si>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</si>
  <si>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</si>
  <si>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</si>
  <si>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</si>
  <si>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</si>
  <si>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</si>
  <si>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</si>
  <si>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</si>
  <si>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</si>
  <si>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</si>
  <si>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</si>
  <si>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</si>
  <si>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</si>
  <si>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</si>
  <si>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</si>
  <si>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</si>
  <si>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</si>
  <si>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</si>
  <si>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</si>
  <si>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</si>
  <si>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</si>
  <si>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</si>
  <si>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</si>
  <si>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</si>
  <si>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</si>
  <si>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</si>
  <si>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</si>
  <si>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</si>
  <si>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</si>
  <si>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</si>
  <si>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</si>
  <si>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</si>
  <si>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</si>
  <si>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</si>
  <si>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</si>
  <si>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</si>
  <si>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</si>
  <si>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</si>
  <si>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</si>
  <si>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</si>
  <si>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</si>
  <si>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</si>
  <si>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</si>
  <si>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</si>
  <si>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</si>
  <si>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</si>
  <si>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</si>
  <si>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</si>
  <si>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</si>
  <si>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</si>
  <si>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</si>
  <si>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</si>
  <si>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</si>
  <si>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</si>
  <si>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</si>
  <si>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</si>
  <si>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</si>
  <si>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</si>
  <si>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</si>
  <si>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</si>
  <si>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</si>
  <si>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</si>
  <si>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</si>
  <si>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</si>
  <si>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</si>
  <si>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</si>
  <si>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</si>
  <si>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</si>
  <si>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</si>
  <si>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</si>
  <si>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</si>
  <si>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</si>
  <si>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</si>
  <si>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</si>
  <si>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</si>
  <si>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</si>
  <si>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</si>
  <si>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</si>
  <si>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</si>
  <si>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</si>
  <si>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</si>
  <si>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</si>
  <si>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</si>
  <si>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</si>
  <si>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</si>
  <si>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</si>
  <si>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</si>
  <si>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</si>
  <si>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</si>
  <si>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</si>
  <si>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</si>
  <si>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</si>
  <si>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</si>
  <si>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</si>
  <si>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</si>
  <si>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</si>
  <si>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</si>
  <si>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</si>
  <si>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</si>
  <si>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</si>
  <si>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</si>
  <si>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</si>
  <si>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</si>
  <si>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</si>
  <si>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</si>
  <si>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</si>
  <si>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</si>
  <si>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</si>
  <si>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</si>
  <si>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</si>
  <si>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</si>
  <si>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</si>
  <si>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</si>
  <si>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</si>
  <si>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</si>
  <si>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</si>
  <si>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</si>
  <si>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</si>
  <si>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</si>
  <si>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</si>
  <si>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</si>
  <si>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</si>
  <si>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</si>
  <si>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</si>
  <si>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</si>
  <si>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</si>
  <si>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</si>
  <si>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</si>
  <si>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</si>
  <si>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</si>
  <si>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</si>
  <si>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</si>
  <si>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</si>
  <si>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</si>
  <si>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</si>
  <si>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</si>
  <si>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</si>
  <si>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</si>
  <si>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</si>
  <si>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</si>
  <si>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</si>
  <si>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</si>
  <si>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</si>
  <si>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</si>
  <si>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</si>
  <si>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</si>
  <si>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</si>
  <si>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</si>
  <si>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</si>
  <si>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</si>
  <si>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</si>
  <si>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</si>
  <si>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</si>
  <si>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</si>
  <si>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</si>
  <si>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</si>
  <si>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</si>
  <si>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</si>
  <si>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</si>
  <si>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</si>
  <si>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</si>
  <si>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</si>
  <si>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</si>
  <si>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</si>
  <si>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</si>
  <si>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</si>
  <si>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</si>
  <si>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</si>
  <si>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</si>
  <si>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</si>
  <si>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</si>
  <si>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</si>
  <si>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</si>
  <si>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</si>
  <si>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</si>
  <si>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</si>
  <si>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</si>
  <si>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</si>
  <si>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</si>
  <si>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</si>
  <si>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</si>
  <si>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</si>
  <si>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</si>
  <si>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</si>
  <si>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</si>
  <si>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</si>
  <si>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</si>
  <si>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</si>
  <si>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</si>
  <si>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</si>
  <si>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</si>
  <si>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</si>
  <si>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</si>
  <si>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</si>
  <si>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</si>
  <si>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</si>
  <si>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</si>
  <si>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</si>
  <si>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</si>
  <si>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</si>
  <si>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</si>
  <si>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</si>
  <si>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</si>
  <si>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</si>
  <si>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</si>
  <si>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</si>
  <si>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</si>
  <si>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</si>
  <si>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</si>
  <si>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</si>
  <si>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</si>
  <si>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</si>
  <si>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</si>
  <si>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</si>
  <si>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</si>
  <si>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</si>
  <si>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</si>
  <si>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</si>
  <si>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</si>
  <si>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</si>
  <si>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</si>
  <si>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</si>
  <si>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</si>
  <si>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</si>
  <si>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</si>
  <si>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</si>
  <si>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</si>
  <si>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</si>
  <si>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</si>
  <si>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</si>
  <si>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</si>
  <si>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</si>
  <si>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</si>
  <si>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</si>
  <si>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</si>
  <si>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</si>
  <si>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</si>
  <si>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</si>
  <si>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</si>
  <si>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</si>
  <si>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</si>
  <si>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</si>
  <si>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</si>
  <si>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</si>
  <si>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</si>
  <si>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</si>
  <si>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</si>
  <si>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</si>
  <si>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</si>
  <si>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</si>
  <si>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</si>
  <si>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</si>
  <si>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</si>
  <si>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</si>
  <si>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</si>
  <si>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</si>
  <si>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</si>
  <si>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</si>
  <si>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</si>
  <si>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</si>
  <si>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</si>
  <si>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</si>
  <si>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</si>
  <si>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</si>
  <si>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</si>
  <si>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</si>
  <si>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</si>
  <si>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</si>
  <si>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</si>
  <si>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</si>
  <si>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</si>
  <si>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</si>
  <si>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</si>
  <si>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</si>
  <si>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</si>
  <si>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</si>
  <si>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</si>
  <si>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</si>
  <si>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</si>
  <si>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</si>
  <si>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</si>
  <si>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</si>
  <si>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</si>
  <si>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</si>
  <si>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</si>
  <si>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</si>
  <si>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</si>
  <si>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</si>
  <si>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</si>
  <si>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</si>
  <si>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</si>
  <si>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</si>
  <si>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</si>
  <si>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</si>
  <si>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</si>
  <si>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</si>
  <si>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</si>
  <si>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</si>
  <si>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</si>
  <si>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</si>
  <si>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</si>
  <si>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</si>
  <si>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</si>
  <si>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</si>
  <si>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</si>
  <si>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</si>
  <si>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</si>
  <si>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</si>
  <si>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</si>
  <si>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</si>
  <si>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</si>
  <si>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</si>
  <si>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</si>
  <si>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</si>
  <si>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</si>
  <si>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</si>
  <si>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</si>
  <si>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</si>
  <si>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</si>
  <si>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</si>
  <si>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</si>
  <si>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</si>
  <si>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</si>
  <si>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</si>
  <si>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</si>
  <si>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</si>
  <si>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</si>
  <si>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</si>
  <si>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</si>
  <si>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</si>
  <si>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</si>
  <si>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</si>
  <si>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</si>
  <si>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</si>
  <si>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</si>
  <si>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</si>
  <si>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</si>
  <si>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</si>
  <si>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</si>
  <si>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</si>
  <si>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</si>
  <si>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</si>
  <si>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</si>
  <si>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</si>
  <si>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</si>
  <si>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</si>
  <si>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</si>
  <si>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</si>
  <si>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</si>
  <si>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</si>
  <si>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</si>
  <si>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</si>
  <si>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</si>
  <si>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</si>
  <si>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</si>
  <si>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</si>
  <si>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</si>
  <si>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</si>
  <si>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</si>
  <si>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</si>
  <si>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</si>
  <si>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</si>
  <si>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</si>
  <si>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</si>
  <si>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</si>
  <si>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</si>
  <si>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</si>
  <si>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</si>
  <si>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</si>
  <si>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</si>
  <si>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</si>
  <si>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</si>
  <si>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</si>
  <si>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</si>
  <si>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</si>
  <si>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</si>
  <si>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</si>
  <si>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</si>
  <si>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</si>
  <si>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</si>
  <si>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</si>
  <si>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</si>
  <si>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</si>
  <si>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</si>
  <si>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</si>
  <si>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</si>
  <si>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</si>
  <si>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</si>
  <si>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</si>
  <si>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</si>
  <si>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</si>
  <si>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</si>
  <si>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</si>
  <si>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</si>
  <si>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</si>
  <si>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</si>
  <si>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</si>
  <si>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</si>
  <si>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</si>
  <si>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</si>
  <si>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</si>
  <si>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</si>
  <si>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</si>
  <si>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</si>
  <si>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</si>
  <si>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</si>
  <si>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</si>
  <si>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</si>
  <si>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</si>
  <si>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</si>
  <si>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</si>
  <si>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</si>
  <si>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</si>
  <si>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</si>
  <si>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</si>
  <si>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</si>
  <si>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</si>
  <si>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</si>
  <si>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</si>
  <si>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</si>
  <si>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</si>
  <si>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</si>
  <si>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</si>
  <si>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</si>
  <si>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</si>
  <si>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</si>
  <si>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</si>
  <si>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</si>
  <si>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</si>
  <si>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</si>
  <si>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</si>
  <si>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</si>
  <si>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</si>
  <si>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</si>
  <si>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</si>
  <si>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</si>
  <si>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</si>
  <si>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</si>
  <si>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</si>
  <si>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</si>
  <si>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</si>
  <si>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</si>
  <si>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</si>
  <si>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</si>
  <si>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</si>
  <si>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</si>
  <si>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</si>
  <si>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</si>
  <si>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</si>
  <si>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</si>
  <si>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</si>
  <si>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</si>
  <si>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</si>
  <si>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</si>
  <si>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</si>
  <si>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</si>
  <si>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</si>
  <si>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</si>
  <si>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</si>
  <si>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</si>
  <si>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</si>
  <si>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</si>
  <si>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</si>
  <si>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</si>
  <si>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</si>
  <si>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</si>
  <si>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</si>
  <si>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</si>
  <si>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</si>
  <si>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</si>
  <si>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</si>
  <si>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</si>
  <si>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</si>
  <si>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</si>
  <si>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</si>
  <si>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</si>
  <si>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</si>
  <si>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</si>
  <si>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</si>
  <si>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</si>
  <si>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</si>
  <si>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</si>
  <si>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</si>
  <si>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</si>
  <si>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</si>
  <si>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</si>
  <si>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</si>
  <si>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</si>
  <si>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</si>
  <si>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</si>
  <si>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</si>
  <si>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</si>
  <si>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</si>
  <si>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</si>
  <si>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</si>
  <si>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</si>
  <si>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</si>
  <si>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</si>
  <si>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</si>
  <si>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</si>
  <si>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</si>
  <si>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</si>
  <si>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</si>
  <si>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</si>
  <si>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</si>
  <si>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</si>
  <si>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</si>
  <si>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</si>
  <si>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</si>
  <si>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</si>
  <si>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</si>
  <si>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</si>
  <si>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</si>
  <si>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</si>
  <si>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</si>
  <si>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</si>
  <si>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</si>
  <si>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</si>
  <si>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</si>
  <si>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</si>
  <si>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</si>
  <si>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</si>
  <si>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</si>
  <si>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</si>
  <si>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</si>
  <si>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</si>
  <si>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</si>
  <si>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</si>
  <si>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</si>
  <si>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</si>
  <si>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</si>
  <si>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</si>
  <si>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</si>
  <si>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</si>
  <si>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</si>
  <si>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</si>
  <si>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</si>
  <si>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</si>
  <si>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</si>
  <si>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</si>
  <si>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</si>
  <si>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</si>
  <si>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</si>
  <si>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</si>
  <si>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</si>
  <si>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</si>
  <si>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</si>
  <si>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</si>
  <si>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</si>
  <si>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</si>
  <si>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</si>
  <si>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</si>
  <si>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</si>
  <si>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</si>
  <si>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</si>
  <si>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</si>
  <si>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</si>
  <si>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</si>
  <si>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</si>
  <si>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</si>
  <si>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</si>
  <si>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</si>
  <si>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</si>
  <si>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</si>
  <si>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</si>
  <si>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</si>
  <si>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</si>
  <si>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</si>
  <si>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</si>
  <si>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</si>
  <si>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</si>
  <si>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</si>
  <si>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</si>
  <si>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</si>
  <si>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</si>
  <si>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</si>
  <si>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</si>
  <si>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</si>
  <si>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</si>
  <si>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</si>
  <si>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</si>
  <si>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</si>
  <si>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</si>
  <si>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</si>
  <si>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</si>
  <si>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</si>
  <si>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</si>
  <si>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</si>
  <si>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</si>
  <si>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</si>
  <si>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</si>
  <si>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</si>
  <si>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</si>
  <si>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</si>
  <si>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</si>
  <si>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</si>
  <si>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</si>
  <si>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</si>
  <si>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</si>
  <si>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</si>
  <si>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</si>
  <si>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</si>
  <si>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</si>
  <si>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</si>
  <si>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</si>
  <si>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</si>
  <si>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</si>
  <si>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</si>
  <si>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</si>
  <si>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</si>
  <si>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</si>
  <si>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</si>
  <si>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</si>
  <si>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</si>
  <si>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</si>
  <si>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</si>
  <si>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</si>
  <si>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</si>
  <si>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</si>
  <si>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</si>
  <si>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</si>
  <si>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</si>
  <si>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</si>
  <si>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</si>
  <si>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</si>
  <si>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</si>
  <si>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</si>
  <si>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</si>
  <si>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</si>
  <si>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</si>
  <si>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</si>
  <si>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</si>
  <si>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</si>
  <si>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</si>
  <si>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</si>
  <si>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</si>
  <si>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</si>
  <si>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</si>
  <si>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</si>
  <si>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</si>
  <si>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</si>
  <si>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</si>
  <si>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</si>
  <si>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</si>
  <si>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</si>
  <si>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</si>
  <si>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</si>
  <si>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</si>
  <si>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</si>
  <si>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</si>
  <si>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</si>
  <si>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</si>
  <si>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</si>
  <si>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</si>
  <si>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</si>
  <si>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</si>
  <si>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</si>
  <si>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</si>
  <si>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</si>
  <si>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</si>
  <si>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</si>
  <si>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</si>
  <si>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</si>
  <si>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</si>
  <si>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</si>
  <si>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</si>
  <si>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</si>
  <si>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</si>
  <si>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</si>
  <si>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</si>
  <si>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</si>
  <si>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</si>
  <si>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</si>
  <si>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</si>
  <si>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</si>
  <si>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</si>
  <si>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</si>
  <si>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</si>
  <si>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</si>
  <si>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</si>
  <si>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</si>
  <si>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</si>
  <si>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</si>
  <si>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</si>
  <si>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</si>
  <si>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</si>
  <si>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</si>
  <si>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</si>
  <si>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</si>
  <si>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</si>
  <si>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</si>
  <si>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</si>
  <si>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</si>
  <si>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</si>
  <si>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</si>
  <si>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</si>
  <si>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</si>
  <si>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</si>
  <si>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</si>
  <si>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</si>
  <si>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</si>
  <si>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</si>
  <si>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</si>
  <si>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</si>
  <si>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</si>
  <si>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</si>
  <si>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</si>
  <si>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</si>
  <si>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</si>
  <si>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</si>
  <si>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</si>
  <si>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</si>
  <si>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</si>
  <si>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</si>
  <si>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</si>
  <si>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</si>
  <si>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</si>
  <si>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</si>
  <si>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</si>
  <si>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</si>
  <si>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</si>
  <si>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</si>
  <si>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</si>
  <si>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</si>
  <si>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</si>
  <si>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</si>
  <si>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</si>
  <si>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</si>
  <si>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</si>
  <si>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</si>
  <si>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</si>
  <si>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</si>
  <si>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</si>
  <si>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</si>
  <si>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</si>
  <si>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</si>
  <si>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</si>
  <si>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</si>
  <si>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</si>
  <si>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</si>
  <si>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</si>
  <si>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</si>
  <si>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</si>
  <si>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</si>
  <si>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</si>
  <si>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</si>
  <si>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</si>
  <si>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</si>
  <si>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</si>
  <si>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</si>
  <si>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</si>
  <si>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</si>
  <si>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</si>
  <si>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</si>
  <si>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</si>
  <si>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</si>
  <si>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</si>
  <si>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</si>
  <si>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</si>
  <si>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</si>
  <si>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</si>
  <si>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</si>
  <si>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</si>
  <si>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</si>
  <si>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</si>
  <si>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</si>
  <si>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</si>
  <si>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</si>
  <si>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</si>
  <si>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</si>
  <si>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</si>
  <si>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</si>
  <si>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</si>
  <si>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</si>
  <si>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</si>
  <si>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</si>
  <si>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</si>
  <si>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</si>
  <si>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</si>
  <si>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</si>
  <si>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</si>
  <si>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</si>
  <si>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</si>
  <si>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</si>
  <si>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</si>
  <si>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</si>
  <si>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</si>
  <si>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</si>
  <si>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</si>
  <si>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</si>
  <si>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</si>
  <si>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</si>
  <si>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</si>
  <si>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</si>
  <si>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</si>
  <si>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</si>
  <si>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</si>
  <si>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</si>
  <si>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</si>
  <si>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</si>
  <si>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</si>
  <si>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</si>
  <si>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</si>
  <si>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</si>
  <si>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</si>
  <si>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</si>
  <si>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</si>
  <si>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</si>
  <si>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</si>
  <si>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</si>
  <si>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</si>
  <si>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</si>
  <si>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</si>
  <si>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</si>
  <si>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</si>
  <si>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</si>
  <si>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</si>
  <si>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</si>
  <si>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</si>
  <si>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</si>
  <si>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</si>
  <si>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</si>
  <si>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</si>
  <si>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</si>
  <si>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</si>
  <si>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</si>
  <si>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</si>
  <si>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</si>
  <si>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</si>
  <si>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</si>
  <si>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</si>
  <si>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</si>
  <si>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</si>
  <si>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</si>
  <si>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</si>
  <si>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</si>
  <si>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</si>
  <si>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</si>
  <si>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</si>
  <si>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</si>
  <si>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</si>
  <si>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</si>
  <si>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</si>
  <si>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</si>
  <si>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</si>
  <si>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</si>
  <si>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</si>
  <si>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</si>
  <si>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</si>
  <si>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</si>
  <si>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</si>
  <si>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</si>
  <si>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</si>
  <si>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</si>
  <si>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</si>
  <si>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</si>
  <si>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</si>
  <si>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</si>
  <si>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</si>
  <si>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</si>
  <si>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</si>
  <si>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</si>
  <si>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</si>
  <si>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</si>
  <si>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</si>
  <si>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</si>
  <si>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</si>
  <si>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</si>
  <si>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</si>
  <si>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</si>
  <si>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</si>
  <si>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</si>
  <si>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</si>
  <si>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</si>
  <si>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</si>
  <si>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</si>
  <si>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</si>
  <si>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</si>
  <si>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</si>
  <si>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</si>
  <si>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</si>
  <si>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</si>
  <si>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</si>
  <si>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</si>
  <si>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</si>
  <si>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</si>
  <si>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</si>
  <si>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</si>
  <si>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</si>
  <si>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</si>
  <si>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</si>
  <si>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</si>
  <si>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</si>
  <si>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</si>
  <si>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</si>
  <si>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</si>
  <si>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</si>
  <si>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</si>
  <si>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</si>
  <si>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</si>
  <si>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</si>
  <si>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</si>
  <si>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</si>
  <si>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</si>
  <si>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</si>
  <si>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</si>
  <si>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</si>
  <si>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</si>
  <si>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</si>
  <si>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</si>
  <si>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</si>
  <si>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</si>
  <si>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</si>
  <si>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</si>
  <si>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</si>
  <si>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</si>
  <si>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</si>
  <si>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</si>
  <si>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</si>
  <si>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</si>
  <si>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</si>
  <si>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</si>
  <si>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</si>
  <si>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</si>
  <si>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</si>
  <si>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</si>
  <si>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</si>
  <si>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</si>
  <si>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</si>
  <si>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</si>
  <si>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</si>
  <si>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</si>
  <si>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</si>
  <si>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</si>
  <si>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</si>
  <si>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</si>
  <si>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</si>
  <si>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</si>
  <si>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</si>
  <si>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</si>
  <si>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</si>
  <si>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</si>
  <si>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</si>
  <si>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</si>
  <si>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</si>
  <si>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</si>
  <si>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</si>
  <si>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</si>
  <si>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</si>
  <si>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</si>
  <si>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</si>
  <si>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</si>
  <si>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</si>
  <si>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</si>
  <si>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</si>
  <si>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</si>
  <si>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</si>
  <si>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</si>
  <si>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</si>
  <si>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</si>
  <si>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</si>
  <si>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</si>
  <si>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</si>
  <si>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</si>
  <si>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</si>
  <si>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</si>
  <si>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</si>
  <si>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</si>
  <si>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</si>
  <si>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</si>
  <si>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</si>
  <si>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</si>
  <si>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</si>
  <si>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</si>
  <si>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</si>
  <si>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</si>
  <si>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</si>
  <si>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</si>
  <si>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</si>
  <si>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</si>
  <si>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</si>
  <si>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</si>
  <si>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</si>
  <si>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</si>
  <si>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</si>
  <si>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</si>
  <si>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</si>
  <si>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</si>
  <si>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</si>
  <si>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</si>
  <si>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</si>
  <si>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</si>
  <si>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</si>
  <si>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</si>
  <si>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</si>
  <si>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</si>
  <si>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</si>
  <si>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</si>
  <si>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</si>
  <si>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</si>
  <si>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</si>
  <si>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</si>
  <si>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</si>
  <si>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</si>
  <si>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</si>
  <si>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</si>
  <si>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</si>
  <si>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</si>
  <si>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</si>
  <si>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</si>
  <si>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</si>
  <si>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</si>
  <si>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</si>
  <si>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</si>
  <si>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</si>
  <si>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</si>
  <si>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</si>
  <si>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</si>
  <si>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</si>
  <si>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</si>
  <si>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</si>
  <si>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</si>
  <si>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</si>
  <si>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</si>
  <si>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</si>
  <si>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</si>
  <si>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</si>
  <si>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</si>
  <si>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</si>
  <si>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</si>
  <si>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</si>
  <si>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</si>
  <si>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</si>
  <si>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</si>
  <si>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</si>
  <si>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</si>
  <si>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</si>
  <si>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</si>
  <si>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</si>
  <si>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</si>
  <si>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</si>
  <si>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</si>
  <si>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</si>
  <si>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</si>
  <si>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</si>
  <si>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</si>
  <si>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</si>
  <si>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</si>
  <si>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</si>
  <si>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</si>
  <si>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</si>
  <si>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</si>
  <si>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</si>
  <si>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</si>
  <si>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</si>
  <si>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</si>
  <si>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</si>
  <si>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</si>
  <si>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</si>
  <si>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</si>
  <si>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</si>
  <si>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</si>
  <si>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</si>
  <si>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</si>
  <si>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</si>
  <si>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</si>
  <si>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</si>
  <si>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</si>
  <si>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</si>
  <si>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</si>
  <si>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</si>
  <si>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</si>
  <si>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</si>
  <si>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</si>
  <si>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</si>
  <si>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</si>
  <si>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</si>
  <si>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</si>
  <si>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</si>
  <si>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</si>
  <si>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</si>
  <si>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</si>
  <si>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</si>
  <si>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</si>
  <si>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</si>
  <si>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</si>
  <si>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</si>
  <si>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</si>
  <si>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</si>
  <si>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</si>
  <si>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</si>
  <si>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</si>
  <si>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</si>
  <si>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</si>
  <si>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</si>
  <si>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</si>
  <si>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</si>
  <si>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</si>
  <si>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</si>
  <si>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</si>
  <si>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</si>
  <si>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</si>
  <si>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</si>
  <si>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</si>
  <si>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</si>
  <si>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</si>
  <si>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</si>
  <si>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</si>
  <si>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</si>
  <si>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</si>
  <si>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</si>
  <si>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</si>
  <si>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</si>
  <si>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</si>
  <si>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</si>
  <si>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</si>
  <si>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</si>
  <si>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</si>
  <si>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</si>
  <si>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</si>
  <si>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</si>
  <si>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</si>
  <si>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</si>
  <si>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</si>
  <si>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</si>
  <si>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</si>
  <si>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</si>
  <si>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</si>
  <si>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</si>
  <si>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</si>
  <si>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</si>
  <si>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</si>
  <si>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</si>
  <si>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</si>
  <si>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</si>
  <si>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</si>
  <si>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</si>
  <si>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</si>
  <si>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</si>
  <si>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</si>
  <si>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</si>
  <si>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</si>
  <si>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</si>
  <si>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</si>
  <si>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</si>
  <si>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</si>
  <si>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</si>
  <si>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</si>
  <si>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</si>
  <si>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</si>
  <si>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</si>
  <si>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</si>
  <si>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</si>
  <si>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</si>
  <si>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</si>
  <si>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</si>
  <si>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</si>
  <si>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</si>
  <si>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</si>
  <si>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</si>
  <si>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</si>
  <si>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</si>
  <si>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</si>
  <si>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</si>
  <si>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</si>
  <si>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</si>
  <si>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</si>
  <si>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</si>
  <si>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</si>
  <si>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</si>
  <si>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</si>
  <si>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</si>
  <si>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</si>
  <si>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</si>
  <si>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</si>
  <si>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</si>
  <si>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</si>
  <si>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</si>
  <si>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</si>
  <si>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</si>
  <si>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</si>
  <si>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</si>
  <si>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</si>
  <si>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</si>
  <si>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</si>
  <si>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</si>
  <si>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</si>
  <si>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</si>
  <si>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</si>
  <si>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</si>
  <si>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</si>
  <si>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</si>
  <si>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</si>
  <si>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</si>
  <si>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</si>
  <si>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</si>
  <si>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</si>
  <si>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</si>
  <si>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</si>
  <si>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</si>
  <si>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</si>
  <si>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</si>
  <si>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</si>
  <si>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</si>
  <si>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</si>
  <si>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</si>
  <si>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</si>
  <si>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</si>
  <si>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</si>
  <si>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</si>
  <si>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</si>
  <si>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</si>
  <si>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</si>
  <si>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</si>
  <si>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</si>
  <si>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</si>
  <si>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</si>
  <si>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</si>
  <si>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</si>
  <si>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</si>
  <si>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</si>
  <si>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</si>
  <si>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</si>
  <si>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</si>
  <si>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</si>
  <si>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</si>
  <si>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</si>
  <si>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</si>
  <si>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</si>
  <si>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</si>
  <si>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</si>
  <si>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</si>
  <si>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</si>
  <si>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</si>
  <si>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</si>
  <si>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</si>
  <si>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</si>
  <si>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</si>
  <si>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</si>
  <si>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</si>
  <si>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</si>
  <si>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</si>
  <si>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</si>
  <si>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</si>
  <si>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</si>
  <si>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</si>
  <si>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</si>
  <si>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</si>
  <si>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</si>
  <si>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</si>
  <si>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</si>
  <si>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</si>
  <si>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</si>
  <si>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</si>
  <si>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</si>
  <si>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</si>
  <si>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</si>
  <si>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</si>
  <si>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</si>
  <si>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</si>
  <si>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</si>
  <si>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</si>
  <si>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</si>
  <si>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</si>
  <si>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</si>
  <si>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</si>
  <si>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</si>
  <si>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</si>
  <si>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</si>
  <si>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</si>
  <si>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</si>
  <si>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</si>
  <si>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</si>
  <si>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</si>
  <si>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</si>
  <si>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</si>
  <si>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</si>
  <si>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</si>
  <si>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</si>
  <si>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</si>
  <si>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</si>
  <si>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</si>
  <si>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</si>
  <si>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</si>
  <si>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</si>
  <si>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</si>
  <si>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</si>
  <si>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</si>
  <si>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</si>
  <si>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</si>
  <si>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</si>
  <si>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</si>
  <si>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</si>
  <si>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</si>
  <si>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</si>
  <si>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</si>
  <si>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</si>
  <si>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</si>
  <si>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</si>
  <si>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</si>
  <si>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</si>
  <si>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</si>
  <si>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</si>
  <si>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</si>
  <si>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</si>
  <si>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</si>
  <si>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</si>
  <si>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</si>
  <si>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</si>
  <si>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</si>
  <si>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</si>
  <si>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</si>
  <si>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</si>
  <si>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</si>
  <si>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</si>
  <si>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</si>
  <si>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</si>
  <si>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</si>
  <si>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</si>
  <si>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</si>
  <si>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</si>
  <si>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</si>
  <si>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</si>
  <si>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</si>
  <si>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</si>
  <si>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</si>
  <si>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</si>
  <si>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</si>
  <si>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</si>
  <si>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</si>
  <si>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</si>
  <si>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</si>
  <si>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</si>
  <si>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</si>
  <si>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</si>
  <si>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</si>
  <si>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</si>
  <si>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</si>
  <si>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</si>
  <si>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</si>
  <si>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</si>
  <si>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</si>
  <si>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</si>
  <si>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</si>
  <si>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</si>
  <si>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</si>
  <si>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</si>
  <si>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</si>
  <si>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</si>
  <si>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</si>
  <si>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</si>
  <si>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</si>
  <si>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</si>
  <si>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</si>
  <si>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</si>
  <si>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</si>
  <si>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</si>
  <si>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</si>
  <si>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</si>
  <si>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</si>
  <si>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</si>
  <si>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</si>
  <si>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</si>
  <si>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</si>
  <si>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</si>
  <si>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</si>
  <si>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</si>
  <si>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</si>
  <si>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</si>
  <si>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</si>
  <si>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</si>
  <si>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</si>
  <si>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</si>
  <si>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</si>
  <si>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</si>
  <si>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</si>
  <si>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</si>
  <si>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</si>
  <si>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</si>
  <si>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</si>
  <si>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</si>
  <si>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</si>
  <si>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</si>
  <si>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</si>
  <si>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</si>
  <si>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</si>
  <si>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</si>
  <si>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</si>
  <si>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</si>
  <si>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</si>
  <si>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</si>
  <si>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</si>
  <si>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</si>
  <si>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</si>
  <si>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</si>
  <si>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</si>
  <si>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</si>
  <si>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</si>
  <si>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</si>
  <si>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</si>
  <si>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</si>
  <si>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</si>
  <si>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</si>
  <si>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</si>
  <si>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</si>
  <si>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</si>
  <si>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</si>
  <si>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</si>
  <si>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</si>
  <si>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</si>
  <si>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</si>
  <si>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</si>
  <si>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</si>
  <si>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</si>
  <si>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</si>
  <si>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</si>
  <si>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</si>
  <si>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</si>
  <si>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</si>
  <si>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</si>
  <si>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</si>
  <si>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</si>
  <si>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</si>
  <si>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</si>
  <si>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</si>
  <si>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</si>
  <si>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</si>
  <si>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</si>
  <si>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</si>
  <si>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</si>
  <si>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</si>
  <si>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</si>
  <si>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</si>
  <si>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</si>
  <si>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</si>
  <si>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</si>
  <si>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</si>
  <si>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</si>
  <si>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</si>
  <si>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</si>
  <si>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</si>
  <si>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</si>
  <si>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</si>
  <si>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</si>
  <si>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</si>
  <si>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</si>
  <si>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</si>
  <si>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</si>
  <si>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</si>
  <si>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</si>
  <si>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</si>
  <si>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</si>
  <si>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</si>
  <si>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</si>
  <si>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</si>
  <si>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</si>
  <si>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</si>
  <si>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</si>
  <si>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</si>
  <si>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</si>
  <si>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</si>
  <si>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</si>
  <si>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</si>
  <si>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</si>
  <si>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</si>
  <si>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</si>
  <si>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</si>
  <si>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</si>
  <si>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</si>
  <si>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</si>
  <si>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</si>
  <si>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</si>
  <si>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</si>
  <si>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</si>
  <si>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</si>
  <si>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</si>
  <si>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</si>
  <si>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</si>
  <si>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</si>
  <si>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</si>
  <si>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</si>
  <si>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</si>
  <si>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</si>
  <si>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</si>
  <si>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</si>
  <si>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</si>
  <si>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</si>
  <si>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</si>
  <si>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</si>
  <si>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</si>
  <si>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</si>
  <si>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</si>
  <si>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</si>
  <si>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</si>
  <si>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</si>
  <si>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</si>
  <si>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</si>
  <si>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</si>
  <si>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</si>
  <si>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</si>
  <si>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</si>
  <si>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</si>
  <si>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</si>
  <si>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</si>
  <si>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</si>
  <si>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</si>
  <si>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</si>
  <si>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</si>
  <si>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</si>
  <si>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</si>
  <si>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</si>
  <si>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</si>
  <si>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</si>
  <si>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</si>
  <si>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</si>
  <si>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</si>
  <si>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</si>
  <si>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</si>
  <si>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</si>
  <si>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</si>
  <si>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</si>
  <si>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</si>
  <si>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</si>
  <si>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</si>
  <si>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</si>
  <si>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</si>
  <si>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</si>
  <si>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</si>
  <si>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</si>
  <si>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</si>
  <si>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</si>
  <si>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</si>
  <si>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</si>
  <si>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</si>
  <si>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</si>
  <si>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</si>
  <si>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</si>
  <si>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</si>
  <si>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</si>
  <si>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</si>
  <si>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</si>
  <si>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</si>
  <si>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</si>
  <si>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</si>
  <si>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</si>
  <si>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</si>
  <si>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</si>
  <si>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</si>
  <si>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</si>
  <si>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</si>
  <si>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</si>
  <si>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</si>
  <si>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</si>
  <si>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</si>
  <si>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</si>
  <si>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</si>
  <si>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</si>
  <si>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</si>
  <si>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</si>
  <si>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</si>
  <si>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</si>
  <si>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</si>
  <si>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</si>
  <si>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</si>
  <si>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</si>
  <si>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</si>
  <si>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</si>
  <si>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</si>
  <si>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</si>
  <si>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</si>
  <si>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</si>
  <si>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</si>
  <si>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</si>
  <si>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</si>
  <si>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</si>
  <si>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</si>
  <si>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</si>
  <si>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</si>
  <si>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</si>
  <si>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</si>
  <si>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</si>
  <si>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</si>
  <si>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</si>
  <si>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</si>
  <si>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</si>
  <si>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</si>
  <si>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</si>
  <si>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</si>
  <si>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</si>
  <si>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</si>
  <si>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</si>
  <si>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</si>
  <si>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</si>
  <si>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</si>
  <si>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</si>
  <si>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</si>
  <si>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</si>
  <si>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</si>
  <si>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</si>
  <si>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</si>
  <si>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</si>
  <si>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</si>
  <si>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</si>
  <si>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</si>
  <si>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</si>
  <si>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</si>
  <si>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</si>
  <si>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</si>
  <si>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</si>
  <si>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</si>
  <si>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</si>
  <si>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</si>
  <si>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2020</t>
  </si>
  <si>
    <t>2021</t>
  </si>
  <si>
    <t>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</si>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</sst>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0.0&quot;kg&quot;"/>
    <numFmt numFmtId="166" formatCode="_-[$$-409]* #,##0.00_ ;_-[$$-409]* \-#,##0.00\ ;_-[$$-409]* &quot;-&quot;??_ ;_-@_ "/>
    <numFmt numFmtId="167" formatCode="_-[$$-45C]* #,##0_-;\-[$$-45C]* #,##0_-;_-[$$-45C]* &quot;-&quot;_-;_-@_-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2" fillId="0" borderId="0" xfId="0" applyFont="1"/>
    <xf numFmtId="14" fontId="0" fillId="0" borderId="0" xfId="0" applyNumberFormat="1"/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166" fontId="1" fillId="0" borderId="0" xfId="0" applyNumberFormat="1" applyFont="1" applyAlignment="1">
      <alignment vertical="center"/>
    </xf>
    <xf numFmtId="166" fontId="0" fillId="0" borderId="0" xfId="0" applyNumberFormat="1"/>
    <xf numFmtId="0" fontId="0" fillId="0" borderId="0" xfId="0" pivotButton="1"/>
    <xf numFmtId="3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9">
    <dxf>
      <numFmt numFmtId="0" formatCode="General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5" formatCode="0.0&quot;kg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0"/>
        <color theme="0"/>
        <name val="Calibri"/>
        <family val="2"/>
        <scheme val="minor"/>
      </font>
    </dxf>
    <dxf>
      <font>
        <b val="0"/>
        <i val="0"/>
        <sz val="11"/>
        <name val="Calibri"/>
        <family val="2"/>
        <scheme val="minor"/>
      </font>
      <fill>
        <patternFill patternType="solid">
          <fgColor theme="0"/>
          <bgColor theme="5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z val="11"/>
        <color theme="0"/>
        <name val="Calibri"/>
        <family val="2"/>
        <scheme val="minor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z val="11"/>
        <name val="Calibri"/>
        <family val="2"/>
        <scheme val="minor"/>
      </font>
      <fill>
        <patternFill patternType="solid">
          <fgColor theme="0"/>
          <bgColor rgb="FF3C1464"/>
        </patternFill>
      </fill>
      <border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ont>
        <b val="0"/>
        <i val="0"/>
        <sz val="11"/>
        <color rgb="FFAA4D0E"/>
        <name val="Calibri"/>
        <family val="2"/>
        <scheme val="minor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z val="10"/>
        <name val="Calibri"/>
        <family val="2"/>
        <scheme val="minor"/>
      </font>
    </dxf>
    <dxf>
      <font>
        <b val="0"/>
        <i val="0"/>
        <sz val="10"/>
        <color theme="0"/>
        <name val="Calibri"/>
        <family val="2"/>
        <scheme val="minor"/>
      </font>
      <fill>
        <patternFill>
          <bgColor rgb="FF3C1464"/>
        </patternFill>
      </fill>
    </dxf>
  </dxfs>
  <tableStyles count="4" defaultTableStyle="TableStyleMedium2" defaultPivotStyle="PivotStyleMedium9">
    <tableStyle name="Slicer Style 1" pivot="0" table="0" count="6" xr9:uid="{65210796-2FCC-41A8-85F8-4525F8CEABF4}">
      <tableStyleElement type="wholeTable" dxfId="18"/>
      <tableStyleElement type="headerRow" dxfId="17"/>
    </tableStyle>
    <tableStyle name="Slicer Style 2" pivot="0" table="0" count="1" xr9:uid="{CE207F38-11CE-4884-848D-993222E7B75F}">
      <tableStyleElement type="wholeTable" dxfId="16"/>
    </tableStyle>
    <tableStyle name="Timeline Style 1" pivot="0" table="0" count="8" xr9:uid="{C57CB5EC-649B-4B6E-803F-91F1010FB8BE}">
      <tableStyleElement type="wholeTable" dxfId="15"/>
      <tableStyleElement type="headerRow" dxfId="14"/>
    </tableStyle>
    <tableStyle name="Timeline Style 2" pivot="0" table="0" count="8" xr9:uid="{95DD37AB-26C3-47FA-AE1C-8D3C03B89FD0}">
      <tableStyleElement type="wholeTable" dxfId="13"/>
      <tableStyleElement type="headerRow" dxfId="12"/>
    </tableStyle>
  </tableStyles>
  <colors>
    <mruColors>
      <color rgb="FFCC3300"/>
      <color rgb="FF990033"/>
      <color rgb="FFAA4D0E"/>
      <color rgb="FF9062EC"/>
      <color rgb="FF3C1464"/>
      <color rgb="FFFF0000"/>
      <color rgb="FF4A2206"/>
      <color rgb="FFD4A9E9"/>
    </mruColors>
  </colors>
  <extLst>
    <ext xmlns:x14="http://schemas.microsoft.com/office/spreadsheetml/2009/9/main" uri="{46F421CA-312F-682f-3DD2-61675219B42D}">
      <x14:dxfs count="4">
        <dxf>
          <font>
            <b/>
            <i val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color theme="2" tint="-9.9948118533890809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color theme="2" tint="-9.9948118533890809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  <x14:slicerStyle name="Slicer Style 2"/>
      </x14:slicerStyles>
    </ext>
    <ext xmlns:x15="http://schemas.microsoft.com/office/spreadsheetml/2010/11/main" uri="{A0A4C193-F2C1-4fcb-8827-314CF55A85BB}">
      <x15:dxfs count="12">
        <dxf>
          <fill>
            <patternFill patternType="solid">
              <fgColor theme="0" tint="-0.14996795556505021"/>
              <bgColor theme="5" tint="0.39994506668294322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ill>
            <patternFill patternType="solid">
              <fgColor theme="0"/>
              <bgColor theme="5" tint="0.59996337778862885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z val="10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ont>
            <b val="0"/>
            <i val="0"/>
            <sz val="10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9062EC"/>
            </patternFill>
          </fill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ont>
            <b/>
            <i val="0"/>
            <sz val="11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Timeline Style 2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63.653892129631" createdVersion="8" refreshedVersion="8" minRefreshableVersion="3" recordCount="1000" xr:uid="{FCAE14A1-9E45-4FFC-9903-2FF0F43C7844}">
  <cacheSource type="worksheet">
    <worksheetSource name="orders_table"/>
  </cacheSource>
  <cacheFields count="18">
    <cacheField name="Order ID" numFmtId="0">
      <sharedItems/>
    </cacheField>
    <cacheField name="Order Date" numFmtId="14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165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6">
      <sharedItems containsSemiMixedTypes="0" containsString="0" containsNumber="1" minValue="2.6849999999999996" maxValue="36.454999999999998"/>
    </cacheField>
    <cacheField name="Sales" numFmtId="166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onths (Order Date)" numFmtId="0" databaseField="0">
      <fieldGroup base="1">
        <rangePr groupBy="months" startDate="2019-01-02T00:00:00" endDate="2022-08-20T00:00:00"/>
        <groupItems count="14">
          <s v="&lt;02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08-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02-01-2019"/>
          <s v="2019"/>
          <s v="2020"/>
          <s v="2021"/>
          <s v="2022"/>
          <s v="&gt;20-08-2022"/>
        </groupItems>
      </fieldGroup>
    </cacheField>
  </cacheFields>
  <extLst>
    <ext xmlns:x14="http://schemas.microsoft.com/office/spreadsheetml/2009/9/main" uri="{725AE2AE-9491-48be-B2B4-4EB974FC3084}">
      <x14:pivotCacheDefinition pivotCacheId="17020518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s v="United States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s v="United States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s v="United States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s v="Ireland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s v="Ireland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s v="United States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s v="United States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s v="Ireland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s v="United States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s v="United States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s v="United States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s v="United States"/>
    <s v="Exc"/>
    <s v="L"/>
    <x v="2"/>
    <n v="34.154999999999994"/>
    <n v="170.78"/>
    <x v="1"/>
    <x v="1"/>
    <x v="0"/>
  </r>
  <r>
    <s v="SZW-48378-399"/>
    <x v="9"/>
    <s v="34136-36674-OM"/>
    <s v="R-M-1"/>
    <n v="5"/>
    <x v="10"/>
    <s v="rscholarc@nyu.edu"/>
    <s v="United States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s v="United States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s v="United States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s v="United States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s v="United States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s v="United States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s v="Ireland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s v="United States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s v="United States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s v="United States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s v="United States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s v="United States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s v="United States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s v="United States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s v="United States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s v="Ireland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s v="Ireland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s v="Ireland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s v="United States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s v="United States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s v="United States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s v="United States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s v="United Kingdom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s v="United States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s v="United States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s v="United States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s v="United States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s v="United States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s v="United States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s v="United States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s v="United States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s v="United States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s v="United States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s v="United States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s v="United States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s v="United States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s v="United States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s v="United States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s v="United States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s v="Ireland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s v="United Kingdom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s v="United Kingdom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s v="United States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s v="United States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s v="United States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s v="United States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s v="United States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s v="United States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s v="United States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s v="United Kingdom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s v="United States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s v="United States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s v="United States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s v="United States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s v="United States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s v="United States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s v="United States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s v="United Kingdom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s v="United States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s v="Ireland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s v="United States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s v="United States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s v="United States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s v="Ireland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s v="Ireland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s v="United States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s v="United States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s v="United States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s v="United States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s v="United States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s v="Ireland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s v="United States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s v="United States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s v="United States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s v="United States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s v="United States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s v="United States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s v="United States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s v="Ireland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s v="United States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s v="United States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s v="United Kingdom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s v="Ireland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s v="United States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s v="United States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s v="United States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s v="Ireland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s v="United States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s v="United States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s v="Ireland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s v="Ireland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s v="United States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s v="United States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s v="United States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s v="United States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s v="United States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s v="United States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s v="United States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s v="United States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s v="United States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s v="United States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s v="Ireland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s v="United States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s v="United Kingdom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s v="Ireland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s v="United States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s v="United States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s v="United States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s v="United States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s v="United States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s v="United States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s v="United States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s v="United States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s v="Ireland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s v="United States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s v="Ireland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s v="United States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s v="United States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s v="Ireland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s v="United States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s v="United States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s v="United States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s v="United States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s v="United States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s v="United States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s v="Ireland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s v="United States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s v="United States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s v="Ireland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s v="United States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s v="Ireland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s v="United States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s v="United States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s v="United States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s v="United States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s v="United States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s v="United States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s v="United States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s v="United States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s v="United States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s v="United States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s v="United States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s v="United States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s v="United States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s v="United States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s v="Ireland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s v="United States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s v="United States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s v="United States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s v="United States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s v="United States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s v="United States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s v="Ireland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s v="United States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s v="United States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s v="United States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s v="Ireland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s v="Ireland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s v="United Kingdom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s v="United States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s v="Ireland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s v="United States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s v="United States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s v="United States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s v="United States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s v="United States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s v="United States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s v="Ireland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s v="United States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s v="United States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s v="United States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s v="United States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s v="United States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s v="United States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s v="United States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s v="United States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s v="United States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s v="United States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s v="United States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s v="United States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s v="Ireland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s v="United States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s v="United States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s v="United States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s v="United States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s v="United States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s v="United States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s v="United States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s v="United States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s v="United States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s v="United States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s v="United States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s v="United States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s v="United States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s v="United States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s v="United States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s v="Ireland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s v="United Kingdom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s v="United States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s v="United States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s v="United States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s v="United States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s v="Ireland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s v="United States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s v="United States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s v="United States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s v="Ireland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s v="United States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s v="United States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s v="United States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s v="United States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s v="United States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s v="United States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s v="Ireland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s v="United States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s v="United Kingdom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s v="United States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s v="United States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s v="United States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s v="United States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s v="United Kingdom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s v="United States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s v="United States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s v="Ireland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s v="Ireland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s v="United States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s v="United States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s v="United States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s v="United States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s v="United States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s v="United States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s v="United States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s v="United States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s v="United States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s v="United Kingdom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s v="Ireland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s v="United States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s v="United States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s v="United States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s v="United States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s v="United States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s v="United States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s v="United Kingdom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s v="United States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s v="United States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s v="United States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s v="United States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s v="United Kingdom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s v="United States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s v="United States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s v="United States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s v="United States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s v="Ireland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s v="United States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s v="United Kingdom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s v="United States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s v="United States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s v="United States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s v="Ireland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s v="United States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s v="Ireland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s v="United States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s v="United States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s v="United States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s v="Ireland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s v="United States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s v="United States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s v="United States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s v="United States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s v="United States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s v="United Kingdom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s v="United Kingdom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s v="United States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s v="United States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s v="United States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s v="United States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s v="Ireland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s v="United States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s v="United States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s v="Ireland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s v="United States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s v="United States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s v="United States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s v="United States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s v="United States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s v="United States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s v="United States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s v="United States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s v="United States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s v="United States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s v="United States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s v="United States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s v="United States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s v="United Kingdom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s v="United States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s v="United States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s v="United Kingdom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s v="United States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s v="Ireland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s v="United States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s v="United States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s v="United Kingdom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s v="United States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s v="United States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s v="Ireland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s v="United States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s v="United States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s v="United States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s v="United States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s v="Ireland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s v="Ireland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s v="United States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s v="United States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s v="United States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s v="United States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s v="United States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s v="United States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s v="United States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s v="United States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s v="United States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s v="United States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s v="United States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s v="United States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s v="United States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s v="United Kingdom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s v="United States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s v="United States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s v="United States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s v="United States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s v="United States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s v="United States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s v="United States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s v="Ireland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s v="United States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s v="United States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s v="United States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s v="United States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s v="United States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s v="United States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s v="United States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s v="United States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s v="United States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s v="United States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s v="United States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s v="United States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s v="United States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s v="United States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s v="United Kingdom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s v="United States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s v="United States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s v="United States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s v="United States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s v="United States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s v="United States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s v="United States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s v="United States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s v="United States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s v="United States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s v="United States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s v="United States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s v="United States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s v="Ireland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s v="United States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s v="United States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s v="United States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s v="Ireland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s v="Ireland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s v="United Kingdom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s v="United States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s v="United States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s v="United States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s v="United States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s v="United States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s v="United States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s v="United States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s v="United States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s v="United States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s v="United States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s v="United States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s v="United States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s v="United States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s v="United States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s v="United States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s v="United States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s v="United States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s v="United States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s v="United States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s v="United Kingdom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s v="United States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s v="United States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s v="United States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s v="United States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s v="Ireland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s v="United States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s v="United States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s v="Ireland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s v="United States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s v="Ireland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s v="United States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s v="United States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s v="United States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s v="United States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s v="United States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s v="United States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s v="United States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s v="United States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s v="United States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s v="United States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s v="United States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s v="United States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s v="United States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s v="United States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s v="United States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s v="United States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s v="Ireland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s v="United States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s v="United States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s v="United States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s v="United States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s v="Ireland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s v="United States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s v="United States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s v="United States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s v="United States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s v="United States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s v="United States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s v="United States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s v="Ireland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s v="United States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s v="Ireland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s v="United States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s v="Ireland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s v="Ireland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s v="Ireland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s v="United Kingdom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s v="United States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s v="Ireland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s v="United States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s v="Ireland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s v="United States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s v="United States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s v="United States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s v="Ireland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s v="Ireland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s v="United Kingdom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s v="United States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s v="United States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s v="United States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s v="Ireland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s v="United Kingdom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s v="United States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s v="Ireland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s v="United Kingdom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s v="United States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s v="United States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s v="United States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s v="United States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s v="United States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s v="United States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s v="United States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s v="United States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s v="United States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s v="Ireland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s v="United States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s v="United States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s v="United States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s v="United States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s v="United States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s v="United States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s v="United Kingdom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s v="United States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s v="United States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s v="United States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s v="Ireland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s v="Ireland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s v="Ireland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s v="Ireland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s v="United States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s v="United States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s v="United States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s v="United States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s v="United Kingdom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s v="United States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s v="United States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s v="United States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s v="Ireland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s v="Ireland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s v="Ireland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s v="United States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s v="United Kingdom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s v="United Kingdom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s v="United Kingdom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s v="United Kingdom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s v="United States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s v="United States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s v="United States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s v="Ireland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s v="Ireland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s v="Ireland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s v="United States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s v="United States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s v="United States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s v="United States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s v="United States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s v="United States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s v="United States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s v="United States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s v="Ireland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s v="United States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s v="United States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s v="United States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s v="Ireland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s v="United States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s v="United States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s v="United States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s v="United Kingdom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s v="United States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s v="United States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s v="United States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s v="United States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s v="United States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s v="United States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s v="Ireland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s v="Ireland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s v="Ireland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s v="United States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s v="United States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s v="United States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s v="United States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s v="Ireland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s v="United States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s v="United States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s v="United States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s v="United Kingdom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s v="Ireland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s v="United States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s v="United States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s v="United States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s v="United States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s v="United States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s v="United Kingdom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s v="United States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s v="United Kingdom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s v="Ireland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s v="United States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s v="Ireland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s v="United States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s v="United States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s v="United States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s v="Ireland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s v="United Kingdom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s v="United Kingdom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s v="United States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s v="United States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s v="United States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s v="Ireland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s v="United States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s v="United Kingdom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s v="United States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s v="United Kingdom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s v="United States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s v="United States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s v="United States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s v="United States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s v="United States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s v="United Kingdom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s v="Ireland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s v="Ireland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s v="United States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s v="United Kingdom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s v="United States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s v="United States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s v="United States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s v="United Kingdom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s v="United States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s v="United States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s v="United States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s v="United States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s v="United States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s v="United States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s v="United States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s v="United Kingdom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s v="United States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s v="United Kingdom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s v="United States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s v="United States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s v="United States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s v="United States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s v="United States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s v="United States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s v="United States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s v="United States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s v="Ireland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s v="United States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s v="United Kingdom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s v="United States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s v="United States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s v="United States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s v="United States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s v="United States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s v="Ireland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s v="United States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s v="United Kingdom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s v="United States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s v="United Kingdom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s v="United States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s v="United States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s v="United States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s v="United States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s v="United States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s v="United States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s v="United Kingdom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s v="Ireland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s v="United States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s v="United States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s v="United States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s v="Ireland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s v="Ireland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s v="Ireland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s v="Ireland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s v="United States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s v="United States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s v="United States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s v="United States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s v="United States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s v="Ireland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s v="Ireland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s v="United States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s v="United States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s v="United States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s v="United Kingdom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s v="United States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s v="United States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s v="United States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s v="United States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s v="United Kingdom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s v="United States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s v="United Kingdom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s v="United States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s v="United States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s v="Ireland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s v="United States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s v="United States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s v="United States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s v="United States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s v="United States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s v="United States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s v="Ireland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s v="United States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s v="United States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s v="United States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s v="United States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s v="United States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s v="United States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s v="United States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s v="Ireland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s v="United States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s v="United States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s v="United States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s v="United States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s v="United States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s v="United States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s v="United States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s v="United States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s v="United States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s v="Ireland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s v="United States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s v="United Kingdom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s v="United States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s v="United Kingdom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s v="United States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s v="United States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s v="United States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s v="United States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s v="United States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s v="United States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s v="Ireland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s v="United States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s v="United States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s v="Ireland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s v="United States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s v="United States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s v="United States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s v="United States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s v="United States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s v="Ireland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s v="Ireland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s v="United States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s v="United States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s v="Ireland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s v="United States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s v="Ireland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s v="United States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s v="United States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s v="United States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s v="Ireland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s v="United States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s v="United States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s v="United States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s v="United States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s v="United Kingdom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s v="United States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s v="Ireland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s v="United States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s v="Ireland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s v="United States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s v="United States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s v="United States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s v="United States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s v="United States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s v="United States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s v="United States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s v="United States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s v="United States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s v="United States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s v="Ireland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s v="United States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s v="United Kingdom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s v="United States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s v="United States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s v="United States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s v="United States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s v="United States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s v="United States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s v="Ireland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s v="United States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s v="United Kingdom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s v="Ireland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s v="Ireland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s v="United States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s v="United States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s v="United States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s v="United States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s v="Ireland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s v="Ireland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s v="Ireland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s v="United States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s v="Ireland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s v="United States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s v="United States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s v="United States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s v="United States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s v="Ireland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s v="United States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s v="United States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s v="United States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s v="United States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s v="United States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s v="United States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s v="United States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s v="United Kingdom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s v="United States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s v="United States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s v="United States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s v="United States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s v="United States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s v="United States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s v="United Kingdom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s v="United States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s v="United States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s v="United States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s v="Ireland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s v="United States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s v="United States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s v="United States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s v="United States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s v="United States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s v="United States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s v="United States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s v="United States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s v="Ireland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s v="United States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s v="United States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s v="United States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s v="United States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s v="United States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s v="Ireland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s v="United States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s v="United States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s v="United States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s v="United Kingdom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s v="United States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s v="United States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s v="United States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s v="United States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s v="United States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s v="United States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s v="United States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s v="Ireland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s v="United States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s v="United States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s v="United States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s v="United Kingdom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s v="United States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s v="United Kingdom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s v="Ireland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s v="United States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s v="United States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s v="United States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s v="Ireland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s v="Ireland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s v="United States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s v="United States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s v="United States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s v="Ireland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s v="United States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s v="United States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s v="United States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s v="United States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s v="United States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s v="United States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s v="United States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s v="United States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s v="United States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s v="United States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s v="United States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s v="United States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s v="United States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s v="United States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s v="United States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s v="United States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s v="United States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s v="United States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s v="United States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s v="United States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s v="United States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s v="United States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s v="United States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s v="United States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s v="United States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s v="United States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s v="United States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s v="United States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s v="United States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s v="United States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s v="United States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s v="United States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s v="United States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s v="United States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s v="United States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s v="United States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s v="United States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s v="United States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s v="United States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s v="United States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s v="United States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s v="United States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s v="United States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s v="United States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s v="United States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s v="United States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s v="United States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s v="Ireland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s v="United States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s v="Ireland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s v="Ireland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s v="United States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s v="United States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s v="Ireland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s v="United Kingdom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s v="United States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s v="United States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s v="United States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s v="Ireland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s v="Ireland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s v="United States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s v="United States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s v="United States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s v="United States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s v="United States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s v="United States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s v="United States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s v="United States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s v="Ireland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s v="United States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s v="United States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s v="United States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s v="United States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s v="United States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s v="United States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s v="United Kingdom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s v="United States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s v="Ireland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s v="United States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s v="United States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s v="United Kingdom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s v="United States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s v="United States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s v="Ireland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s v="United States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s v="United States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s v="United States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s v="United States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s v="United States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s v="United States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s v="United States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s v="United States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s v="United States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s v="United States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s v="United States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s v="United States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s v="United States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s v="United States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s v="United States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s v="Ireland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s v="United Kingdom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s v="United Kingdom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s v="United States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s v="United States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s v="United States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s v="United States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s v="United States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s v="United States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s v="United States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s v="United States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s v="United States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s v="United States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s v="United States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s v="United States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s v="United States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s v="United States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s v="United States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s v="United States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s v="United States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s v="United States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s v="United States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s v="United States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s v="United States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s v="United States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s v="Ireland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s v="United States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s v="United States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s v="United States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s v="United States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s v="United States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s v="Ireland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s v="United Kingdom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s v="Ireland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s v="United States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s v="United States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s v="Ireland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s v="United States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s v="United States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s v="United States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s v="United States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s v="United States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s v="United States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s v="United States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s v="United States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s v="United States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s v="Ireland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s v="United States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s v="United States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s v="United States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s v="United States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s v="Ireland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s v="United States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s v="United States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s v="United States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s v="United States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s v="Ireland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s v="United States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s v="United States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s v="Ireland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s v="United States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s v="United States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s v="United States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s v="United States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s v="United States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s v="United States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s v="United States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s v="United States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s v="Ireland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s v="United States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s v="United States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s v="United Kingdom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s v="United Kingdom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s v="United States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s v="United States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s v="United States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s v="Ireland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s v="United States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s v="Ireland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s v="United States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s v="United States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s v="United States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s v="United States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s v="United Kingdom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5C34F-A14A-4958-BFC2-984964DA51EF}" name="Totalsales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:F48" firstHeaderRow="1" firstDataRow="2" firstDataCol="2"/>
  <pivotFields count="18">
    <pivotField compact="0" outline="0" showAll="0" defaultSubtotal="0"/>
    <pivotField compact="0" numFmtId="14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5" outline="0" showAll="0" defaultSubtotal="0">
      <items count="4">
        <item x="3"/>
        <item x="1"/>
        <item x="0"/>
        <item x="2"/>
      </items>
    </pivotField>
    <pivotField compact="0" numFmtId="166" outline="0" showAll="0" defaultSubtotal="0"/>
    <pivotField dataField="1" compact="0" numFmtId="166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2" numFmtId="3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D91284-9B89-4628-8C94-B94826549C3D}" name="PivotTable2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0">
  <location ref="A1:B6" firstHeaderRow="1" firstDataRow="1" firstDataCol="1"/>
  <pivotFields count="18">
    <pivotField compact="0" outline="0" showAll="0" defaultSubtotal="0"/>
    <pivotField compact="0" numFmtId="14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</pivotField>
    <pivotField compact="0" outline="0" showAll="0" defaultSubtotal="0"/>
    <pivotField compact="0" outline="0" showAll="0" sortType="a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5" outline="0" showAll="0" defaultSubtotal="0">
      <items count="4">
        <item x="3"/>
        <item x="1"/>
        <item x="0"/>
        <item x="2"/>
      </items>
    </pivotField>
    <pivotField compact="0" numFmtId="166" outline="0" showAll="0" defaultSubtotal="0"/>
    <pivotField dataField="1" compact="0" numFmtId="166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8"/>
    </i>
    <i>
      <x v="125"/>
    </i>
    <i>
      <x v="255"/>
    </i>
    <i>
      <x v="646"/>
    </i>
    <i>
      <x v="831"/>
    </i>
  </rowItems>
  <colItems count="1">
    <i/>
  </colItems>
  <dataFields count="1">
    <dataField name="Sum of Sales" fld="12" baseField="7" baseItem="3" numFmtId="167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E2E3AC-9D60-4AFA-88A1-CE2150B07D7D}" name="orders_table" displayName="orders_table" ref="A1:P1001" totalsRowShown="0">
  <autoFilter ref="A1:P1001" xr:uid="{81E2E3AC-9D60-4AFA-88A1-CE2150B07D7D}"/>
  <tableColumns count="16">
    <tableColumn id="1" xr3:uid="{C5CB5050-6743-413C-B1EE-BC04AC1CB6EC}" name="Order ID" dataDxfId="11"/>
    <tableColumn id="2" xr3:uid="{4361E075-BD32-4606-8B85-561AD8753F51}" name="Order Date" dataDxfId="10"/>
    <tableColumn id="3" xr3:uid="{7D97B71D-DF5D-44C9-AAFA-2E466318F201}" name="Customer ID" dataDxfId="9"/>
    <tableColumn id="4" xr3:uid="{40732C52-F291-43CD-A9D9-0335C1A72F4B}" name="Product ID"/>
    <tableColumn id="5" xr3:uid="{6DB55989-DB58-4812-BB7B-C7E02859C57E}" name="Quantity" dataDxfId="8"/>
    <tableColumn id="6" xr3:uid="{6FA3C31A-BEE1-46C1-86D5-5B3E4CD0F935}" name="Customer Name" dataDxfId="7">
      <calculatedColumnFormula>_xlfn.XLOOKUP(C2,customers!$A$1:$A$1001,customers!$B$1:$B$1001,0)</calculatedColumnFormula>
    </tableColumn>
    <tableColumn id="7" xr3:uid="{F255E9FD-3F16-4FBF-A63E-253BF95549E9}" name="Email" dataDxfId="6">
      <calculatedColumnFormula>IF(_xlfn.XLOOKUP(C2,customers!$A$1:$A$1001,customers!$C$1:$C$1001,0)=0,"",_xlfn.XLOOKUP(C2,customers!$A$1:$A$1001,customers!$C$1:$C$1001,0))</calculatedColumnFormula>
    </tableColumn>
    <tableColumn id="8" xr3:uid="{6955C1E8-1300-4168-B9D2-A0241611073C}" name="Country" dataDxfId="5">
      <calculatedColumnFormula>_xlfn.XLOOKUP(C2,customers!$A$1:$A$1001,customers!$G$1:$G$1001,,0)</calculatedColumnFormula>
    </tableColumn>
    <tableColumn id="9" xr3:uid="{EF2D4B2A-62FD-4A76-B2EC-E33B800E0DA8}" name="Coffee Type" dataDxfId="4">
      <calculatedColumnFormula>INDEX(products!$A$1:$G$49,MATCH(orders!$D2,products!$A$1:$A$49,0),MATCH(orders!I$1,products!$A$1:$G$1,0))</calculatedColumnFormula>
    </tableColumn>
    <tableColumn id="10" xr3:uid="{75F0C011-0540-4AA3-9CB6-3F048A03DBE8}" name="Roast Type">
      <calculatedColumnFormula>INDEX(products!$A$1:$G$49,MATCH(orders!$D2,products!$A$1:$A$49,0),MATCH(orders!J$1,products!$A$1:$G$1,0))</calculatedColumnFormula>
    </tableColumn>
    <tableColumn id="11" xr3:uid="{BFB5B434-C9DC-4C83-B515-CF6584E2580F}" name="Size" dataDxfId="3">
      <calculatedColumnFormula>INDEX(products!$A$1:$G$49,MATCH(orders!$D2,products!$A$1:$A$49,0),MATCH(orders!K$1,products!$A$1:$G$1,0))</calculatedColumnFormula>
    </tableColumn>
    <tableColumn id="12" xr3:uid="{669CFAAA-0812-4993-8230-8999C29D0E54}" name="Unit Price" dataDxfId="2">
      <calculatedColumnFormula>INDEX(products!$A$1:$G$49,MATCH(orders!$D2,products!$A$1:$A$49,0),MATCH(orders!L$1,products!$A$1:$G$1,0))</calculatedColumnFormula>
    </tableColumn>
    <tableColumn id="13" xr3:uid="{DCC10228-1F20-4364-800D-7A85DF242C75}" name="Sales" dataDxfId="1">
      <calculatedColumnFormula>L2*E2</calculatedColumnFormula>
    </tableColumn>
    <tableColumn id="14" xr3:uid="{24F2C385-F5F2-43B2-B172-BAF67F22222C}" name="coffee Type name">
      <calculatedColumnFormula>IF(I2="Rob","Robusta",IF(I2="Exc","Excelsa",IF(I2="Ara","Arabica",IF(I2="Lib","Liberica",""))))</calculatedColumnFormula>
    </tableColumn>
    <tableColumn id="15" xr3:uid="{F4708E24-6BB1-4309-9FB0-6A9EA4D563A2}" name="Roast Type Name">
      <calculatedColumnFormula>IF(J2="M","Medium",IF(J2="L","Light",IF(J2="D","Dark","")))</calculatedColumnFormula>
    </tableColumn>
    <tableColumn id="16" xr3:uid="{B9997AA9-A65F-4BF9-8D58-338D3FBB94BF}" name="Loyalty Card" dataDxfId="0">
      <calculatedColumnFormula>_xlfn.XLOOKUP(orders_table[[#This Row],[Customer ID]],customers!$A$1:$A$1001,customers!$I$1:$I$1001,,0)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0C22-72B9-4900-8671-299F3A78DB13}">
  <dimension ref="A3:F48"/>
  <sheetViews>
    <sheetView showFormulas="1" tabSelected="1" zoomScale="61" zoomScaleNormal="85" workbookViewId="0">
      <selection activeCell="G25" sqref="G25"/>
    </sheetView>
  </sheetViews>
  <sheetFormatPr defaultRowHeight="14.4" x14ac:dyDescent="0.3"/>
  <cols>
    <col min="1" max="1" width="12.5546875" bestFit="1" customWidth="1"/>
    <col min="2" max="2" width="14.33203125" bestFit="1" customWidth="1"/>
    <col min="3" max="3" width="12.88671875" bestFit="1" customWidth="1"/>
    <col min="4" max="4" width="5.21875" bestFit="1" customWidth="1"/>
    <col min="5" max="6" width="5.44140625" bestFit="1" customWidth="1"/>
  </cols>
  <sheetData>
    <row r="3" spans="1:6" x14ac:dyDescent="0.3">
      <c r="A3" s="10" t="s">
        <v>6220</v>
      </c>
      <c r="C3" s="10" t="s">
        <v>6196</v>
      </c>
    </row>
    <row r="4" spans="1:6" x14ac:dyDescent="0.3">
      <c r="A4" s="10" t="s">
        <v>6214</v>
      </c>
      <c r="B4" s="10" t="s">
        <v>6215</v>
      </c>
      <c r="C4" t="s">
        <v>6216</v>
      </c>
      <c r="D4" t="s">
        <v>6217</v>
      </c>
      <c r="E4" t="s">
        <v>6218</v>
      </c>
      <c r="F4" t="s">
        <v>6219</v>
      </c>
    </row>
    <row r="5" spans="1:6" x14ac:dyDescent="0.3">
      <c r="A5" t="s">
        <v>6198</v>
      </c>
      <c r="B5" t="s">
        <v>6202</v>
      </c>
      <c r="C5" s="11">
        <v>186.85499999999999</v>
      </c>
      <c r="D5" s="11">
        <v>305.97000000000003</v>
      </c>
      <c r="E5" s="11">
        <v>213.15999999999997</v>
      </c>
      <c r="F5" s="11">
        <v>123</v>
      </c>
    </row>
    <row r="6" spans="1:6" x14ac:dyDescent="0.3">
      <c r="B6" t="s">
        <v>6203</v>
      </c>
      <c r="C6" s="11">
        <v>251.96499999999997</v>
      </c>
      <c r="D6" s="11">
        <v>129.46</v>
      </c>
      <c r="E6" s="11">
        <v>434.03999999999996</v>
      </c>
      <c r="F6" s="11">
        <v>171.93999999999997</v>
      </c>
    </row>
    <row r="7" spans="1:6" x14ac:dyDescent="0.3">
      <c r="B7" t="s">
        <v>6204</v>
      </c>
      <c r="C7" s="11">
        <v>224.94499999999999</v>
      </c>
      <c r="D7" s="11">
        <v>349.12</v>
      </c>
      <c r="E7" s="11">
        <v>321.04000000000002</v>
      </c>
      <c r="F7" s="11">
        <v>126.035</v>
      </c>
    </row>
    <row r="8" spans="1:6" x14ac:dyDescent="0.3">
      <c r="B8" t="s">
        <v>6205</v>
      </c>
      <c r="C8" s="11">
        <v>307.12</v>
      </c>
      <c r="D8" s="11">
        <v>681.07499999999993</v>
      </c>
      <c r="E8" s="11">
        <v>533.70499999999993</v>
      </c>
      <c r="F8" s="11">
        <v>158.85</v>
      </c>
    </row>
    <row r="9" spans="1:6" x14ac:dyDescent="0.3">
      <c r="B9" t="s">
        <v>6206</v>
      </c>
      <c r="C9" s="11">
        <v>53.664999999999992</v>
      </c>
      <c r="D9" s="11">
        <v>83.025000000000006</v>
      </c>
      <c r="E9" s="11">
        <v>193.83499999999998</v>
      </c>
      <c r="F9" s="11">
        <v>68.039999999999992</v>
      </c>
    </row>
    <row r="10" spans="1:6" x14ac:dyDescent="0.3">
      <c r="B10" t="s">
        <v>6207</v>
      </c>
      <c r="C10" s="11">
        <v>163.01999999999998</v>
      </c>
      <c r="D10" s="11">
        <v>678.3599999999999</v>
      </c>
      <c r="E10" s="11">
        <v>171.04500000000002</v>
      </c>
      <c r="F10" s="11">
        <v>372.255</v>
      </c>
    </row>
    <row r="11" spans="1:6" x14ac:dyDescent="0.3">
      <c r="B11" t="s">
        <v>6208</v>
      </c>
      <c r="C11" s="11">
        <v>345.02</v>
      </c>
      <c r="D11" s="11">
        <v>273.86999999999995</v>
      </c>
      <c r="E11" s="11">
        <v>184.12999999999997</v>
      </c>
      <c r="F11" s="11">
        <v>201.11499999999998</v>
      </c>
    </row>
    <row r="12" spans="1:6" x14ac:dyDescent="0.3">
      <c r="B12" t="s">
        <v>6209</v>
      </c>
      <c r="C12" s="11">
        <v>334.89</v>
      </c>
      <c r="D12" s="11">
        <v>70.95</v>
      </c>
      <c r="E12" s="11">
        <v>134.23000000000002</v>
      </c>
      <c r="F12" s="11">
        <v>166.27499999999998</v>
      </c>
    </row>
    <row r="13" spans="1:6" x14ac:dyDescent="0.3">
      <c r="B13" t="s">
        <v>6210</v>
      </c>
      <c r="C13" s="11">
        <v>178.70999999999998</v>
      </c>
      <c r="D13" s="11">
        <v>166.1</v>
      </c>
      <c r="E13" s="11">
        <v>439.30999999999995</v>
      </c>
      <c r="F13" s="11">
        <v>492.9</v>
      </c>
    </row>
    <row r="14" spans="1:6" x14ac:dyDescent="0.3">
      <c r="B14" t="s">
        <v>6211</v>
      </c>
      <c r="C14" s="11">
        <v>301.98500000000001</v>
      </c>
      <c r="D14" s="11">
        <v>153.76499999999999</v>
      </c>
      <c r="E14" s="11">
        <v>215.55499999999998</v>
      </c>
      <c r="F14" s="11">
        <v>213.66499999999999</v>
      </c>
    </row>
    <row r="15" spans="1:6" x14ac:dyDescent="0.3">
      <c r="B15" t="s">
        <v>6212</v>
      </c>
      <c r="C15" s="11">
        <v>312.83499999999998</v>
      </c>
      <c r="D15" s="11">
        <v>63.249999999999993</v>
      </c>
      <c r="E15" s="11">
        <v>350.89500000000004</v>
      </c>
      <c r="F15" s="11">
        <v>96.405000000000001</v>
      </c>
    </row>
    <row r="16" spans="1:6" x14ac:dyDescent="0.3">
      <c r="B16" t="s">
        <v>6213</v>
      </c>
      <c r="C16" s="11">
        <v>265.62</v>
      </c>
      <c r="D16" s="11">
        <v>526.51499999999987</v>
      </c>
      <c r="E16" s="11">
        <v>187.06</v>
      </c>
      <c r="F16" s="11">
        <v>210.58999999999997</v>
      </c>
    </row>
    <row r="17" spans="1:6" x14ac:dyDescent="0.3">
      <c r="A17" t="s">
        <v>6199</v>
      </c>
      <c r="B17" t="s">
        <v>6202</v>
      </c>
      <c r="C17" s="11">
        <v>47.25</v>
      </c>
      <c r="D17" s="11">
        <v>65.805000000000007</v>
      </c>
      <c r="E17" s="11">
        <v>274.67500000000001</v>
      </c>
      <c r="F17" s="11">
        <v>179.22</v>
      </c>
    </row>
    <row r="18" spans="1:6" x14ac:dyDescent="0.3">
      <c r="B18" t="s">
        <v>6203</v>
      </c>
      <c r="C18" s="11">
        <v>745.44999999999993</v>
      </c>
      <c r="D18" s="11">
        <v>428.88499999999999</v>
      </c>
      <c r="E18" s="11">
        <v>194.17499999999998</v>
      </c>
      <c r="F18" s="11">
        <v>429.82999999999993</v>
      </c>
    </row>
    <row r="19" spans="1:6" x14ac:dyDescent="0.3">
      <c r="B19" t="s">
        <v>6204</v>
      </c>
      <c r="C19" s="11">
        <v>130.47</v>
      </c>
      <c r="D19" s="11">
        <v>271.48500000000001</v>
      </c>
      <c r="E19" s="11">
        <v>281.20499999999998</v>
      </c>
      <c r="F19" s="11">
        <v>231.63000000000002</v>
      </c>
    </row>
    <row r="20" spans="1:6" x14ac:dyDescent="0.3">
      <c r="B20" t="s">
        <v>6205</v>
      </c>
      <c r="C20" s="11">
        <v>27</v>
      </c>
      <c r="D20" s="11">
        <v>347.26</v>
      </c>
      <c r="E20" s="11">
        <v>147.51</v>
      </c>
      <c r="F20" s="11">
        <v>240.04</v>
      </c>
    </row>
    <row r="21" spans="1:6" x14ac:dyDescent="0.3">
      <c r="B21" t="s">
        <v>6206</v>
      </c>
      <c r="C21" s="11">
        <v>255.11499999999995</v>
      </c>
      <c r="D21" s="11">
        <v>541.73</v>
      </c>
      <c r="E21" s="11">
        <v>83.43</v>
      </c>
      <c r="F21" s="11">
        <v>59.079999999999991</v>
      </c>
    </row>
    <row r="22" spans="1:6" x14ac:dyDescent="0.3">
      <c r="B22" t="s">
        <v>6207</v>
      </c>
      <c r="C22" s="11">
        <v>584.78999999999985</v>
      </c>
      <c r="D22" s="11">
        <v>357.42999999999995</v>
      </c>
      <c r="E22" s="11">
        <v>355.34</v>
      </c>
      <c r="F22" s="11">
        <v>140.88</v>
      </c>
    </row>
    <row r="23" spans="1:6" x14ac:dyDescent="0.3">
      <c r="B23" t="s">
        <v>6208</v>
      </c>
      <c r="C23" s="11">
        <v>430.62</v>
      </c>
      <c r="D23" s="11">
        <v>227.42500000000001</v>
      </c>
      <c r="E23" s="11">
        <v>236.315</v>
      </c>
      <c r="F23" s="11">
        <v>414.58499999999992</v>
      </c>
    </row>
    <row r="24" spans="1:6" x14ac:dyDescent="0.3">
      <c r="B24" t="s">
        <v>6209</v>
      </c>
      <c r="C24" s="11">
        <v>22.5</v>
      </c>
      <c r="D24" s="11">
        <v>77.72</v>
      </c>
      <c r="E24" s="11">
        <v>60.5</v>
      </c>
      <c r="F24" s="11">
        <v>139.67999999999998</v>
      </c>
    </row>
    <row r="25" spans="1:6" x14ac:dyDescent="0.3">
      <c r="B25" t="s">
        <v>6210</v>
      </c>
      <c r="C25" s="11">
        <v>126.14999999999999</v>
      </c>
      <c r="D25" s="11">
        <v>195.11</v>
      </c>
      <c r="E25" s="11">
        <v>89.13</v>
      </c>
      <c r="F25" s="11">
        <v>302.65999999999997</v>
      </c>
    </row>
    <row r="26" spans="1:6" x14ac:dyDescent="0.3">
      <c r="B26" t="s">
        <v>6211</v>
      </c>
      <c r="C26" s="11">
        <v>376.03</v>
      </c>
      <c r="D26" s="11">
        <v>523.24500000000012</v>
      </c>
      <c r="E26" s="11">
        <v>440.96499999999997</v>
      </c>
      <c r="F26" s="11">
        <v>174.46999999999997</v>
      </c>
    </row>
    <row r="27" spans="1:6" x14ac:dyDescent="0.3">
      <c r="B27" t="s">
        <v>6212</v>
      </c>
      <c r="C27" s="11">
        <v>515.17999999999995</v>
      </c>
      <c r="D27" s="11">
        <v>142.56</v>
      </c>
      <c r="E27" s="11">
        <v>347.03999999999996</v>
      </c>
      <c r="F27" s="11">
        <v>104.08499999999999</v>
      </c>
    </row>
    <row r="28" spans="1:6" x14ac:dyDescent="0.3">
      <c r="B28" t="s">
        <v>6213</v>
      </c>
      <c r="C28" s="11">
        <v>95.859999999999985</v>
      </c>
      <c r="D28" s="11">
        <v>484.76</v>
      </c>
      <c r="E28" s="11">
        <v>94.17</v>
      </c>
      <c r="F28" s="11">
        <v>77.10499999999999</v>
      </c>
    </row>
    <row r="29" spans="1:6" x14ac:dyDescent="0.3">
      <c r="A29" t="s">
        <v>6200</v>
      </c>
      <c r="B29" t="s">
        <v>6202</v>
      </c>
      <c r="C29" s="11">
        <v>258.34500000000003</v>
      </c>
      <c r="D29" s="11">
        <v>139.625</v>
      </c>
      <c r="E29" s="11">
        <v>279.52000000000004</v>
      </c>
      <c r="F29" s="11">
        <v>160.19499999999999</v>
      </c>
    </row>
    <row r="30" spans="1:6" x14ac:dyDescent="0.3">
      <c r="B30" t="s">
        <v>6203</v>
      </c>
      <c r="C30" s="11">
        <v>342.2</v>
      </c>
      <c r="D30" s="11">
        <v>284.24999999999994</v>
      </c>
      <c r="E30" s="11">
        <v>251.83</v>
      </c>
      <c r="F30" s="11">
        <v>80.550000000000011</v>
      </c>
    </row>
    <row r="31" spans="1:6" x14ac:dyDescent="0.3">
      <c r="B31" t="s">
        <v>6204</v>
      </c>
      <c r="C31" s="11">
        <v>418.30499999999989</v>
      </c>
      <c r="D31" s="11">
        <v>468.125</v>
      </c>
      <c r="E31" s="11">
        <v>405.05500000000006</v>
      </c>
      <c r="F31" s="11">
        <v>253.15499999999997</v>
      </c>
    </row>
    <row r="32" spans="1:6" x14ac:dyDescent="0.3">
      <c r="B32" t="s">
        <v>6205</v>
      </c>
      <c r="C32" s="11">
        <v>102.32999999999998</v>
      </c>
      <c r="D32" s="11">
        <v>242.14000000000001</v>
      </c>
      <c r="E32" s="11">
        <v>554.875</v>
      </c>
      <c r="F32" s="11">
        <v>106.23999999999998</v>
      </c>
    </row>
    <row r="33" spans="1:6" x14ac:dyDescent="0.3">
      <c r="B33" t="s">
        <v>6206</v>
      </c>
      <c r="C33" s="11">
        <v>234.71999999999997</v>
      </c>
      <c r="D33" s="11">
        <v>133.08000000000001</v>
      </c>
      <c r="E33" s="11">
        <v>267.2</v>
      </c>
      <c r="F33" s="11">
        <v>272.68999999999994</v>
      </c>
    </row>
    <row r="34" spans="1:6" x14ac:dyDescent="0.3">
      <c r="B34" t="s">
        <v>6207</v>
      </c>
      <c r="C34" s="11">
        <v>430.39</v>
      </c>
      <c r="D34" s="11">
        <v>136.20500000000001</v>
      </c>
      <c r="E34" s="11">
        <v>209.6</v>
      </c>
      <c r="F34" s="11">
        <v>88.334999999999994</v>
      </c>
    </row>
    <row r="35" spans="1:6" x14ac:dyDescent="0.3">
      <c r="B35" t="s">
        <v>6208</v>
      </c>
      <c r="C35" s="11">
        <v>109.005</v>
      </c>
      <c r="D35" s="11">
        <v>393.57499999999999</v>
      </c>
      <c r="E35" s="11">
        <v>61.034999999999997</v>
      </c>
      <c r="F35" s="11">
        <v>199.48999999999998</v>
      </c>
    </row>
    <row r="36" spans="1:6" x14ac:dyDescent="0.3">
      <c r="B36" t="s">
        <v>6209</v>
      </c>
      <c r="C36" s="11">
        <v>287.52499999999998</v>
      </c>
      <c r="D36" s="11">
        <v>288.67</v>
      </c>
      <c r="E36" s="11">
        <v>125.58</v>
      </c>
      <c r="F36" s="11">
        <v>374.13499999999999</v>
      </c>
    </row>
    <row r="37" spans="1:6" x14ac:dyDescent="0.3">
      <c r="B37" t="s">
        <v>6210</v>
      </c>
      <c r="C37" s="11">
        <v>840.92999999999984</v>
      </c>
      <c r="D37" s="11">
        <v>409.875</v>
      </c>
      <c r="E37" s="11">
        <v>171.32999999999998</v>
      </c>
      <c r="F37" s="11">
        <v>221.43999999999997</v>
      </c>
    </row>
    <row r="38" spans="1:6" x14ac:dyDescent="0.3">
      <c r="B38" t="s">
        <v>6211</v>
      </c>
      <c r="C38" s="11">
        <v>299.07</v>
      </c>
      <c r="D38" s="11">
        <v>260.32499999999999</v>
      </c>
      <c r="E38" s="11">
        <v>584.64</v>
      </c>
      <c r="F38" s="11">
        <v>256.36500000000001</v>
      </c>
    </row>
    <row r="39" spans="1:6" x14ac:dyDescent="0.3">
      <c r="B39" t="s">
        <v>6212</v>
      </c>
      <c r="C39" s="11">
        <v>323.32499999999999</v>
      </c>
      <c r="D39" s="11">
        <v>565.57000000000005</v>
      </c>
      <c r="E39" s="11">
        <v>537.80999999999995</v>
      </c>
      <c r="F39" s="11">
        <v>189.47499999999999</v>
      </c>
    </row>
    <row r="40" spans="1:6" x14ac:dyDescent="0.3">
      <c r="B40" t="s">
        <v>6213</v>
      </c>
      <c r="C40" s="11">
        <v>399.48499999999996</v>
      </c>
      <c r="D40" s="11">
        <v>148.19999999999999</v>
      </c>
      <c r="E40" s="11">
        <v>388.21999999999997</v>
      </c>
      <c r="F40" s="11">
        <v>212.07499999999999</v>
      </c>
    </row>
    <row r="41" spans="1:6" x14ac:dyDescent="0.3">
      <c r="A41" t="s">
        <v>6201</v>
      </c>
      <c r="B41" t="s">
        <v>6202</v>
      </c>
      <c r="C41" s="11">
        <v>112.69499999999999</v>
      </c>
      <c r="D41" s="11">
        <v>166.32</v>
      </c>
      <c r="E41" s="11">
        <v>843.71499999999992</v>
      </c>
      <c r="F41" s="11">
        <v>146.685</v>
      </c>
    </row>
    <row r="42" spans="1:6" x14ac:dyDescent="0.3">
      <c r="B42" t="s">
        <v>6203</v>
      </c>
      <c r="C42" s="11">
        <v>114.87999999999998</v>
      </c>
      <c r="D42" s="11">
        <v>133.815</v>
      </c>
      <c r="E42" s="11">
        <v>91.175000000000011</v>
      </c>
      <c r="F42" s="11">
        <v>53.759999999999991</v>
      </c>
    </row>
    <row r="43" spans="1:6" x14ac:dyDescent="0.3">
      <c r="B43" t="s">
        <v>6204</v>
      </c>
      <c r="C43" s="11">
        <v>277.76</v>
      </c>
      <c r="D43" s="11">
        <v>175.41</v>
      </c>
      <c r="E43" s="11">
        <v>462.50999999999993</v>
      </c>
      <c r="F43" s="11">
        <v>399.52499999999998</v>
      </c>
    </row>
    <row r="44" spans="1:6" x14ac:dyDescent="0.3">
      <c r="B44" t="s">
        <v>6205</v>
      </c>
      <c r="C44" s="11">
        <v>197.89499999999998</v>
      </c>
      <c r="D44" s="11">
        <v>289.755</v>
      </c>
      <c r="E44" s="11">
        <v>88.545000000000002</v>
      </c>
      <c r="F44" s="11">
        <v>200.25499999999997</v>
      </c>
    </row>
    <row r="45" spans="1:6" x14ac:dyDescent="0.3">
      <c r="B45" t="s">
        <v>6206</v>
      </c>
      <c r="C45" s="11">
        <v>193.11499999999998</v>
      </c>
      <c r="D45" s="11">
        <v>212.49499999999998</v>
      </c>
      <c r="E45" s="11">
        <v>292.29000000000002</v>
      </c>
      <c r="F45" s="11">
        <v>304.46999999999997</v>
      </c>
    </row>
    <row r="46" spans="1:6" x14ac:dyDescent="0.3">
      <c r="B46" t="s">
        <v>6207</v>
      </c>
      <c r="C46" s="11">
        <v>179.79</v>
      </c>
      <c r="D46" s="11">
        <v>426.2</v>
      </c>
      <c r="E46" s="11">
        <v>170.08999999999997</v>
      </c>
      <c r="F46" s="11">
        <v>379.31</v>
      </c>
    </row>
    <row r="47" spans="1:6" x14ac:dyDescent="0.3">
      <c r="B47" t="s">
        <v>6208</v>
      </c>
      <c r="C47" s="11">
        <v>247.28999999999996</v>
      </c>
      <c r="D47" s="11">
        <v>246.685</v>
      </c>
      <c r="E47" s="11">
        <v>271.05499999999995</v>
      </c>
      <c r="F47" s="11">
        <v>141.69999999999999</v>
      </c>
    </row>
    <row r="48" spans="1:6" x14ac:dyDescent="0.3">
      <c r="B48" t="s">
        <v>6209</v>
      </c>
      <c r="C48" s="11">
        <v>116.39499999999998</v>
      </c>
      <c r="D48" s="11">
        <v>41.25</v>
      </c>
      <c r="E48" s="11">
        <v>15.54</v>
      </c>
      <c r="F48" s="11">
        <v>71.06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F1" zoomScale="70" zoomScaleNormal="115" workbookViewId="0">
      <selection activeCell="G13" sqref="G13"/>
    </sheetView>
  </sheetViews>
  <sheetFormatPr defaultRowHeight="14.4" x14ac:dyDescent="0.3"/>
  <cols>
    <col min="1" max="1" width="16.5546875" bestFit="1" customWidth="1"/>
    <col min="2" max="2" width="18.21875" style="5" bestFit="1" customWidth="1"/>
    <col min="3" max="3" width="17.44140625" bestFit="1" customWidth="1"/>
    <col min="4" max="4" width="12.109375" customWidth="1"/>
    <col min="5" max="5" width="10.6640625" customWidth="1"/>
    <col min="6" max="6" width="18.33203125" customWidth="1"/>
    <col min="7" max="7" width="31.6640625" customWidth="1"/>
    <col min="8" max="8" width="13" customWidth="1"/>
    <col min="9" max="9" width="13.33203125" customWidth="1"/>
    <col min="10" max="10" width="12.33203125" customWidth="1"/>
    <col min="11" max="11" width="6.33203125" style="7" customWidth="1"/>
    <col min="12" max="12" width="12.5546875" style="9" customWidth="1"/>
    <col min="13" max="13" width="15" style="9" customWidth="1"/>
    <col min="14" max="14" width="18.44140625" customWidth="1"/>
    <col min="15" max="15" width="18.109375" customWidth="1"/>
    <col min="16" max="16" width="16.21875" customWidth="1"/>
  </cols>
  <sheetData>
    <row r="1" spans="1:16" x14ac:dyDescent="0.3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6" t="s">
        <v>12</v>
      </c>
      <c r="L1" s="8" t="s">
        <v>13</v>
      </c>
      <c r="M1" s="8" t="s">
        <v>15</v>
      </c>
      <c r="N1" s="2" t="s">
        <v>6196</v>
      </c>
      <c r="O1" s="2" t="s">
        <v>6197</v>
      </c>
      <c r="P1" t="s">
        <v>6189</v>
      </c>
    </row>
    <row r="2" spans="1:16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_xlfn.XLOOKUP(C2,customers!$A$1:$A$1001,customers!$B$1:$B$1001,0)</f>
        <v>Aloisia Allner</v>
      </c>
      <c r="G2" s="2" t="str">
        <f>IF(_xlfn.XLOOKUP(C2,customers!$A$1:$A$1001,customers!$C$1:$C$1001,0)=0,"",_xlfn.XLOOKUP(C2,customers!$A$1:$A$1001,customers!$C$1:$C$1001,0))</f>
        <v>aallner0@lulu.com</v>
      </c>
      <c r="H2" s="2" t="str">
        <f>_xlfn.XLOOKUP(C2,customers!$A$1:$A$1001,customers!$G$1:$G$1001,,0)</f>
        <v>United States</v>
      </c>
      <c r="I2" s="4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7">
        <f>INDEX(products!$A$1:$G$49,MATCH(orders!$D2,products!$A$1:$A$49,0),MATCH(orders!K$1,products!$A$1:$G$1,0))</f>
        <v>1</v>
      </c>
      <c r="L2" s="9">
        <f>INDEX(products!$A$1:$G$49,MATCH(orders!$D2,products!$A$1:$A$49,0),MATCH(orders!L$1,products!$A$1:$G$1,0))</f>
        <v>9.9499999999999993</v>
      </c>
      <c r="M2" s="9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_xlfn.XLOOKUP(orders_table[[#This Row],[Customer ID]],customers!$A$1:$A$1001,customers!$I$1:$I$1001,,0)</f>
        <v>Yes</v>
      </c>
    </row>
    <row r="3" spans="1:16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_xlfn.XLOOKUP(C3,customers!$A$1:$A$1001,customers!$B$1:$B$1001,0)</f>
        <v>Aloisia Allner</v>
      </c>
      <c r="G3" s="2" t="str">
        <f>IF(_xlfn.XLOOKUP(C3,customers!$A$1:$A$1001,customers!$C$1:$C$1001,0)=0,"",_xlfn.XLOOKUP(C3,customers!$A$1:$A$1001,customers!$C$1:$C$1001,0))</f>
        <v>aallner0@lulu.com</v>
      </c>
      <c r="H3" s="2" t="str">
        <f>_xlfn.XLOOKUP(C3,customers!$A$1:$A$1001,customers!$G$1:$G$1001,,0)</f>
        <v>United States</v>
      </c>
      <c r="I3" s="4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7">
        <f>INDEX(products!$A$1:$G$49,MATCH(orders!$D3,products!$A$1:$A$49,0),MATCH(orders!K$1,products!$A$1:$G$1,0))</f>
        <v>0.5</v>
      </c>
      <c r="L3" s="9">
        <f>INDEX(products!$A$1:$G$49,MATCH(orders!$D3,products!$A$1:$A$49,0),MATCH(orders!L$1,products!$A$1:$G$1,0))</f>
        <v>8.25</v>
      </c>
      <c r="M3" s="9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_xlfn.XLOOKUP(orders_table[[#This Row],[Customer ID]],customers!$A$1:$A$1001,customers!$I$1:$I$1001,,0)</f>
        <v>Yes</v>
      </c>
    </row>
    <row r="4" spans="1:16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_xlfn.XLOOKUP(C4,customers!$A$1:$A$1001,customers!$B$1:$B$1001,0)</f>
        <v>Jami Redholes</v>
      </c>
      <c r="G4" s="2" t="str">
        <f>IF(_xlfn.XLOOKUP(C4,customers!$A$1:$A$1001,customers!$C$1:$C$1001,0)=0,"",_xlfn.XLOOKUP(C4,customers!$A$1:$A$1001,customers!$C$1:$C$1001,0))</f>
        <v>jredholes2@tmall.com</v>
      </c>
      <c r="H4" s="2" t="str">
        <f>_xlfn.XLOOKUP(C4,customers!$A$1:$A$1001,customers!$G$1:$G$1001,,0)</f>
        <v>United States</v>
      </c>
      <c r="I4" s="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7">
        <f>INDEX(products!$A$1:$G$49,MATCH(orders!$D4,products!$A$1:$A$49,0),MATCH(orders!K$1,products!$A$1:$G$1,0))</f>
        <v>1</v>
      </c>
      <c r="L4" s="9">
        <f>INDEX(products!$A$1:$G$49,MATCH(orders!$D4,products!$A$1:$A$49,0),MATCH(orders!L$1,products!$A$1:$G$1,0))</f>
        <v>12.95</v>
      </c>
      <c r="M4" s="9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_xlfn.XLOOKUP(orders_table[[#This Row],[Customer ID]],customers!$A$1:$A$1001,customers!$I$1:$I$1001,,0)</f>
        <v>Yes</v>
      </c>
    </row>
    <row r="5" spans="1:16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_xlfn.XLOOKUP(C5,customers!$A$1:$A$1001,customers!$B$1:$B$1001,0)</f>
        <v>Christoffer O' Shea</v>
      </c>
      <c r="G5" s="2" t="str">
        <f>IF(_xlfn.XLOOKUP(C5,customers!$A$1:$A$1001,customers!$C$1:$C$1001,0)=0,"",_xlfn.XLOOKUP(C5,customers!$A$1:$A$1001,customers!$C$1:$C$1001,0))</f>
        <v/>
      </c>
      <c r="H5" s="2" t="str">
        <f>_xlfn.XLOOKUP(C5,customers!$A$1:$A$1001,customers!$G$1:$G$1001,,0)</f>
        <v>Ireland</v>
      </c>
      <c r="I5" s="4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7">
        <f>INDEX(products!$A$1:$G$49,MATCH(orders!$D5,products!$A$1:$A$49,0),MATCH(orders!K$1,products!$A$1:$G$1,0))</f>
        <v>1</v>
      </c>
      <c r="L5" s="9">
        <f>INDEX(products!$A$1:$G$49,MATCH(orders!$D5,products!$A$1:$A$49,0),MATCH(orders!L$1,products!$A$1:$G$1,0))</f>
        <v>13.75</v>
      </c>
      <c r="M5" s="9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_xlfn.XLOOKUP(orders_table[[#This Row],[Customer ID]],customers!$A$1:$A$1001,customers!$I$1:$I$1001,,0)</f>
        <v>No</v>
      </c>
    </row>
    <row r="6" spans="1:16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_xlfn.XLOOKUP(C6,customers!$A$1:$A$1001,customers!$B$1:$B$1001,0)</f>
        <v>Christoffer O' Shea</v>
      </c>
      <c r="G6" s="2" t="str">
        <f>IF(_xlfn.XLOOKUP(C6,customers!$A$1:$A$1001,customers!$C$1:$C$1001,0)=0,"",_xlfn.XLOOKUP(C6,customers!$A$1:$A$1001,customers!$C$1:$C$1001,0))</f>
        <v/>
      </c>
      <c r="H6" s="2" t="str">
        <f>_xlfn.XLOOKUP(C6,customers!$A$1:$A$1001,customers!$G$1:$G$1001,,0)</f>
        <v>Ireland</v>
      </c>
      <c r="I6" s="4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7">
        <f>INDEX(products!$A$1:$G$49,MATCH(orders!$D6,products!$A$1:$A$49,0),MATCH(orders!K$1,products!$A$1:$G$1,0))</f>
        <v>2.5</v>
      </c>
      <c r="L6" s="9">
        <f>INDEX(products!$A$1:$G$49,MATCH(orders!$D6,products!$A$1:$A$49,0),MATCH(orders!L$1,products!$A$1:$G$1,0))</f>
        <v>27.484999999999996</v>
      </c>
      <c r="M6" s="9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_xlfn.XLOOKUP(orders_table[[#This Row],[Customer ID]],customers!$A$1:$A$1001,customers!$I$1:$I$1001,,0)</f>
        <v>No</v>
      </c>
    </row>
    <row r="7" spans="1:16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_xlfn.XLOOKUP(C7,customers!$A$1:$A$1001,customers!$B$1:$B$1001,0)</f>
        <v>Beryle Cottier</v>
      </c>
      <c r="G7" s="2" t="str">
        <f>IF(_xlfn.XLOOKUP(C7,customers!$A$1:$A$1001,customers!$C$1:$C$1001,0)=0,"",_xlfn.XLOOKUP(C7,customers!$A$1:$A$1001,customers!$C$1:$C$1001,0))</f>
        <v/>
      </c>
      <c r="H7" s="2" t="str">
        <f>_xlfn.XLOOKUP(C7,customers!$A$1:$A$1001,customers!$G$1:$G$1001,,0)</f>
        <v>United States</v>
      </c>
      <c r="I7" s="4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7">
        <f>INDEX(products!$A$1:$G$49,MATCH(orders!$D7,products!$A$1:$A$49,0),MATCH(orders!K$1,products!$A$1:$G$1,0))</f>
        <v>1</v>
      </c>
      <c r="L7" s="9">
        <f>INDEX(products!$A$1:$G$49,MATCH(orders!$D7,products!$A$1:$A$49,0),MATCH(orders!L$1,products!$A$1:$G$1,0))</f>
        <v>12.95</v>
      </c>
      <c r="M7" s="9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_xlfn.XLOOKUP(orders_table[[#This Row],[Customer ID]],customers!$A$1:$A$1001,customers!$I$1:$I$1001,,0)</f>
        <v>No</v>
      </c>
    </row>
    <row r="8" spans="1:16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_xlfn.XLOOKUP(C8,customers!$A$1:$A$1001,customers!$B$1:$B$1001,0)</f>
        <v>Shaylynn Lobe</v>
      </c>
      <c r="G8" s="2" t="str">
        <f>IF(_xlfn.XLOOKUP(C8,customers!$A$1:$A$1001,customers!$C$1:$C$1001,0)=0,"",_xlfn.XLOOKUP(C8,customers!$A$1:$A$1001,customers!$C$1:$C$1001,0))</f>
        <v>slobe6@nifty.com</v>
      </c>
      <c r="H8" s="2" t="str">
        <f>_xlfn.XLOOKUP(C8,customers!$A$1:$A$1001,customers!$G$1:$G$1001,,0)</f>
        <v>United States</v>
      </c>
      <c r="I8" s="4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7">
        <f>INDEX(products!$A$1:$G$49,MATCH(orders!$D8,products!$A$1:$A$49,0),MATCH(orders!K$1,products!$A$1:$G$1,0))</f>
        <v>0.5</v>
      </c>
      <c r="L8" s="9">
        <f>INDEX(products!$A$1:$G$49,MATCH(orders!$D8,products!$A$1:$A$49,0),MATCH(orders!L$1,products!$A$1:$G$1,0))</f>
        <v>7.29</v>
      </c>
      <c r="M8" s="9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_xlfn.XLOOKUP(orders_table[[#This Row],[Customer ID]],customers!$A$1:$A$1001,customers!$I$1:$I$1001,,0)</f>
        <v>Yes</v>
      </c>
    </row>
    <row r="9" spans="1:16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_xlfn.XLOOKUP(C9,customers!$A$1:$A$1001,customers!$B$1:$B$1001,0)</f>
        <v>Melvin Wharfe</v>
      </c>
      <c r="G9" s="2" t="str">
        <f>IF(_xlfn.XLOOKUP(C9,customers!$A$1:$A$1001,customers!$C$1:$C$1001,0)=0,"",_xlfn.XLOOKUP(C9,customers!$A$1:$A$1001,customers!$C$1:$C$1001,0))</f>
        <v/>
      </c>
      <c r="H9" s="2" t="str">
        <f>_xlfn.XLOOKUP(C9,customers!$A$1:$A$1001,customers!$G$1:$G$1001,,0)</f>
        <v>Ireland</v>
      </c>
      <c r="I9" s="4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7">
        <f>INDEX(products!$A$1:$G$49,MATCH(orders!$D9,products!$A$1:$A$49,0),MATCH(orders!K$1,products!$A$1:$G$1,0))</f>
        <v>0.2</v>
      </c>
      <c r="L9" s="9">
        <f>INDEX(products!$A$1:$G$49,MATCH(orders!$D9,products!$A$1:$A$49,0),MATCH(orders!L$1,products!$A$1:$G$1,0))</f>
        <v>4.7549999999999999</v>
      </c>
      <c r="M9" s="9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_xlfn.XLOOKUP(orders_table[[#This Row],[Customer ID]],customers!$A$1:$A$1001,customers!$I$1:$I$1001,,0)</f>
        <v>Yes</v>
      </c>
    </row>
    <row r="10" spans="1:16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_xlfn.XLOOKUP(C10,customers!$A$1:$A$1001,customers!$B$1:$B$1001,0)</f>
        <v>Guthrey Petracci</v>
      </c>
      <c r="G10" s="2" t="str">
        <f>IF(_xlfn.XLOOKUP(C10,customers!$A$1:$A$1001,customers!$C$1:$C$1001,0)=0,"",_xlfn.XLOOKUP(C10,customers!$A$1:$A$1001,customers!$C$1:$C$1001,0))</f>
        <v>gpetracci8@livejournal.com</v>
      </c>
      <c r="H10" s="2" t="str">
        <f>_xlfn.XLOOKUP(C10,customers!$A$1:$A$1001,customers!$G$1:$G$1001,,0)</f>
        <v>United States</v>
      </c>
      <c r="I10" s="4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7">
        <f>INDEX(products!$A$1:$G$49,MATCH(orders!$D10,products!$A$1:$A$49,0),MATCH(orders!K$1,products!$A$1:$G$1,0))</f>
        <v>0.5</v>
      </c>
      <c r="L10" s="9">
        <f>INDEX(products!$A$1:$G$49,MATCH(orders!$D10,products!$A$1:$A$49,0),MATCH(orders!L$1,products!$A$1:$G$1,0))</f>
        <v>5.97</v>
      </c>
      <c r="M10" s="9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_xlfn.XLOOKUP(orders_table[[#This Row],[Customer ID]],customers!$A$1:$A$1001,customers!$I$1:$I$1001,,0)</f>
        <v>No</v>
      </c>
    </row>
    <row r="11" spans="1:16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_xlfn.XLOOKUP(C11,customers!$A$1:$A$1001,customers!$B$1:$B$1001,0)</f>
        <v>Rodger Raven</v>
      </c>
      <c r="G11" s="2" t="str">
        <f>IF(_xlfn.XLOOKUP(C11,customers!$A$1:$A$1001,customers!$C$1:$C$1001,0)=0,"",_xlfn.XLOOKUP(C11,customers!$A$1:$A$1001,customers!$C$1:$C$1001,0))</f>
        <v>rraven9@ed.gov</v>
      </c>
      <c r="H11" s="2" t="str">
        <f>_xlfn.XLOOKUP(C11,customers!$A$1:$A$1001,customers!$G$1:$G$1001,,0)</f>
        <v>United States</v>
      </c>
      <c r="I11" s="4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7">
        <f>INDEX(products!$A$1:$G$49,MATCH(orders!$D11,products!$A$1:$A$49,0),MATCH(orders!K$1,products!$A$1:$G$1,0))</f>
        <v>0.5</v>
      </c>
      <c r="L11" s="9">
        <f>INDEX(products!$A$1:$G$49,MATCH(orders!$D11,products!$A$1:$A$49,0),MATCH(orders!L$1,products!$A$1:$G$1,0))</f>
        <v>5.97</v>
      </c>
      <c r="M11" s="9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_xlfn.XLOOKUP(orders_table[[#This Row],[Customer ID]],customers!$A$1:$A$1001,customers!$I$1:$I$1001,,0)</f>
        <v>No</v>
      </c>
    </row>
    <row r="12" spans="1:16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_xlfn.XLOOKUP(C12,customers!$A$1:$A$1001,customers!$B$1:$B$1001,0)</f>
        <v>Ferrell Ferber</v>
      </c>
      <c r="G12" s="2" t="str">
        <f>IF(_xlfn.XLOOKUP(C12,customers!$A$1:$A$1001,customers!$C$1:$C$1001,0)=0,"",_xlfn.XLOOKUP(C12,customers!$A$1:$A$1001,customers!$C$1:$C$1001,0))</f>
        <v>fferbera@businesswire.com</v>
      </c>
      <c r="H12" s="2" t="str">
        <f>_xlfn.XLOOKUP(C12,customers!$A$1:$A$1001,customers!$G$1:$G$1001,,0)</f>
        <v>United States</v>
      </c>
      <c r="I12" s="4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7">
        <f>INDEX(products!$A$1:$G$49,MATCH(orders!$D12,products!$A$1:$A$49,0),MATCH(orders!K$1,products!$A$1:$G$1,0))</f>
        <v>1</v>
      </c>
      <c r="L12" s="9">
        <f>INDEX(products!$A$1:$G$49,MATCH(orders!$D12,products!$A$1:$A$49,0),MATCH(orders!L$1,products!$A$1:$G$1,0))</f>
        <v>9.9499999999999993</v>
      </c>
      <c r="M12" s="9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_xlfn.XLOOKUP(orders_table[[#This Row],[Customer ID]],customers!$A$1:$A$1001,customers!$I$1:$I$1001,,0)</f>
        <v>No</v>
      </c>
    </row>
    <row r="13" spans="1:16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_xlfn.XLOOKUP(C13,customers!$A$1:$A$1001,customers!$B$1:$B$1001,0)</f>
        <v>Duky Phizackerly</v>
      </c>
      <c r="G13" s="2" t="str">
        <f>IF(_xlfn.XLOOKUP(C13,customers!$A$1:$A$1001,customers!$C$1:$C$1001,0)=0,"",_xlfn.XLOOKUP(C13,customers!$A$1:$A$1001,customers!$C$1:$C$1001,0))</f>
        <v>dphizackerlyb@utexas.edu</v>
      </c>
      <c r="H13" s="2" t="str">
        <f>_xlfn.XLOOKUP(C13,customers!$A$1:$A$1001,customers!$G$1:$G$1001,,0)</f>
        <v>United States</v>
      </c>
      <c r="I13" s="4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7">
        <f>INDEX(products!$A$1:$G$49,MATCH(orders!$D13,products!$A$1:$A$49,0),MATCH(orders!K$1,products!$A$1:$G$1,0))</f>
        <v>2.5</v>
      </c>
      <c r="L13" s="9">
        <f>INDEX(products!$A$1:$G$49,MATCH(orders!$D13,products!$A$1:$A$49,0),MATCH(orders!L$1,products!$A$1:$G$1,0))</f>
        <v>34.154999999999994</v>
      </c>
      <c r="M13" s="9">
        <v>170.78</v>
      </c>
      <c r="N13" t="str">
        <f t="shared" si="1"/>
        <v>Excelsa</v>
      </c>
      <c r="O13" t="str">
        <f t="shared" si="2"/>
        <v>Light</v>
      </c>
      <c r="P13" t="str">
        <f>_xlfn.XLOOKUP(orders_table[[#This Row],[Customer ID]],customers!$A$1:$A$1001,customers!$I$1:$I$1001,,0)</f>
        <v>Yes</v>
      </c>
    </row>
    <row r="14" spans="1:16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_xlfn.XLOOKUP(C14,customers!$A$1:$A$1001,customers!$B$1:$B$1001,0)</f>
        <v>Rosaleen Scholar</v>
      </c>
      <c r="G14" s="2" t="str">
        <f>IF(_xlfn.XLOOKUP(C14,customers!$A$1:$A$1001,customers!$C$1:$C$1001,0)=0,"",_xlfn.XLOOKUP(C14,customers!$A$1:$A$1001,customers!$C$1:$C$1001,0))</f>
        <v>rscholarc@nyu.edu</v>
      </c>
      <c r="H14" s="2" t="str">
        <f>_xlfn.XLOOKUP(C14,customers!$A$1:$A$1001,customers!$G$1:$G$1001,,0)</f>
        <v>United States</v>
      </c>
      <c r="I14" s="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7">
        <f>INDEX(products!$A$1:$G$49,MATCH(orders!$D14,products!$A$1:$A$49,0),MATCH(orders!K$1,products!$A$1:$G$1,0))</f>
        <v>1</v>
      </c>
      <c r="L14" s="9">
        <f>INDEX(products!$A$1:$G$49,MATCH(orders!$D14,products!$A$1:$A$49,0),MATCH(orders!L$1,products!$A$1:$G$1,0))</f>
        <v>9.9499999999999993</v>
      </c>
      <c r="M14" s="9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_xlfn.XLOOKUP(orders_table[[#This Row],[Customer ID]],customers!$A$1:$A$1001,customers!$I$1:$I$1001,,0)</f>
        <v>No</v>
      </c>
    </row>
    <row r="15" spans="1:16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_xlfn.XLOOKUP(C15,customers!$A$1:$A$1001,customers!$B$1:$B$1001,0)</f>
        <v>Terence Vanyutin</v>
      </c>
      <c r="G15" s="2" t="str">
        <f>IF(_xlfn.XLOOKUP(C15,customers!$A$1:$A$1001,customers!$C$1:$C$1001,0)=0,"",_xlfn.XLOOKUP(C15,customers!$A$1:$A$1001,customers!$C$1:$C$1001,0))</f>
        <v>tvanyutind@wix.com</v>
      </c>
      <c r="H15" s="2" t="str">
        <f>_xlfn.XLOOKUP(C15,customers!$A$1:$A$1001,customers!$G$1:$G$1001,,0)</f>
        <v>United States</v>
      </c>
      <c r="I15" s="4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7">
        <f>INDEX(products!$A$1:$G$49,MATCH(orders!$D15,products!$A$1:$A$49,0),MATCH(orders!K$1,products!$A$1:$G$1,0))</f>
        <v>2.5</v>
      </c>
      <c r="L15" s="9">
        <f>INDEX(products!$A$1:$G$49,MATCH(orders!$D15,products!$A$1:$A$49,0),MATCH(orders!L$1,products!$A$1:$G$1,0))</f>
        <v>20.584999999999997</v>
      </c>
      <c r="M15" s="9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_xlfn.XLOOKUP(orders_table[[#This Row],[Customer ID]],customers!$A$1:$A$1001,customers!$I$1:$I$1001,,0)</f>
        <v>No</v>
      </c>
    </row>
    <row r="16" spans="1:16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_xlfn.XLOOKUP(C16,customers!$A$1:$A$1001,customers!$B$1:$B$1001,0)</f>
        <v>Patrice Trobe</v>
      </c>
      <c r="G16" s="2" t="str">
        <f>IF(_xlfn.XLOOKUP(C16,customers!$A$1:$A$1001,customers!$C$1:$C$1001,0)=0,"",_xlfn.XLOOKUP(C16,customers!$A$1:$A$1001,customers!$C$1:$C$1001,0))</f>
        <v>ptrobee@wunderground.com</v>
      </c>
      <c r="H16" s="2" t="str">
        <f>_xlfn.XLOOKUP(C16,customers!$A$1:$A$1001,customers!$G$1:$G$1001,,0)</f>
        <v>United States</v>
      </c>
      <c r="I16" s="4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7">
        <f>INDEX(products!$A$1:$G$49,MATCH(orders!$D16,products!$A$1:$A$49,0),MATCH(orders!K$1,products!$A$1:$G$1,0))</f>
        <v>0.2</v>
      </c>
      <c r="L16" s="9">
        <f>INDEX(products!$A$1:$G$49,MATCH(orders!$D16,products!$A$1:$A$49,0),MATCH(orders!L$1,products!$A$1:$G$1,0))</f>
        <v>3.8849999999999998</v>
      </c>
      <c r="M16" s="9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_xlfn.XLOOKUP(orders_table[[#This Row],[Customer ID]],customers!$A$1:$A$1001,customers!$I$1:$I$1001,,0)</f>
        <v>Yes</v>
      </c>
    </row>
    <row r="17" spans="1:16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_xlfn.XLOOKUP(C17,customers!$A$1:$A$1001,customers!$B$1:$B$1001,0)</f>
        <v>Llywellyn Oscroft</v>
      </c>
      <c r="G17" s="2" t="str">
        <f>IF(_xlfn.XLOOKUP(C17,customers!$A$1:$A$1001,customers!$C$1:$C$1001,0)=0,"",_xlfn.XLOOKUP(C17,customers!$A$1:$A$1001,customers!$C$1:$C$1001,0))</f>
        <v>loscroftf@ebay.co.uk</v>
      </c>
      <c r="H17" s="2" t="str">
        <f>_xlfn.XLOOKUP(C17,customers!$A$1:$A$1001,customers!$G$1:$G$1001,,0)</f>
        <v>United States</v>
      </c>
      <c r="I17" s="4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7">
        <f>INDEX(products!$A$1:$G$49,MATCH(orders!$D17,products!$A$1:$A$49,0),MATCH(orders!K$1,products!$A$1:$G$1,0))</f>
        <v>2.5</v>
      </c>
      <c r="L17" s="9">
        <f>INDEX(products!$A$1:$G$49,MATCH(orders!$D17,products!$A$1:$A$49,0),MATCH(orders!L$1,products!$A$1:$G$1,0))</f>
        <v>22.884999999999998</v>
      </c>
      <c r="M17" s="9">
        <f>L17*E17</f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_xlfn.XLOOKUP(orders_table[[#This Row],[Customer ID]],customers!$A$1:$A$1001,customers!$I$1:$I$1001,,0)</f>
        <v>No</v>
      </c>
    </row>
    <row r="18" spans="1:16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_xlfn.XLOOKUP(C18,customers!$A$1:$A$1001,customers!$B$1:$B$1001,0)</f>
        <v>Minni Alabaster</v>
      </c>
      <c r="G18" s="2" t="str">
        <f>IF(_xlfn.XLOOKUP(C18,customers!$A$1:$A$1001,customers!$C$1:$C$1001,0)=0,"",_xlfn.XLOOKUP(C18,customers!$A$1:$A$1001,customers!$C$1:$C$1001,0))</f>
        <v>malabasterg@hexun.com</v>
      </c>
      <c r="H18" s="2" t="str">
        <f>_xlfn.XLOOKUP(C18,customers!$A$1:$A$1001,customers!$G$1:$G$1001,,0)</f>
        <v>United States</v>
      </c>
      <c r="I18" s="4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7">
        <f>INDEX(products!$A$1:$G$49,MATCH(orders!$D18,products!$A$1:$A$49,0),MATCH(orders!K$1,products!$A$1:$G$1,0))</f>
        <v>0.2</v>
      </c>
      <c r="L18" s="9">
        <f>INDEX(products!$A$1:$G$49,MATCH(orders!$D18,products!$A$1:$A$49,0),MATCH(orders!L$1,products!$A$1:$G$1,0))</f>
        <v>3.375</v>
      </c>
      <c r="M18" s="9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_xlfn.XLOOKUP(orders_table[[#This Row],[Customer ID]],customers!$A$1:$A$1001,customers!$I$1:$I$1001,,0)</f>
        <v>No</v>
      </c>
    </row>
    <row r="19" spans="1:16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_xlfn.XLOOKUP(C19,customers!$A$1:$A$1001,customers!$B$1:$B$1001,0)</f>
        <v>Rhianon Broxup</v>
      </c>
      <c r="G19" s="2" t="str">
        <f>IF(_xlfn.XLOOKUP(C19,customers!$A$1:$A$1001,customers!$C$1:$C$1001,0)=0,"",_xlfn.XLOOKUP(C19,customers!$A$1:$A$1001,customers!$C$1:$C$1001,0))</f>
        <v>rbroxuph@jimdo.com</v>
      </c>
      <c r="H19" s="2" t="str">
        <f>_xlfn.XLOOKUP(C19,customers!$A$1:$A$1001,customers!$G$1:$G$1001,,0)</f>
        <v>United States</v>
      </c>
      <c r="I19" s="4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7">
        <f>INDEX(products!$A$1:$G$49,MATCH(orders!$D19,products!$A$1:$A$49,0),MATCH(orders!K$1,products!$A$1:$G$1,0))</f>
        <v>1</v>
      </c>
      <c r="L19" s="9">
        <f>INDEX(products!$A$1:$G$49,MATCH(orders!$D19,products!$A$1:$A$49,0),MATCH(orders!L$1,products!$A$1:$G$1,0))</f>
        <v>12.95</v>
      </c>
      <c r="M19" s="9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_xlfn.XLOOKUP(orders_table[[#This Row],[Customer ID]],customers!$A$1:$A$1001,customers!$I$1:$I$1001,,0)</f>
        <v>No</v>
      </c>
    </row>
    <row r="20" spans="1:16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_xlfn.XLOOKUP(C20,customers!$A$1:$A$1001,customers!$B$1:$B$1001,0)</f>
        <v>Pall Redford</v>
      </c>
      <c r="G20" s="2" t="str">
        <f>IF(_xlfn.XLOOKUP(C20,customers!$A$1:$A$1001,customers!$C$1:$C$1001,0)=0,"",_xlfn.XLOOKUP(C20,customers!$A$1:$A$1001,customers!$C$1:$C$1001,0))</f>
        <v>predfordi@ow.ly</v>
      </c>
      <c r="H20" s="2" t="str">
        <f>_xlfn.XLOOKUP(C20,customers!$A$1:$A$1001,customers!$G$1:$G$1001,,0)</f>
        <v>Ireland</v>
      </c>
      <c r="I20" s="4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7">
        <f>INDEX(products!$A$1:$G$49,MATCH(orders!$D20,products!$A$1:$A$49,0),MATCH(orders!K$1,products!$A$1:$G$1,0))</f>
        <v>2.5</v>
      </c>
      <c r="L20" s="9">
        <f>INDEX(products!$A$1:$G$49,MATCH(orders!$D20,products!$A$1:$A$49,0),MATCH(orders!L$1,products!$A$1:$G$1,0))</f>
        <v>20.584999999999997</v>
      </c>
      <c r="M20" s="9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_xlfn.XLOOKUP(orders_table[[#This Row],[Customer ID]],customers!$A$1:$A$1001,customers!$I$1:$I$1001,,0)</f>
        <v>Yes</v>
      </c>
    </row>
    <row r="21" spans="1:16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_xlfn.XLOOKUP(C21,customers!$A$1:$A$1001,customers!$B$1:$B$1001,0)</f>
        <v>Aurea Corradino</v>
      </c>
      <c r="G21" s="2" t="str">
        <f>IF(_xlfn.XLOOKUP(C21,customers!$A$1:$A$1001,customers!$C$1:$C$1001,0)=0,"",_xlfn.XLOOKUP(C21,customers!$A$1:$A$1001,customers!$C$1:$C$1001,0))</f>
        <v>acorradinoj@harvard.edu</v>
      </c>
      <c r="H21" s="2" t="str">
        <f>_xlfn.XLOOKUP(C21,customers!$A$1:$A$1001,customers!$G$1:$G$1001,,0)</f>
        <v>United States</v>
      </c>
      <c r="I21" s="4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7">
        <f>INDEX(products!$A$1:$G$49,MATCH(orders!$D21,products!$A$1:$A$49,0),MATCH(orders!K$1,products!$A$1:$G$1,0))</f>
        <v>0.2</v>
      </c>
      <c r="L21" s="9">
        <f>INDEX(products!$A$1:$G$49,MATCH(orders!$D21,products!$A$1:$A$49,0),MATCH(orders!L$1,products!$A$1:$G$1,0))</f>
        <v>3.375</v>
      </c>
      <c r="M21" s="9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_xlfn.XLOOKUP(orders_table[[#This Row],[Customer ID]],customers!$A$1:$A$1001,customers!$I$1:$I$1001,,0)</f>
        <v>Yes</v>
      </c>
    </row>
    <row r="22" spans="1:16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_xlfn.XLOOKUP(C22,customers!$A$1:$A$1001,customers!$B$1:$B$1001,0)</f>
        <v>Aurea Corradino</v>
      </c>
      <c r="G22" s="2" t="str">
        <f>IF(_xlfn.XLOOKUP(C22,customers!$A$1:$A$1001,customers!$C$1:$C$1001,0)=0,"",_xlfn.XLOOKUP(C22,customers!$A$1:$A$1001,customers!$C$1:$C$1001,0))</f>
        <v>acorradinoj@harvard.edu</v>
      </c>
      <c r="H22" s="2" t="str">
        <f>_xlfn.XLOOKUP(C22,customers!$A$1:$A$1001,customers!$G$1:$G$1001,,0)</f>
        <v>United States</v>
      </c>
      <c r="I22" s="4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7">
        <f>INDEX(products!$A$1:$G$49,MATCH(orders!$D22,products!$A$1:$A$49,0),MATCH(orders!K$1,products!$A$1:$G$1,0))</f>
        <v>0.2</v>
      </c>
      <c r="L22" s="9">
        <f>INDEX(products!$A$1:$G$49,MATCH(orders!$D22,products!$A$1:$A$49,0),MATCH(orders!L$1,products!$A$1:$G$1,0))</f>
        <v>3.645</v>
      </c>
      <c r="M22" s="9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_xlfn.XLOOKUP(orders_table[[#This Row],[Customer ID]],customers!$A$1:$A$1001,customers!$I$1:$I$1001,,0)</f>
        <v>Yes</v>
      </c>
    </row>
    <row r="23" spans="1:16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_xlfn.XLOOKUP(C23,customers!$A$1:$A$1001,customers!$B$1:$B$1001,0)</f>
        <v>Avrit Davidowsky</v>
      </c>
      <c r="G23" s="2" t="str">
        <f>IF(_xlfn.XLOOKUP(C23,customers!$A$1:$A$1001,customers!$C$1:$C$1001,0)=0,"",_xlfn.XLOOKUP(C23,customers!$A$1:$A$1001,customers!$C$1:$C$1001,0))</f>
        <v>adavidowskyl@netvibes.com</v>
      </c>
      <c r="H23" s="2" t="str">
        <f>_xlfn.XLOOKUP(C23,customers!$A$1:$A$1001,customers!$G$1:$G$1001,,0)</f>
        <v>United States</v>
      </c>
      <c r="I23" s="4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7">
        <f>INDEX(products!$A$1:$G$49,MATCH(orders!$D23,products!$A$1:$A$49,0),MATCH(orders!K$1,products!$A$1:$G$1,0))</f>
        <v>0.2</v>
      </c>
      <c r="L23" s="9">
        <f>INDEX(products!$A$1:$G$49,MATCH(orders!$D23,products!$A$1:$A$49,0),MATCH(orders!L$1,products!$A$1:$G$1,0))</f>
        <v>2.9849999999999999</v>
      </c>
      <c r="M23" s="9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_xlfn.XLOOKUP(orders_table[[#This Row],[Customer ID]],customers!$A$1:$A$1001,customers!$I$1:$I$1001,,0)</f>
        <v>No</v>
      </c>
    </row>
    <row r="24" spans="1:16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_xlfn.XLOOKUP(C24,customers!$A$1:$A$1001,customers!$B$1:$B$1001,0)</f>
        <v>Annabel Antuk</v>
      </c>
      <c r="G24" s="2" t="str">
        <f>IF(_xlfn.XLOOKUP(C24,customers!$A$1:$A$1001,customers!$C$1:$C$1001,0)=0,"",_xlfn.XLOOKUP(C24,customers!$A$1:$A$1001,customers!$C$1:$C$1001,0))</f>
        <v>aantukm@kickstarter.com</v>
      </c>
      <c r="H24" s="2" t="str">
        <f>_xlfn.XLOOKUP(C24,customers!$A$1:$A$1001,customers!$G$1:$G$1001,,0)</f>
        <v>United States</v>
      </c>
      <c r="I24" s="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7">
        <f>INDEX(products!$A$1:$G$49,MATCH(orders!$D24,products!$A$1:$A$49,0),MATCH(orders!K$1,products!$A$1:$G$1,0))</f>
        <v>2.5</v>
      </c>
      <c r="L24" s="9">
        <f>INDEX(products!$A$1:$G$49,MATCH(orders!$D24,products!$A$1:$A$49,0),MATCH(orders!L$1,products!$A$1:$G$1,0))</f>
        <v>22.884999999999998</v>
      </c>
      <c r="M24" s="9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_xlfn.XLOOKUP(orders_table[[#This Row],[Customer ID]],customers!$A$1:$A$1001,customers!$I$1:$I$1001,,0)</f>
        <v>Yes</v>
      </c>
    </row>
    <row r="25" spans="1:16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_xlfn.XLOOKUP(C25,customers!$A$1:$A$1001,customers!$B$1:$B$1001,0)</f>
        <v>Iorgo Kleinert</v>
      </c>
      <c r="G25" s="2" t="str">
        <f>IF(_xlfn.XLOOKUP(C25,customers!$A$1:$A$1001,customers!$C$1:$C$1001,0)=0,"",_xlfn.XLOOKUP(C25,customers!$A$1:$A$1001,customers!$C$1:$C$1001,0))</f>
        <v>ikleinertn@timesonline.co.uk</v>
      </c>
      <c r="H25" s="2" t="str">
        <f>_xlfn.XLOOKUP(C25,customers!$A$1:$A$1001,customers!$G$1:$G$1001,,0)</f>
        <v>United States</v>
      </c>
      <c r="I25" s="4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7">
        <f>INDEX(products!$A$1:$G$49,MATCH(orders!$D25,products!$A$1:$A$49,0),MATCH(orders!K$1,products!$A$1:$G$1,0))</f>
        <v>0.2</v>
      </c>
      <c r="L25" s="9">
        <f>INDEX(products!$A$1:$G$49,MATCH(orders!$D25,products!$A$1:$A$49,0),MATCH(orders!L$1,products!$A$1:$G$1,0))</f>
        <v>2.9849999999999999</v>
      </c>
      <c r="M25" s="9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_xlfn.XLOOKUP(orders_table[[#This Row],[Customer ID]],customers!$A$1:$A$1001,customers!$I$1:$I$1001,,0)</f>
        <v>Yes</v>
      </c>
    </row>
    <row r="26" spans="1:16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_xlfn.XLOOKUP(C26,customers!$A$1:$A$1001,customers!$B$1:$B$1001,0)</f>
        <v>Chrisy Blofeld</v>
      </c>
      <c r="G26" s="2" t="str">
        <f>IF(_xlfn.XLOOKUP(C26,customers!$A$1:$A$1001,customers!$C$1:$C$1001,0)=0,"",_xlfn.XLOOKUP(C26,customers!$A$1:$A$1001,customers!$C$1:$C$1001,0))</f>
        <v>cblofeldo@amazon.co.uk</v>
      </c>
      <c r="H26" s="2" t="str">
        <f>_xlfn.XLOOKUP(C26,customers!$A$1:$A$1001,customers!$G$1:$G$1001,,0)</f>
        <v>United States</v>
      </c>
      <c r="I26" s="4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7">
        <f>INDEX(products!$A$1:$G$49,MATCH(orders!$D26,products!$A$1:$A$49,0),MATCH(orders!K$1,products!$A$1:$G$1,0))</f>
        <v>1</v>
      </c>
      <c r="L26" s="9">
        <f>INDEX(products!$A$1:$G$49,MATCH(orders!$D26,products!$A$1:$A$49,0),MATCH(orders!L$1,products!$A$1:$G$1,0))</f>
        <v>11.25</v>
      </c>
      <c r="M26" s="9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_xlfn.XLOOKUP(orders_table[[#This Row],[Customer ID]],customers!$A$1:$A$1001,customers!$I$1:$I$1001,,0)</f>
        <v>No</v>
      </c>
    </row>
    <row r="27" spans="1:16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_xlfn.XLOOKUP(C27,customers!$A$1:$A$1001,customers!$B$1:$B$1001,0)</f>
        <v>Culley Farris</v>
      </c>
      <c r="G27" s="2" t="str">
        <f>IF(_xlfn.XLOOKUP(C27,customers!$A$1:$A$1001,customers!$C$1:$C$1001,0)=0,"",_xlfn.XLOOKUP(C27,customers!$A$1:$A$1001,customers!$C$1:$C$1001,0))</f>
        <v/>
      </c>
      <c r="H27" s="2" t="str">
        <f>_xlfn.XLOOKUP(C27,customers!$A$1:$A$1001,customers!$G$1:$G$1001,,0)</f>
        <v>United States</v>
      </c>
      <c r="I27" s="4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7">
        <f>INDEX(products!$A$1:$G$49,MATCH(orders!$D27,products!$A$1:$A$49,0),MATCH(orders!K$1,products!$A$1:$G$1,0))</f>
        <v>0.2</v>
      </c>
      <c r="L27" s="9">
        <f>INDEX(products!$A$1:$G$49,MATCH(orders!$D27,products!$A$1:$A$49,0),MATCH(orders!L$1,products!$A$1:$G$1,0))</f>
        <v>4.125</v>
      </c>
      <c r="M27" s="9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_xlfn.XLOOKUP(orders_table[[#This Row],[Customer ID]],customers!$A$1:$A$1001,customers!$I$1:$I$1001,,0)</f>
        <v>Yes</v>
      </c>
    </row>
    <row r="28" spans="1:16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_xlfn.XLOOKUP(C28,customers!$A$1:$A$1001,customers!$B$1:$B$1001,0)</f>
        <v>Selene Shales</v>
      </c>
      <c r="G28" s="2" t="str">
        <f>IF(_xlfn.XLOOKUP(C28,customers!$A$1:$A$1001,customers!$C$1:$C$1001,0)=0,"",_xlfn.XLOOKUP(C28,customers!$A$1:$A$1001,customers!$C$1:$C$1001,0))</f>
        <v>sshalesq@umich.edu</v>
      </c>
      <c r="H28" s="2" t="str">
        <f>_xlfn.XLOOKUP(C28,customers!$A$1:$A$1001,customers!$G$1:$G$1001,,0)</f>
        <v>United States</v>
      </c>
      <c r="I28" s="4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7">
        <f>INDEX(products!$A$1:$G$49,MATCH(orders!$D28,products!$A$1:$A$49,0),MATCH(orders!K$1,products!$A$1:$G$1,0))</f>
        <v>0.5</v>
      </c>
      <c r="L28" s="9">
        <f>INDEX(products!$A$1:$G$49,MATCH(orders!$D28,products!$A$1:$A$49,0),MATCH(orders!L$1,products!$A$1:$G$1,0))</f>
        <v>6.75</v>
      </c>
      <c r="M28" s="9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_xlfn.XLOOKUP(orders_table[[#This Row],[Customer ID]],customers!$A$1:$A$1001,customers!$I$1:$I$1001,,0)</f>
        <v>Yes</v>
      </c>
    </row>
    <row r="29" spans="1:16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_xlfn.XLOOKUP(C29,customers!$A$1:$A$1001,customers!$B$1:$B$1001,0)</f>
        <v>Vivie Danneil</v>
      </c>
      <c r="G29" s="2" t="str">
        <f>IF(_xlfn.XLOOKUP(C29,customers!$A$1:$A$1001,customers!$C$1:$C$1001,0)=0,"",_xlfn.XLOOKUP(C29,customers!$A$1:$A$1001,customers!$C$1:$C$1001,0))</f>
        <v>vdanneilr@mtv.com</v>
      </c>
      <c r="H29" s="2" t="str">
        <f>_xlfn.XLOOKUP(C29,customers!$A$1:$A$1001,customers!$G$1:$G$1001,,0)</f>
        <v>Ireland</v>
      </c>
      <c r="I29" s="4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7">
        <f>INDEX(products!$A$1:$G$49,MATCH(orders!$D29,products!$A$1:$A$49,0),MATCH(orders!K$1,products!$A$1:$G$1,0))</f>
        <v>0.2</v>
      </c>
      <c r="L29" s="9">
        <f>INDEX(products!$A$1:$G$49,MATCH(orders!$D29,products!$A$1:$A$49,0),MATCH(orders!L$1,products!$A$1:$G$1,0))</f>
        <v>3.375</v>
      </c>
      <c r="M29" s="9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_xlfn.XLOOKUP(orders_table[[#This Row],[Customer ID]],customers!$A$1:$A$1001,customers!$I$1:$I$1001,,0)</f>
        <v>No</v>
      </c>
    </row>
    <row r="30" spans="1:16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_xlfn.XLOOKUP(C30,customers!$A$1:$A$1001,customers!$B$1:$B$1001,0)</f>
        <v>Theresita Newbury</v>
      </c>
      <c r="G30" s="2" t="str">
        <f>IF(_xlfn.XLOOKUP(C30,customers!$A$1:$A$1001,customers!$C$1:$C$1001,0)=0,"",_xlfn.XLOOKUP(C30,customers!$A$1:$A$1001,customers!$C$1:$C$1001,0))</f>
        <v>tnewburys@usda.gov</v>
      </c>
      <c r="H30" s="2" t="str">
        <f>_xlfn.XLOOKUP(C30,customers!$A$1:$A$1001,customers!$G$1:$G$1001,,0)</f>
        <v>Ireland</v>
      </c>
      <c r="I30" s="4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7">
        <f>INDEX(products!$A$1:$G$49,MATCH(orders!$D30,products!$A$1:$A$49,0),MATCH(orders!K$1,products!$A$1:$G$1,0))</f>
        <v>0.5</v>
      </c>
      <c r="L30" s="9">
        <f>INDEX(products!$A$1:$G$49,MATCH(orders!$D30,products!$A$1:$A$49,0),MATCH(orders!L$1,products!$A$1:$G$1,0))</f>
        <v>5.97</v>
      </c>
      <c r="M30" s="9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_xlfn.XLOOKUP(orders_table[[#This Row],[Customer ID]],customers!$A$1:$A$1001,customers!$I$1:$I$1001,,0)</f>
        <v>No</v>
      </c>
    </row>
    <row r="31" spans="1:16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_xlfn.XLOOKUP(C31,customers!$A$1:$A$1001,customers!$B$1:$B$1001,0)</f>
        <v>Mozelle Calcutt</v>
      </c>
      <c r="G31" s="2" t="str">
        <f>IF(_xlfn.XLOOKUP(C31,customers!$A$1:$A$1001,customers!$C$1:$C$1001,0)=0,"",_xlfn.XLOOKUP(C31,customers!$A$1:$A$1001,customers!$C$1:$C$1001,0))</f>
        <v>mcalcuttt@baidu.com</v>
      </c>
      <c r="H31" s="2" t="str">
        <f>_xlfn.XLOOKUP(C31,customers!$A$1:$A$1001,customers!$G$1:$G$1001,,0)</f>
        <v>Ireland</v>
      </c>
      <c r="I31" s="4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7">
        <f>INDEX(products!$A$1:$G$49,MATCH(orders!$D31,products!$A$1:$A$49,0),MATCH(orders!K$1,products!$A$1:$G$1,0))</f>
        <v>1</v>
      </c>
      <c r="L31" s="9">
        <f>INDEX(products!$A$1:$G$49,MATCH(orders!$D31,products!$A$1:$A$49,0),MATCH(orders!L$1,products!$A$1:$G$1,0))</f>
        <v>9.9499999999999993</v>
      </c>
      <c r="M31" s="9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_xlfn.XLOOKUP(orders_table[[#This Row],[Customer ID]],customers!$A$1:$A$1001,customers!$I$1:$I$1001,,0)</f>
        <v>Yes</v>
      </c>
    </row>
    <row r="32" spans="1:16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_xlfn.XLOOKUP(C32,customers!$A$1:$A$1001,customers!$B$1:$B$1001,0)</f>
        <v>Adrian Swaine</v>
      </c>
      <c r="G32" s="2" t="str">
        <f>IF(_xlfn.XLOOKUP(C32,customers!$A$1:$A$1001,customers!$C$1:$C$1001,0)=0,"",_xlfn.XLOOKUP(C32,customers!$A$1:$A$1001,customers!$C$1:$C$1001,0))</f>
        <v/>
      </c>
      <c r="H32" s="2" t="str">
        <f>_xlfn.XLOOKUP(C32,customers!$A$1:$A$1001,customers!$G$1:$G$1001,,0)</f>
        <v>United States</v>
      </c>
      <c r="I32" s="4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7">
        <f>INDEX(products!$A$1:$G$49,MATCH(orders!$D32,products!$A$1:$A$49,0),MATCH(orders!K$1,products!$A$1:$G$1,0))</f>
        <v>0.2</v>
      </c>
      <c r="L32" s="9">
        <f>INDEX(products!$A$1:$G$49,MATCH(orders!$D32,products!$A$1:$A$49,0),MATCH(orders!L$1,products!$A$1:$G$1,0))</f>
        <v>4.3650000000000002</v>
      </c>
      <c r="M32" s="9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_xlfn.XLOOKUP(orders_table[[#This Row],[Customer ID]],customers!$A$1:$A$1001,customers!$I$1:$I$1001,,0)</f>
        <v>No</v>
      </c>
    </row>
    <row r="33" spans="1:16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_xlfn.XLOOKUP(C33,customers!$A$1:$A$1001,customers!$B$1:$B$1001,0)</f>
        <v>Adrian Swaine</v>
      </c>
      <c r="G33" s="2" t="str">
        <f>IF(_xlfn.XLOOKUP(C33,customers!$A$1:$A$1001,customers!$C$1:$C$1001,0)=0,"",_xlfn.XLOOKUP(C33,customers!$A$1:$A$1001,customers!$C$1:$C$1001,0))</f>
        <v/>
      </c>
      <c r="H33" s="2" t="str">
        <f>_xlfn.XLOOKUP(C33,customers!$A$1:$A$1001,customers!$G$1:$G$1001,,0)</f>
        <v>United States</v>
      </c>
      <c r="I33" s="4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7">
        <f>INDEX(products!$A$1:$G$49,MATCH(orders!$D33,products!$A$1:$A$49,0),MATCH(orders!K$1,products!$A$1:$G$1,0))</f>
        <v>0.5</v>
      </c>
      <c r="L33" s="9">
        <f>INDEX(products!$A$1:$G$49,MATCH(orders!$D33,products!$A$1:$A$49,0),MATCH(orders!L$1,products!$A$1:$G$1,0))</f>
        <v>5.97</v>
      </c>
      <c r="M33" s="9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_xlfn.XLOOKUP(orders_table[[#This Row],[Customer ID]],customers!$A$1:$A$1001,customers!$I$1:$I$1001,,0)</f>
        <v>No</v>
      </c>
    </row>
    <row r="34" spans="1:16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_xlfn.XLOOKUP(C34,customers!$A$1:$A$1001,customers!$B$1:$B$1001,0)</f>
        <v>Adrian Swaine</v>
      </c>
      <c r="G34" s="2" t="str">
        <f>IF(_xlfn.XLOOKUP(C34,customers!$A$1:$A$1001,customers!$C$1:$C$1001,0)=0,"",_xlfn.XLOOKUP(C34,customers!$A$1:$A$1001,customers!$C$1:$C$1001,0))</f>
        <v/>
      </c>
      <c r="H34" s="2" t="str">
        <f>_xlfn.XLOOKUP(C34,customers!$A$1:$A$1001,customers!$G$1:$G$1001,,0)</f>
        <v>United States</v>
      </c>
      <c r="I34" s="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7">
        <f>INDEX(products!$A$1:$G$49,MATCH(orders!$D34,products!$A$1:$A$49,0),MATCH(orders!K$1,products!$A$1:$G$1,0))</f>
        <v>0.5</v>
      </c>
      <c r="L34" s="9">
        <f>INDEX(products!$A$1:$G$49,MATCH(orders!$D34,products!$A$1:$A$49,0),MATCH(orders!L$1,products!$A$1:$G$1,0))</f>
        <v>8.73</v>
      </c>
      <c r="M34" s="9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_xlfn.XLOOKUP(orders_table[[#This Row],[Customer ID]],customers!$A$1:$A$1001,customers!$I$1:$I$1001,,0)</f>
        <v>No</v>
      </c>
    </row>
    <row r="35" spans="1:16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_xlfn.XLOOKUP(C35,customers!$A$1:$A$1001,customers!$B$1:$B$1001,0)</f>
        <v>Gallard Gatheral</v>
      </c>
      <c r="G35" s="2" t="str">
        <f>IF(_xlfn.XLOOKUP(C35,customers!$A$1:$A$1001,customers!$C$1:$C$1001,0)=0,"",_xlfn.XLOOKUP(C35,customers!$A$1:$A$1001,customers!$C$1:$C$1001,0))</f>
        <v>ggatheralx@123-reg.co.uk</v>
      </c>
      <c r="H35" s="2" t="str">
        <f>_xlfn.XLOOKUP(C35,customers!$A$1:$A$1001,customers!$G$1:$G$1001,,0)</f>
        <v>United States</v>
      </c>
      <c r="I35" s="4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7">
        <f>INDEX(products!$A$1:$G$49,MATCH(orders!$D35,products!$A$1:$A$49,0),MATCH(orders!K$1,products!$A$1:$G$1,0))</f>
        <v>0.2</v>
      </c>
      <c r="L35" s="9">
        <f>INDEX(products!$A$1:$G$49,MATCH(orders!$D35,products!$A$1:$A$49,0),MATCH(orders!L$1,products!$A$1:$G$1,0))</f>
        <v>4.7549999999999999</v>
      </c>
      <c r="M35" s="9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_xlfn.XLOOKUP(orders_table[[#This Row],[Customer ID]],customers!$A$1:$A$1001,customers!$I$1:$I$1001,,0)</f>
        <v>No</v>
      </c>
    </row>
    <row r="36" spans="1:16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_xlfn.XLOOKUP(C36,customers!$A$1:$A$1001,customers!$B$1:$B$1001,0)</f>
        <v>Una Welberry</v>
      </c>
      <c r="G36" s="2" t="str">
        <f>IF(_xlfn.XLOOKUP(C36,customers!$A$1:$A$1001,customers!$C$1:$C$1001,0)=0,"",_xlfn.XLOOKUP(C36,customers!$A$1:$A$1001,customers!$C$1:$C$1001,0))</f>
        <v>uwelberryy@ebay.co.uk</v>
      </c>
      <c r="H36" s="2" t="str">
        <f>_xlfn.XLOOKUP(C36,customers!$A$1:$A$1001,customers!$G$1:$G$1001,,0)</f>
        <v>United Kingdom</v>
      </c>
      <c r="I36" s="4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7">
        <f>INDEX(products!$A$1:$G$49,MATCH(orders!$D36,products!$A$1:$A$49,0),MATCH(orders!K$1,products!$A$1:$G$1,0))</f>
        <v>0.5</v>
      </c>
      <c r="L36" s="9">
        <f>INDEX(products!$A$1:$G$49,MATCH(orders!$D36,products!$A$1:$A$49,0),MATCH(orders!L$1,products!$A$1:$G$1,0))</f>
        <v>9.51</v>
      </c>
      <c r="M36" s="9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_xlfn.XLOOKUP(orders_table[[#This Row],[Customer ID]],customers!$A$1:$A$1001,customers!$I$1:$I$1001,,0)</f>
        <v>Yes</v>
      </c>
    </row>
    <row r="37" spans="1:16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_xlfn.XLOOKUP(C37,customers!$A$1:$A$1001,customers!$B$1:$B$1001,0)</f>
        <v>Faber Eilhart</v>
      </c>
      <c r="G37" s="2" t="str">
        <f>IF(_xlfn.XLOOKUP(C37,customers!$A$1:$A$1001,customers!$C$1:$C$1001,0)=0,"",_xlfn.XLOOKUP(C37,customers!$A$1:$A$1001,customers!$C$1:$C$1001,0))</f>
        <v>feilhartz@who.int</v>
      </c>
      <c r="H37" s="2" t="str">
        <f>_xlfn.XLOOKUP(C37,customers!$A$1:$A$1001,customers!$G$1:$G$1001,,0)</f>
        <v>United States</v>
      </c>
      <c r="I37" s="4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7">
        <f>INDEX(products!$A$1:$G$49,MATCH(orders!$D37,products!$A$1:$A$49,0),MATCH(orders!K$1,products!$A$1:$G$1,0))</f>
        <v>0.5</v>
      </c>
      <c r="L37" s="9">
        <f>INDEX(products!$A$1:$G$49,MATCH(orders!$D37,products!$A$1:$A$49,0),MATCH(orders!L$1,products!$A$1:$G$1,0))</f>
        <v>5.97</v>
      </c>
      <c r="M37" s="9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_xlfn.XLOOKUP(orders_table[[#This Row],[Customer ID]],customers!$A$1:$A$1001,customers!$I$1:$I$1001,,0)</f>
        <v>No</v>
      </c>
    </row>
    <row r="38" spans="1:16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_xlfn.XLOOKUP(C38,customers!$A$1:$A$1001,customers!$B$1:$B$1001,0)</f>
        <v>Zorina Ponting</v>
      </c>
      <c r="G38" s="2" t="str">
        <f>IF(_xlfn.XLOOKUP(C38,customers!$A$1:$A$1001,customers!$C$1:$C$1001,0)=0,"",_xlfn.XLOOKUP(C38,customers!$A$1:$A$1001,customers!$C$1:$C$1001,0))</f>
        <v>zponting10@altervista.org</v>
      </c>
      <c r="H38" s="2" t="str">
        <f>_xlfn.XLOOKUP(C38,customers!$A$1:$A$1001,customers!$G$1:$G$1001,,0)</f>
        <v>United States</v>
      </c>
      <c r="I38" s="4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7">
        <f>INDEX(products!$A$1:$G$49,MATCH(orders!$D38,products!$A$1:$A$49,0),MATCH(orders!K$1,products!$A$1:$G$1,0))</f>
        <v>0.2</v>
      </c>
      <c r="L38" s="9">
        <f>INDEX(products!$A$1:$G$49,MATCH(orders!$D38,products!$A$1:$A$49,0),MATCH(orders!L$1,products!$A$1:$G$1,0))</f>
        <v>4.3650000000000002</v>
      </c>
      <c r="M38" s="9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_xlfn.XLOOKUP(orders_table[[#This Row],[Customer ID]],customers!$A$1:$A$1001,customers!$I$1:$I$1001,,0)</f>
        <v>No</v>
      </c>
    </row>
    <row r="39" spans="1:16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_xlfn.XLOOKUP(C39,customers!$A$1:$A$1001,customers!$B$1:$B$1001,0)</f>
        <v>Silvio Strase</v>
      </c>
      <c r="G39" s="2" t="str">
        <f>IF(_xlfn.XLOOKUP(C39,customers!$A$1:$A$1001,customers!$C$1:$C$1001,0)=0,"",_xlfn.XLOOKUP(C39,customers!$A$1:$A$1001,customers!$C$1:$C$1001,0))</f>
        <v>sstrase11@booking.com</v>
      </c>
      <c r="H39" s="2" t="str">
        <f>_xlfn.XLOOKUP(C39,customers!$A$1:$A$1001,customers!$G$1:$G$1001,,0)</f>
        <v>United States</v>
      </c>
      <c r="I39" s="4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7">
        <f>INDEX(products!$A$1:$G$49,MATCH(orders!$D39,products!$A$1:$A$49,0),MATCH(orders!K$1,products!$A$1:$G$1,0))</f>
        <v>0.5</v>
      </c>
      <c r="L39" s="9">
        <f>INDEX(products!$A$1:$G$49,MATCH(orders!$D39,products!$A$1:$A$49,0),MATCH(orders!L$1,products!$A$1:$G$1,0))</f>
        <v>9.51</v>
      </c>
      <c r="M39" s="9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_xlfn.XLOOKUP(orders_table[[#This Row],[Customer ID]],customers!$A$1:$A$1001,customers!$I$1:$I$1001,,0)</f>
        <v>No</v>
      </c>
    </row>
    <row r="40" spans="1:16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_xlfn.XLOOKUP(C40,customers!$A$1:$A$1001,customers!$B$1:$B$1001,0)</f>
        <v>Dorie de la Tremoille</v>
      </c>
      <c r="G40" s="2" t="str">
        <f>IF(_xlfn.XLOOKUP(C40,customers!$A$1:$A$1001,customers!$C$1:$C$1001,0)=0,"",_xlfn.XLOOKUP(C40,customers!$A$1:$A$1001,customers!$C$1:$C$1001,0))</f>
        <v>dde12@unesco.org</v>
      </c>
      <c r="H40" s="2" t="str">
        <f>_xlfn.XLOOKUP(C40,customers!$A$1:$A$1001,customers!$G$1:$G$1001,,0)</f>
        <v>United States</v>
      </c>
      <c r="I40" s="4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7">
        <f>INDEX(products!$A$1:$G$49,MATCH(orders!$D40,products!$A$1:$A$49,0),MATCH(orders!K$1,products!$A$1:$G$1,0))</f>
        <v>2.5</v>
      </c>
      <c r="L40" s="9">
        <f>INDEX(products!$A$1:$G$49,MATCH(orders!$D40,products!$A$1:$A$49,0),MATCH(orders!L$1,products!$A$1:$G$1,0))</f>
        <v>22.884999999999998</v>
      </c>
      <c r="M40" s="9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_xlfn.XLOOKUP(orders_table[[#This Row],[Customer ID]],customers!$A$1:$A$1001,customers!$I$1:$I$1001,,0)</f>
        <v>No</v>
      </c>
    </row>
    <row r="41" spans="1:16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_xlfn.XLOOKUP(C41,customers!$A$1:$A$1001,customers!$B$1:$B$1001,0)</f>
        <v>Hy Zanetto</v>
      </c>
      <c r="G41" s="2" t="str">
        <f>IF(_xlfn.XLOOKUP(C41,customers!$A$1:$A$1001,customers!$C$1:$C$1001,0)=0,"",_xlfn.XLOOKUP(C41,customers!$A$1:$A$1001,customers!$C$1:$C$1001,0))</f>
        <v/>
      </c>
      <c r="H41" s="2" t="str">
        <f>_xlfn.XLOOKUP(C41,customers!$A$1:$A$1001,customers!$G$1:$G$1001,,0)</f>
        <v>United States</v>
      </c>
      <c r="I41" s="4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7">
        <f>INDEX(products!$A$1:$G$49,MATCH(orders!$D41,products!$A$1:$A$49,0),MATCH(orders!K$1,products!$A$1:$G$1,0))</f>
        <v>1</v>
      </c>
      <c r="L41" s="9">
        <f>INDEX(products!$A$1:$G$49,MATCH(orders!$D41,products!$A$1:$A$49,0),MATCH(orders!L$1,products!$A$1:$G$1,0))</f>
        <v>9.9499999999999993</v>
      </c>
      <c r="M41" s="9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_xlfn.XLOOKUP(orders_table[[#This Row],[Customer ID]],customers!$A$1:$A$1001,customers!$I$1:$I$1001,,0)</f>
        <v>Yes</v>
      </c>
    </row>
    <row r="42" spans="1:16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_xlfn.XLOOKUP(C42,customers!$A$1:$A$1001,customers!$B$1:$B$1001,0)</f>
        <v>Jessica McNess</v>
      </c>
      <c r="G42" s="2" t="str">
        <f>IF(_xlfn.XLOOKUP(C42,customers!$A$1:$A$1001,customers!$C$1:$C$1001,0)=0,"",_xlfn.XLOOKUP(C42,customers!$A$1:$A$1001,customers!$C$1:$C$1001,0))</f>
        <v/>
      </c>
      <c r="H42" s="2" t="str">
        <f>_xlfn.XLOOKUP(C42,customers!$A$1:$A$1001,customers!$G$1:$G$1001,,0)</f>
        <v>United States</v>
      </c>
      <c r="I42" s="4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7">
        <f>INDEX(products!$A$1:$G$49,MATCH(orders!$D42,products!$A$1:$A$49,0),MATCH(orders!K$1,products!$A$1:$G$1,0))</f>
        <v>1</v>
      </c>
      <c r="L42" s="9">
        <f>INDEX(products!$A$1:$G$49,MATCH(orders!$D42,products!$A$1:$A$49,0),MATCH(orders!L$1,products!$A$1:$G$1,0))</f>
        <v>14.55</v>
      </c>
      <c r="M42" s="9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_xlfn.XLOOKUP(orders_table[[#This Row],[Customer ID]],customers!$A$1:$A$1001,customers!$I$1:$I$1001,,0)</f>
        <v>No</v>
      </c>
    </row>
    <row r="43" spans="1:16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_xlfn.XLOOKUP(C43,customers!$A$1:$A$1001,customers!$B$1:$B$1001,0)</f>
        <v>Lorenzo Yeoland</v>
      </c>
      <c r="G43" s="2" t="str">
        <f>IF(_xlfn.XLOOKUP(C43,customers!$A$1:$A$1001,customers!$C$1:$C$1001,0)=0,"",_xlfn.XLOOKUP(C43,customers!$A$1:$A$1001,customers!$C$1:$C$1001,0))</f>
        <v>lyeoland15@pbs.org</v>
      </c>
      <c r="H43" s="2" t="str">
        <f>_xlfn.XLOOKUP(C43,customers!$A$1:$A$1001,customers!$G$1:$G$1001,,0)</f>
        <v>United States</v>
      </c>
      <c r="I43" s="4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7">
        <f>INDEX(products!$A$1:$G$49,MATCH(orders!$D43,products!$A$1:$A$49,0),MATCH(orders!K$1,products!$A$1:$G$1,0))</f>
        <v>0.2</v>
      </c>
      <c r="L43" s="9">
        <f>INDEX(products!$A$1:$G$49,MATCH(orders!$D43,products!$A$1:$A$49,0),MATCH(orders!L$1,products!$A$1:$G$1,0))</f>
        <v>3.645</v>
      </c>
      <c r="M43" s="9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_xlfn.XLOOKUP(orders_table[[#This Row],[Customer ID]],customers!$A$1:$A$1001,customers!$I$1:$I$1001,,0)</f>
        <v>Yes</v>
      </c>
    </row>
    <row r="44" spans="1:16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_xlfn.XLOOKUP(C44,customers!$A$1:$A$1001,customers!$B$1:$B$1001,0)</f>
        <v>Abigail Tolworthy</v>
      </c>
      <c r="G44" s="2" t="str">
        <f>IF(_xlfn.XLOOKUP(C44,customers!$A$1:$A$1001,customers!$C$1:$C$1001,0)=0,"",_xlfn.XLOOKUP(C44,customers!$A$1:$A$1001,customers!$C$1:$C$1001,0))</f>
        <v>atolworthy16@toplist.cz</v>
      </c>
      <c r="H44" s="2" t="str">
        <f>_xlfn.XLOOKUP(C44,customers!$A$1:$A$1001,customers!$G$1:$G$1001,,0)</f>
        <v>United States</v>
      </c>
      <c r="I44" s="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7">
        <f>INDEX(products!$A$1:$G$49,MATCH(orders!$D44,products!$A$1:$A$49,0),MATCH(orders!K$1,products!$A$1:$G$1,0))</f>
        <v>0.2</v>
      </c>
      <c r="L44" s="9">
        <f>INDEX(products!$A$1:$G$49,MATCH(orders!$D44,products!$A$1:$A$49,0),MATCH(orders!L$1,products!$A$1:$G$1,0))</f>
        <v>2.6849999999999996</v>
      </c>
      <c r="M44" s="9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_xlfn.XLOOKUP(orders_table[[#This Row],[Customer ID]],customers!$A$1:$A$1001,customers!$I$1:$I$1001,,0)</f>
        <v>Yes</v>
      </c>
    </row>
    <row r="45" spans="1:16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_xlfn.XLOOKUP(C45,customers!$A$1:$A$1001,customers!$B$1:$B$1001,0)</f>
        <v>Maurie Bartol</v>
      </c>
      <c r="G45" s="2" t="str">
        <f>IF(_xlfn.XLOOKUP(C45,customers!$A$1:$A$1001,customers!$C$1:$C$1001,0)=0,"",_xlfn.XLOOKUP(C45,customers!$A$1:$A$1001,customers!$C$1:$C$1001,0))</f>
        <v/>
      </c>
      <c r="H45" s="2" t="str">
        <f>_xlfn.XLOOKUP(C45,customers!$A$1:$A$1001,customers!$G$1:$G$1001,,0)</f>
        <v>United States</v>
      </c>
      <c r="I45" s="4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7">
        <f>INDEX(products!$A$1:$G$49,MATCH(orders!$D45,products!$A$1:$A$49,0),MATCH(orders!K$1,products!$A$1:$G$1,0))</f>
        <v>2.5</v>
      </c>
      <c r="L45" s="9">
        <f>INDEX(products!$A$1:$G$49,MATCH(orders!$D45,products!$A$1:$A$49,0),MATCH(orders!L$1,products!$A$1:$G$1,0))</f>
        <v>36.454999999999998</v>
      </c>
      <c r="M45" s="9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_xlfn.XLOOKUP(orders_table[[#This Row],[Customer ID]],customers!$A$1:$A$1001,customers!$I$1:$I$1001,,0)</f>
        <v>No</v>
      </c>
    </row>
    <row r="46" spans="1:16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_xlfn.XLOOKUP(C46,customers!$A$1:$A$1001,customers!$B$1:$B$1001,0)</f>
        <v>Olag Baudassi</v>
      </c>
      <c r="G46" s="2" t="str">
        <f>IF(_xlfn.XLOOKUP(C46,customers!$A$1:$A$1001,customers!$C$1:$C$1001,0)=0,"",_xlfn.XLOOKUP(C46,customers!$A$1:$A$1001,customers!$C$1:$C$1001,0))</f>
        <v>obaudassi18@seesaa.net</v>
      </c>
      <c r="H46" s="2" t="str">
        <f>_xlfn.XLOOKUP(C46,customers!$A$1:$A$1001,customers!$G$1:$G$1001,,0)</f>
        <v>United States</v>
      </c>
      <c r="I46" s="4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7">
        <f>INDEX(products!$A$1:$G$49,MATCH(orders!$D46,products!$A$1:$A$49,0),MATCH(orders!K$1,products!$A$1:$G$1,0))</f>
        <v>0.5</v>
      </c>
      <c r="L46" s="9">
        <f>INDEX(products!$A$1:$G$49,MATCH(orders!$D46,products!$A$1:$A$49,0),MATCH(orders!L$1,products!$A$1:$G$1,0))</f>
        <v>8.25</v>
      </c>
      <c r="M46" s="9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_xlfn.XLOOKUP(orders_table[[#This Row],[Customer ID]],customers!$A$1:$A$1001,customers!$I$1:$I$1001,,0)</f>
        <v>Yes</v>
      </c>
    </row>
    <row r="47" spans="1:16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_xlfn.XLOOKUP(C47,customers!$A$1:$A$1001,customers!$B$1:$B$1001,0)</f>
        <v>Petey Kingsbury</v>
      </c>
      <c r="G47" s="2" t="str">
        <f>IF(_xlfn.XLOOKUP(C47,customers!$A$1:$A$1001,customers!$C$1:$C$1001,0)=0,"",_xlfn.XLOOKUP(C47,customers!$A$1:$A$1001,customers!$C$1:$C$1001,0))</f>
        <v>pkingsbury19@comcast.net</v>
      </c>
      <c r="H47" s="2" t="str">
        <f>_xlfn.XLOOKUP(C47,customers!$A$1:$A$1001,customers!$G$1:$G$1001,,0)</f>
        <v>United States</v>
      </c>
      <c r="I47" s="4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7">
        <f>INDEX(products!$A$1:$G$49,MATCH(orders!$D47,products!$A$1:$A$49,0),MATCH(orders!K$1,products!$A$1:$G$1,0))</f>
        <v>2.5</v>
      </c>
      <c r="L47" s="9">
        <f>INDEX(products!$A$1:$G$49,MATCH(orders!$D47,products!$A$1:$A$49,0),MATCH(orders!L$1,products!$A$1:$G$1,0))</f>
        <v>29.784999999999997</v>
      </c>
      <c r="M47" s="9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_xlfn.XLOOKUP(orders_table[[#This Row],[Customer ID]],customers!$A$1:$A$1001,customers!$I$1:$I$1001,,0)</f>
        <v>No</v>
      </c>
    </row>
    <row r="48" spans="1:16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_xlfn.XLOOKUP(C48,customers!$A$1:$A$1001,customers!$B$1:$B$1001,0)</f>
        <v>Donna Baskeyfied</v>
      </c>
      <c r="G48" s="2" t="str">
        <f>IF(_xlfn.XLOOKUP(C48,customers!$A$1:$A$1001,customers!$C$1:$C$1001,0)=0,"",_xlfn.XLOOKUP(C48,customers!$A$1:$A$1001,customers!$C$1:$C$1001,0))</f>
        <v/>
      </c>
      <c r="H48" s="2" t="str">
        <f>_xlfn.XLOOKUP(C48,customers!$A$1:$A$1001,customers!$G$1:$G$1001,,0)</f>
        <v>United States</v>
      </c>
      <c r="I48" s="4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7">
        <f>INDEX(products!$A$1:$G$49,MATCH(orders!$D48,products!$A$1:$A$49,0),MATCH(orders!K$1,products!$A$1:$G$1,0))</f>
        <v>2.5</v>
      </c>
      <c r="L48" s="9">
        <f>INDEX(products!$A$1:$G$49,MATCH(orders!$D48,products!$A$1:$A$49,0),MATCH(orders!L$1,products!$A$1:$G$1,0))</f>
        <v>31.624999999999996</v>
      </c>
      <c r="M48" s="9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_xlfn.XLOOKUP(orders_table[[#This Row],[Customer ID]],customers!$A$1:$A$1001,customers!$I$1:$I$1001,,0)</f>
        <v>Yes</v>
      </c>
    </row>
    <row r="49" spans="1:16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_xlfn.XLOOKUP(C49,customers!$A$1:$A$1001,customers!$B$1:$B$1001,0)</f>
        <v>Arda Curley</v>
      </c>
      <c r="G49" s="2" t="str">
        <f>IF(_xlfn.XLOOKUP(C49,customers!$A$1:$A$1001,customers!$C$1:$C$1001,0)=0,"",_xlfn.XLOOKUP(C49,customers!$A$1:$A$1001,customers!$C$1:$C$1001,0))</f>
        <v>acurley1b@hao123.com</v>
      </c>
      <c r="H49" s="2" t="str">
        <f>_xlfn.XLOOKUP(C49,customers!$A$1:$A$1001,customers!$G$1:$G$1001,,0)</f>
        <v>United States</v>
      </c>
      <c r="I49" s="4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7">
        <f>INDEX(products!$A$1:$G$49,MATCH(orders!$D49,products!$A$1:$A$49,0),MATCH(orders!K$1,products!$A$1:$G$1,0))</f>
        <v>0.2</v>
      </c>
      <c r="L49" s="9">
        <f>INDEX(products!$A$1:$G$49,MATCH(orders!$D49,products!$A$1:$A$49,0),MATCH(orders!L$1,products!$A$1:$G$1,0))</f>
        <v>3.8849999999999998</v>
      </c>
      <c r="M49" s="9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_xlfn.XLOOKUP(orders_table[[#This Row],[Customer ID]],customers!$A$1:$A$1001,customers!$I$1:$I$1001,,0)</f>
        <v>Yes</v>
      </c>
    </row>
    <row r="50" spans="1:16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_xlfn.XLOOKUP(C50,customers!$A$1:$A$1001,customers!$B$1:$B$1001,0)</f>
        <v>Raynor McGilvary</v>
      </c>
      <c r="G50" s="2" t="str">
        <f>IF(_xlfn.XLOOKUP(C50,customers!$A$1:$A$1001,customers!$C$1:$C$1001,0)=0,"",_xlfn.XLOOKUP(C50,customers!$A$1:$A$1001,customers!$C$1:$C$1001,0))</f>
        <v>rmcgilvary1c@tamu.edu</v>
      </c>
      <c r="H50" s="2" t="str">
        <f>_xlfn.XLOOKUP(C50,customers!$A$1:$A$1001,customers!$G$1:$G$1001,,0)</f>
        <v>United States</v>
      </c>
      <c r="I50" s="4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7">
        <f>INDEX(products!$A$1:$G$49,MATCH(orders!$D50,products!$A$1:$A$49,0),MATCH(orders!K$1,products!$A$1:$G$1,0))</f>
        <v>2.5</v>
      </c>
      <c r="L50" s="9">
        <f>INDEX(products!$A$1:$G$49,MATCH(orders!$D50,products!$A$1:$A$49,0),MATCH(orders!L$1,products!$A$1:$G$1,0))</f>
        <v>22.884999999999998</v>
      </c>
      <c r="M50" s="9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_xlfn.XLOOKUP(orders_table[[#This Row],[Customer ID]],customers!$A$1:$A$1001,customers!$I$1:$I$1001,,0)</f>
        <v>No</v>
      </c>
    </row>
    <row r="51" spans="1:16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_xlfn.XLOOKUP(C51,customers!$A$1:$A$1001,customers!$B$1:$B$1001,0)</f>
        <v>Isis Pikett</v>
      </c>
      <c r="G51" s="2" t="str">
        <f>IF(_xlfn.XLOOKUP(C51,customers!$A$1:$A$1001,customers!$C$1:$C$1001,0)=0,"",_xlfn.XLOOKUP(C51,customers!$A$1:$A$1001,customers!$C$1:$C$1001,0))</f>
        <v>ipikett1d@xinhuanet.com</v>
      </c>
      <c r="H51" s="2" t="str">
        <f>_xlfn.XLOOKUP(C51,customers!$A$1:$A$1001,customers!$G$1:$G$1001,,0)</f>
        <v>United States</v>
      </c>
      <c r="I51" s="4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7">
        <f>INDEX(products!$A$1:$G$49,MATCH(orders!$D51,products!$A$1:$A$49,0),MATCH(orders!K$1,products!$A$1:$G$1,0))</f>
        <v>1</v>
      </c>
      <c r="L51" s="9">
        <f>INDEX(products!$A$1:$G$49,MATCH(orders!$D51,products!$A$1:$A$49,0),MATCH(orders!L$1,products!$A$1:$G$1,0))</f>
        <v>12.95</v>
      </c>
      <c r="M51" s="9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_xlfn.XLOOKUP(orders_table[[#This Row],[Customer ID]],customers!$A$1:$A$1001,customers!$I$1:$I$1001,,0)</f>
        <v>No</v>
      </c>
    </row>
    <row r="52" spans="1:16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_xlfn.XLOOKUP(C52,customers!$A$1:$A$1001,customers!$B$1:$B$1001,0)</f>
        <v>Inger Bouldon</v>
      </c>
      <c r="G52" s="2" t="str">
        <f>IF(_xlfn.XLOOKUP(C52,customers!$A$1:$A$1001,customers!$C$1:$C$1001,0)=0,"",_xlfn.XLOOKUP(C52,customers!$A$1:$A$1001,customers!$C$1:$C$1001,0))</f>
        <v>ibouldon1e@gizmodo.com</v>
      </c>
      <c r="H52" s="2" t="str">
        <f>_xlfn.XLOOKUP(C52,customers!$A$1:$A$1001,customers!$G$1:$G$1001,,0)</f>
        <v>United States</v>
      </c>
      <c r="I52" s="4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7">
        <f>INDEX(products!$A$1:$G$49,MATCH(orders!$D52,products!$A$1:$A$49,0),MATCH(orders!K$1,products!$A$1:$G$1,0))</f>
        <v>0.5</v>
      </c>
      <c r="L52" s="9">
        <f>INDEX(products!$A$1:$G$49,MATCH(orders!$D52,products!$A$1:$A$49,0),MATCH(orders!L$1,products!$A$1:$G$1,0))</f>
        <v>7.77</v>
      </c>
      <c r="M52" s="9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_xlfn.XLOOKUP(orders_table[[#This Row],[Customer ID]],customers!$A$1:$A$1001,customers!$I$1:$I$1001,,0)</f>
        <v>No</v>
      </c>
    </row>
    <row r="53" spans="1:16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_xlfn.XLOOKUP(C53,customers!$A$1:$A$1001,customers!$B$1:$B$1001,0)</f>
        <v>Karry Flanders</v>
      </c>
      <c r="G53" s="2" t="str">
        <f>IF(_xlfn.XLOOKUP(C53,customers!$A$1:$A$1001,customers!$C$1:$C$1001,0)=0,"",_xlfn.XLOOKUP(C53,customers!$A$1:$A$1001,customers!$C$1:$C$1001,0))</f>
        <v>kflanders1f@over-blog.com</v>
      </c>
      <c r="H53" s="2" t="str">
        <f>_xlfn.XLOOKUP(C53,customers!$A$1:$A$1001,customers!$G$1:$G$1001,,0)</f>
        <v>Ireland</v>
      </c>
      <c r="I53" s="4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7">
        <f>INDEX(products!$A$1:$G$49,MATCH(orders!$D53,products!$A$1:$A$49,0),MATCH(orders!K$1,products!$A$1:$G$1,0))</f>
        <v>2.5</v>
      </c>
      <c r="L53" s="9">
        <f>INDEX(products!$A$1:$G$49,MATCH(orders!$D53,products!$A$1:$A$49,0),MATCH(orders!L$1,products!$A$1:$G$1,0))</f>
        <v>36.454999999999998</v>
      </c>
      <c r="M53" s="9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_xlfn.XLOOKUP(orders_table[[#This Row],[Customer ID]],customers!$A$1:$A$1001,customers!$I$1:$I$1001,,0)</f>
        <v>Yes</v>
      </c>
    </row>
    <row r="54" spans="1:16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_xlfn.XLOOKUP(C54,customers!$A$1:$A$1001,customers!$B$1:$B$1001,0)</f>
        <v>Hartley Mattioli</v>
      </c>
      <c r="G54" s="2" t="str">
        <f>IF(_xlfn.XLOOKUP(C54,customers!$A$1:$A$1001,customers!$C$1:$C$1001,0)=0,"",_xlfn.XLOOKUP(C54,customers!$A$1:$A$1001,customers!$C$1:$C$1001,0))</f>
        <v>hmattioli1g@webmd.com</v>
      </c>
      <c r="H54" s="2" t="str">
        <f>_xlfn.XLOOKUP(C54,customers!$A$1:$A$1001,customers!$G$1:$G$1001,,0)</f>
        <v>United Kingdom</v>
      </c>
      <c r="I54" s="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7">
        <f>INDEX(products!$A$1:$G$49,MATCH(orders!$D54,products!$A$1:$A$49,0),MATCH(orders!K$1,products!$A$1:$G$1,0))</f>
        <v>0.5</v>
      </c>
      <c r="L54" s="9">
        <f>INDEX(products!$A$1:$G$49,MATCH(orders!$D54,products!$A$1:$A$49,0),MATCH(orders!L$1,products!$A$1:$G$1,0))</f>
        <v>5.97</v>
      </c>
      <c r="M54" s="9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_xlfn.XLOOKUP(orders_table[[#This Row],[Customer ID]],customers!$A$1:$A$1001,customers!$I$1:$I$1001,,0)</f>
        <v>No</v>
      </c>
    </row>
    <row r="55" spans="1:16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_xlfn.XLOOKUP(C55,customers!$A$1:$A$1001,customers!$B$1:$B$1001,0)</f>
        <v>Hartley Mattioli</v>
      </c>
      <c r="G55" s="2" t="str">
        <f>IF(_xlfn.XLOOKUP(C55,customers!$A$1:$A$1001,customers!$C$1:$C$1001,0)=0,"",_xlfn.XLOOKUP(C55,customers!$A$1:$A$1001,customers!$C$1:$C$1001,0))</f>
        <v>hmattioli1g@webmd.com</v>
      </c>
      <c r="H55" s="2" t="str">
        <f>_xlfn.XLOOKUP(C55,customers!$A$1:$A$1001,customers!$G$1:$G$1001,,0)</f>
        <v>United Kingdom</v>
      </c>
      <c r="I55" s="4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7">
        <f>INDEX(products!$A$1:$G$49,MATCH(orders!$D55,products!$A$1:$A$49,0),MATCH(orders!K$1,products!$A$1:$G$1,0))</f>
        <v>2.5</v>
      </c>
      <c r="L55" s="9">
        <f>INDEX(products!$A$1:$G$49,MATCH(orders!$D55,products!$A$1:$A$49,0),MATCH(orders!L$1,products!$A$1:$G$1,0))</f>
        <v>36.454999999999998</v>
      </c>
      <c r="M55" s="9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_xlfn.XLOOKUP(orders_table[[#This Row],[Customer ID]],customers!$A$1:$A$1001,customers!$I$1:$I$1001,,0)</f>
        <v>No</v>
      </c>
    </row>
    <row r="56" spans="1:16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_xlfn.XLOOKUP(C56,customers!$A$1:$A$1001,customers!$B$1:$B$1001,0)</f>
        <v>Archambault Gillard</v>
      </c>
      <c r="G56" s="2" t="str">
        <f>IF(_xlfn.XLOOKUP(C56,customers!$A$1:$A$1001,customers!$C$1:$C$1001,0)=0,"",_xlfn.XLOOKUP(C56,customers!$A$1:$A$1001,customers!$C$1:$C$1001,0))</f>
        <v>agillard1i@issuu.com</v>
      </c>
      <c r="H56" s="2" t="str">
        <f>_xlfn.XLOOKUP(C56,customers!$A$1:$A$1001,customers!$G$1:$G$1001,,0)</f>
        <v>United States</v>
      </c>
      <c r="I56" s="4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7">
        <f>INDEX(products!$A$1:$G$49,MATCH(orders!$D56,products!$A$1:$A$49,0),MATCH(orders!K$1,products!$A$1:$G$1,0))</f>
        <v>1</v>
      </c>
      <c r="L56" s="9">
        <f>INDEX(products!$A$1:$G$49,MATCH(orders!$D56,products!$A$1:$A$49,0),MATCH(orders!L$1,products!$A$1:$G$1,0))</f>
        <v>14.55</v>
      </c>
      <c r="M56" s="9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_xlfn.XLOOKUP(orders_table[[#This Row],[Customer ID]],customers!$A$1:$A$1001,customers!$I$1:$I$1001,,0)</f>
        <v>No</v>
      </c>
    </row>
    <row r="57" spans="1:16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_xlfn.XLOOKUP(C57,customers!$A$1:$A$1001,customers!$B$1:$B$1001,0)</f>
        <v>Salomo Cushworth</v>
      </c>
      <c r="G57" s="2" t="str">
        <f>IF(_xlfn.XLOOKUP(C57,customers!$A$1:$A$1001,customers!$C$1:$C$1001,0)=0,"",_xlfn.XLOOKUP(C57,customers!$A$1:$A$1001,customers!$C$1:$C$1001,0))</f>
        <v/>
      </c>
      <c r="H57" s="2" t="str">
        <f>_xlfn.XLOOKUP(C57,customers!$A$1:$A$1001,customers!$G$1:$G$1001,,0)</f>
        <v>United States</v>
      </c>
      <c r="I57" s="4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7">
        <f>INDEX(products!$A$1:$G$49,MATCH(orders!$D57,products!$A$1:$A$49,0),MATCH(orders!K$1,products!$A$1:$G$1,0))</f>
        <v>1</v>
      </c>
      <c r="L57" s="9">
        <f>INDEX(products!$A$1:$G$49,MATCH(orders!$D57,products!$A$1:$A$49,0),MATCH(orders!L$1,products!$A$1:$G$1,0))</f>
        <v>15.85</v>
      </c>
      <c r="M57" s="9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_xlfn.XLOOKUP(orders_table[[#This Row],[Customer ID]],customers!$A$1:$A$1001,customers!$I$1:$I$1001,,0)</f>
        <v>No</v>
      </c>
    </row>
    <row r="58" spans="1:16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_xlfn.XLOOKUP(C58,customers!$A$1:$A$1001,customers!$B$1:$B$1001,0)</f>
        <v>Theda Grizard</v>
      </c>
      <c r="G58" s="2" t="str">
        <f>IF(_xlfn.XLOOKUP(C58,customers!$A$1:$A$1001,customers!$C$1:$C$1001,0)=0,"",_xlfn.XLOOKUP(C58,customers!$A$1:$A$1001,customers!$C$1:$C$1001,0))</f>
        <v>tgrizard1k@odnoklassniki.ru</v>
      </c>
      <c r="H58" s="2" t="str">
        <f>_xlfn.XLOOKUP(C58,customers!$A$1:$A$1001,customers!$G$1:$G$1001,,0)</f>
        <v>United States</v>
      </c>
      <c r="I58" s="4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7">
        <f>INDEX(products!$A$1:$G$49,MATCH(orders!$D58,products!$A$1:$A$49,0),MATCH(orders!K$1,products!$A$1:$G$1,0))</f>
        <v>0.2</v>
      </c>
      <c r="L58" s="9">
        <f>INDEX(products!$A$1:$G$49,MATCH(orders!$D58,products!$A$1:$A$49,0),MATCH(orders!L$1,products!$A$1:$G$1,0))</f>
        <v>3.645</v>
      </c>
      <c r="M58" s="9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_xlfn.XLOOKUP(orders_table[[#This Row],[Customer ID]],customers!$A$1:$A$1001,customers!$I$1:$I$1001,,0)</f>
        <v>Yes</v>
      </c>
    </row>
    <row r="59" spans="1:16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_xlfn.XLOOKUP(C59,customers!$A$1:$A$1001,customers!$B$1:$B$1001,0)</f>
        <v>Rozele Relton</v>
      </c>
      <c r="G59" s="2" t="str">
        <f>IF(_xlfn.XLOOKUP(C59,customers!$A$1:$A$1001,customers!$C$1:$C$1001,0)=0,"",_xlfn.XLOOKUP(C59,customers!$A$1:$A$1001,customers!$C$1:$C$1001,0))</f>
        <v>rrelton1l@stanford.edu</v>
      </c>
      <c r="H59" s="2" t="str">
        <f>_xlfn.XLOOKUP(C59,customers!$A$1:$A$1001,customers!$G$1:$G$1001,,0)</f>
        <v>United States</v>
      </c>
      <c r="I59" s="4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7">
        <f>INDEX(products!$A$1:$G$49,MATCH(orders!$D59,products!$A$1:$A$49,0),MATCH(orders!K$1,products!$A$1:$G$1,0))</f>
        <v>1</v>
      </c>
      <c r="L59" s="9">
        <f>INDEX(products!$A$1:$G$49,MATCH(orders!$D59,products!$A$1:$A$49,0),MATCH(orders!L$1,products!$A$1:$G$1,0))</f>
        <v>14.85</v>
      </c>
      <c r="M59" s="9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_xlfn.XLOOKUP(orders_table[[#This Row],[Customer ID]],customers!$A$1:$A$1001,customers!$I$1:$I$1001,,0)</f>
        <v>No</v>
      </c>
    </row>
    <row r="60" spans="1:16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_xlfn.XLOOKUP(C60,customers!$A$1:$A$1001,customers!$B$1:$B$1001,0)</f>
        <v>Willa Rolling</v>
      </c>
      <c r="G60" s="2" t="str">
        <f>IF(_xlfn.XLOOKUP(C60,customers!$A$1:$A$1001,customers!$C$1:$C$1001,0)=0,"",_xlfn.XLOOKUP(C60,customers!$A$1:$A$1001,customers!$C$1:$C$1001,0))</f>
        <v/>
      </c>
      <c r="H60" s="2" t="str">
        <f>_xlfn.XLOOKUP(C60,customers!$A$1:$A$1001,customers!$G$1:$G$1001,,0)</f>
        <v>United States</v>
      </c>
      <c r="I60" s="4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7">
        <f>INDEX(products!$A$1:$G$49,MATCH(orders!$D60,products!$A$1:$A$49,0),MATCH(orders!K$1,products!$A$1:$G$1,0))</f>
        <v>2.5</v>
      </c>
      <c r="L60" s="9">
        <f>INDEX(products!$A$1:$G$49,MATCH(orders!$D60,products!$A$1:$A$49,0),MATCH(orders!L$1,products!$A$1:$G$1,0))</f>
        <v>29.784999999999997</v>
      </c>
      <c r="M60" s="9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_xlfn.XLOOKUP(orders_table[[#This Row],[Customer ID]],customers!$A$1:$A$1001,customers!$I$1:$I$1001,,0)</f>
        <v>Yes</v>
      </c>
    </row>
    <row r="61" spans="1:16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_xlfn.XLOOKUP(C61,customers!$A$1:$A$1001,customers!$B$1:$B$1001,0)</f>
        <v>Stanislaus Gilroy</v>
      </c>
      <c r="G61" s="2" t="str">
        <f>IF(_xlfn.XLOOKUP(C61,customers!$A$1:$A$1001,customers!$C$1:$C$1001,0)=0,"",_xlfn.XLOOKUP(C61,customers!$A$1:$A$1001,customers!$C$1:$C$1001,0))</f>
        <v>sgilroy1n@eepurl.com</v>
      </c>
      <c r="H61" s="2" t="str">
        <f>_xlfn.XLOOKUP(C61,customers!$A$1:$A$1001,customers!$G$1:$G$1001,,0)</f>
        <v>United States</v>
      </c>
      <c r="I61" s="4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7">
        <f>INDEX(products!$A$1:$G$49,MATCH(orders!$D61,products!$A$1:$A$49,0),MATCH(orders!K$1,products!$A$1:$G$1,0))</f>
        <v>0.5</v>
      </c>
      <c r="L61" s="9">
        <f>INDEX(products!$A$1:$G$49,MATCH(orders!$D61,products!$A$1:$A$49,0),MATCH(orders!L$1,products!$A$1:$G$1,0))</f>
        <v>8.73</v>
      </c>
      <c r="M61" s="9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_xlfn.XLOOKUP(orders_table[[#This Row],[Customer ID]],customers!$A$1:$A$1001,customers!$I$1:$I$1001,,0)</f>
        <v>Yes</v>
      </c>
    </row>
    <row r="62" spans="1:16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_xlfn.XLOOKUP(C62,customers!$A$1:$A$1001,customers!$B$1:$B$1001,0)</f>
        <v>Correy Cottingham</v>
      </c>
      <c r="G62" s="2" t="str">
        <f>IF(_xlfn.XLOOKUP(C62,customers!$A$1:$A$1001,customers!$C$1:$C$1001,0)=0,"",_xlfn.XLOOKUP(C62,customers!$A$1:$A$1001,customers!$C$1:$C$1001,0))</f>
        <v>ccottingham1o@wikipedia.org</v>
      </c>
      <c r="H62" s="2" t="str">
        <f>_xlfn.XLOOKUP(C62,customers!$A$1:$A$1001,customers!$G$1:$G$1001,,0)</f>
        <v>United States</v>
      </c>
      <c r="I62" s="4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7">
        <f>INDEX(products!$A$1:$G$49,MATCH(orders!$D62,products!$A$1:$A$49,0),MATCH(orders!K$1,products!$A$1:$G$1,0))</f>
        <v>2.5</v>
      </c>
      <c r="L62" s="9">
        <f>INDEX(products!$A$1:$G$49,MATCH(orders!$D62,products!$A$1:$A$49,0),MATCH(orders!L$1,products!$A$1:$G$1,0))</f>
        <v>22.884999999999998</v>
      </c>
      <c r="M62" s="9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_xlfn.XLOOKUP(orders_table[[#This Row],[Customer ID]],customers!$A$1:$A$1001,customers!$I$1:$I$1001,,0)</f>
        <v>No</v>
      </c>
    </row>
    <row r="63" spans="1:16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_xlfn.XLOOKUP(C63,customers!$A$1:$A$1001,customers!$B$1:$B$1001,0)</f>
        <v>Pammi Endacott</v>
      </c>
      <c r="G63" s="2" t="str">
        <f>IF(_xlfn.XLOOKUP(C63,customers!$A$1:$A$1001,customers!$C$1:$C$1001,0)=0,"",_xlfn.XLOOKUP(C63,customers!$A$1:$A$1001,customers!$C$1:$C$1001,0))</f>
        <v/>
      </c>
      <c r="H63" s="2" t="str">
        <f>_xlfn.XLOOKUP(C63,customers!$A$1:$A$1001,customers!$G$1:$G$1001,,0)</f>
        <v>United Kingdom</v>
      </c>
      <c r="I63" s="4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7">
        <f>INDEX(products!$A$1:$G$49,MATCH(orders!$D63,products!$A$1:$A$49,0),MATCH(orders!K$1,products!$A$1:$G$1,0))</f>
        <v>0.5</v>
      </c>
      <c r="L63" s="9">
        <f>INDEX(products!$A$1:$G$49,MATCH(orders!$D63,products!$A$1:$A$49,0),MATCH(orders!L$1,products!$A$1:$G$1,0))</f>
        <v>5.3699999999999992</v>
      </c>
      <c r="M63" s="9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_xlfn.XLOOKUP(orders_table[[#This Row],[Customer ID]],customers!$A$1:$A$1001,customers!$I$1:$I$1001,,0)</f>
        <v>Yes</v>
      </c>
    </row>
    <row r="64" spans="1:16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_xlfn.XLOOKUP(C64,customers!$A$1:$A$1001,customers!$B$1:$B$1001,0)</f>
        <v>Nona Linklater</v>
      </c>
      <c r="G64" s="2" t="str">
        <f>IF(_xlfn.XLOOKUP(C64,customers!$A$1:$A$1001,customers!$C$1:$C$1001,0)=0,"",_xlfn.XLOOKUP(C64,customers!$A$1:$A$1001,customers!$C$1:$C$1001,0))</f>
        <v/>
      </c>
      <c r="H64" s="2" t="str">
        <f>_xlfn.XLOOKUP(C64,customers!$A$1:$A$1001,customers!$G$1:$G$1001,,0)</f>
        <v>United States</v>
      </c>
      <c r="I64" s="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7">
        <f>INDEX(products!$A$1:$G$49,MATCH(orders!$D64,products!$A$1:$A$49,0),MATCH(orders!K$1,products!$A$1:$G$1,0))</f>
        <v>0.2</v>
      </c>
      <c r="L64" s="9">
        <f>INDEX(products!$A$1:$G$49,MATCH(orders!$D64,products!$A$1:$A$49,0),MATCH(orders!L$1,products!$A$1:$G$1,0))</f>
        <v>4.7549999999999999</v>
      </c>
      <c r="M64" s="9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_xlfn.XLOOKUP(orders_table[[#This Row],[Customer ID]],customers!$A$1:$A$1001,customers!$I$1:$I$1001,,0)</f>
        <v>Yes</v>
      </c>
    </row>
    <row r="65" spans="1:16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_xlfn.XLOOKUP(C65,customers!$A$1:$A$1001,customers!$B$1:$B$1001,0)</f>
        <v>Annadiane Dykes</v>
      </c>
      <c r="G65" s="2" t="str">
        <f>IF(_xlfn.XLOOKUP(C65,customers!$A$1:$A$1001,customers!$C$1:$C$1001,0)=0,"",_xlfn.XLOOKUP(C65,customers!$A$1:$A$1001,customers!$C$1:$C$1001,0))</f>
        <v>adykes1r@eventbrite.com</v>
      </c>
      <c r="H65" s="2" t="str">
        <f>_xlfn.XLOOKUP(C65,customers!$A$1:$A$1001,customers!$G$1:$G$1001,,0)</f>
        <v>United States</v>
      </c>
      <c r="I65" s="4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7">
        <f>INDEX(products!$A$1:$G$49,MATCH(orders!$D65,products!$A$1:$A$49,0),MATCH(orders!K$1,products!$A$1:$G$1,0))</f>
        <v>0.5</v>
      </c>
      <c r="L65" s="9">
        <f>INDEX(products!$A$1:$G$49,MATCH(orders!$D65,products!$A$1:$A$49,0),MATCH(orders!L$1,products!$A$1:$G$1,0))</f>
        <v>6.75</v>
      </c>
      <c r="M65" s="9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_xlfn.XLOOKUP(orders_table[[#This Row],[Customer ID]],customers!$A$1:$A$1001,customers!$I$1:$I$1001,,0)</f>
        <v>No</v>
      </c>
    </row>
    <row r="66" spans="1:16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_xlfn.XLOOKUP(C66,customers!$A$1:$A$1001,customers!$B$1:$B$1001,0)</f>
        <v>Felecia Dodgson</v>
      </c>
      <c r="G66" s="2" t="str">
        <f>IF(_xlfn.XLOOKUP(C66,customers!$A$1:$A$1001,customers!$C$1:$C$1001,0)=0,"",_xlfn.XLOOKUP(C66,customers!$A$1:$A$1001,customers!$C$1:$C$1001,0))</f>
        <v/>
      </c>
      <c r="H66" s="2" t="str">
        <f>_xlfn.XLOOKUP(C66,customers!$A$1:$A$1001,customers!$G$1:$G$1001,,0)</f>
        <v>United States</v>
      </c>
      <c r="I66" s="4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7">
        <f>INDEX(products!$A$1:$G$49,MATCH(orders!$D66,products!$A$1:$A$49,0),MATCH(orders!K$1,products!$A$1:$G$1,0))</f>
        <v>0.5</v>
      </c>
      <c r="L66" s="9">
        <f>INDEX(products!$A$1:$G$49,MATCH(orders!$D66,products!$A$1:$A$49,0),MATCH(orders!L$1,products!$A$1:$G$1,0))</f>
        <v>5.97</v>
      </c>
      <c r="M66" s="9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_xlfn.XLOOKUP(orders_table[[#This Row],[Customer ID]],customers!$A$1:$A$1001,customers!$I$1:$I$1001,,0)</f>
        <v>Yes</v>
      </c>
    </row>
    <row r="67" spans="1:16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_xlfn.XLOOKUP(C67,customers!$A$1:$A$1001,customers!$B$1:$B$1001,0)</f>
        <v>Angelia Cockrem</v>
      </c>
      <c r="G67" s="2" t="str">
        <f>IF(_xlfn.XLOOKUP(C67,customers!$A$1:$A$1001,customers!$C$1:$C$1001,0)=0,"",_xlfn.XLOOKUP(C67,customers!$A$1:$A$1001,customers!$C$1:$C$1001,0))</f>
        <v>acockrem1t@engadget.com</v>
      </c>
      <c r="H67" s="2" t="str">
        <f>_xlfn.XLOOKUP(C67,customers!$A$1:$A$1001,customers!$G$1:$G$1001,,0)</f>
        <v>United States</v>
      </c>
      <c r="I67" s="4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7">
        <f>INDEX(products!$A$1:$G$49,MATCH(orders!$D67,products!$A$1:$A$49,0),MATCH(orders!K$1,products!$A$1:$G$1,0))</f>
        <v>2.5</v>
      </c>
      <c r="L67" s="9">
        <f>INDEX(products!$A$1:$G$49,MATCH(orders!$D67,products!$A$1:$A$49,0),MATCH(orders!L$1,products!$A$1:$G$1,0))</f>
        <v>20.584999999999997</v>
      </c>
      <c r="M67" s="9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_xlfn.XLOOKUP(orders_table[[#This Row],[Customer ID]],customers!$A$1:$A$1001,customers!$I$1:$I$1001,,0)</f>
        <v>Yes</v>
      </c>
    </row>
    <row r="68" spans="1:16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_xlfn.XLOOKUP(C68,customers!$A$1:$A$1001,customers!$B$1:$B$1001,0)</f>
        <v>Belvia Umpleby</v>
      </c>
      <c r="G68" s="2" t="str">
        <f>IF(_xlfn.XLOOKUP(C68,customers!$A$1:$A$1001,customers!$C$1:$C$1001,0)=0,"",_xlfn.XLOOKUP(C68,customers!$A$1:$A$1001,customers!$C$1:$C$1001,0))</f>
        <v>bumpleby1u@soundcloud.com</v>
      </c>
      <c r="H68" s="2" t="str">
        <f>_xlfn.XLOOKUP(C68,customers!$A$1:$A$1001,customers!$G$1:$G$1001,,0)</f>
        <v>United States</v>
      </c>
      <c r="I68" s="4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7">
        <f>INDEX(products!$A$1:$G$49,MATCH(orders!$D68,products!$A$1:$A$49,0),MATCH(orders!K$1,products!$A$1:$G$1,0))</f>
        <v>0.5</v>
      </c>
      <c r="L68" s="9">
        <f>INDEX(products!$A$1:$G$49,MATCH(orders!$D68,products!$A$1:$A$49,0),MATCH(orders!L$1,products!$A$1:$G$1,0))</f>
        <v>7.169999999999999</v>
      </c>
      <c r="M68" s="9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_xlfn.XLOOKUP(orders_table[[#This Row],[Customer ID]],customers!$A$1:$A$1001,customers!$I$1:$I$1001,,0)</f>
        <v>Yes</v>
      </c>
    </row>
    <row r="69" spans="1:16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_xlfn.XLOOKUP(C69,customers!$A$1:$A$1001,customers!$B$1:$B$1001,0)</f>
        <v>Nat Saleway</v>
      </c>
      <c r="G69" s="2" t="str">
        <f>IF(_xlfn.XLOOKUP(C69,customers!$A$1:$A$1001,customers!$C$1:$C$1001,0)=0,"",_xlfn.XLOOKUP(C69,customers!$A$1:$A$1001,customers!$C$1:$C$1001,0))</f>
        <v>nsaleway1v@dedecms.com</v>
      </c>
      <c r="H69" s="2" t="str">
        <f>_xlfn.XLOOKUP(C69,customers!$A$1:$A$1001,customers!$G$1:$G$1001,,0)</f>
        <v>United States</v>
      </c>
      <c r="I69" s="4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7">
        <f>INDEX(products!$A$1:$G$49,MATCH(orders!$D69,products!$A$1:$A$49,0),MATCH(orders!K$1,products!$A$1:$G$1,0))</f>
        <v>0.2</v>
      </c>
      <c r="L69" s="9">
        <f>INDEX(products!$A$1:$G$49,MATCH(orders!$D69,products!$A$1:$A$49,0),MATCH(orders!L$1,products!$A$1:$G$1,0))</f>
        <v>4.7549999999999999</v>
      </c>
      <c r="M69" s="9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_xlfn.XLOOKUP(orders_table[[#This Row],[Customer ID]],customers!$A$1:$A$1001,customers!$I$1:$I$1001,,0)</f>
        <v>No</v>
      </c>
    </row>
    <row r="70" spans="1:16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_xlfn.XLOOKUP(C70,customers!$A$1:$A$1001,customers!$B$1:$B$1001,0)</f>
        <v>Hayward Goulter</v>
      </c>
      <c r="G70" s="2" t="str">
        <f>IF(_xlfn.XLOOKUP(C70,customers!$A$1:$A$1001,customers!$C$1:$C$1001,0)=0,"",_xlfn.XLOOKUP(C70,customers!$A$1:$A$1001,customers!$C$1:$C$1001,0))</f>
        <v>hgoulter1w@abc.net.au</v>
      </c>
      <c r="H70" s="2" t="str">
        <f>_xlfn.XLOOKUP(C70,customers!$A$1:$A$1001,customers!$G$1:$G$1001,,0)</f>
        <v>United States</v>
      </c>
      <c r="I70" s="4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7">
        <f>INDEX(products!$A$1:$G$49,MATCH(orders!$D70,products!$A$1:$A$49,0),MATCH(orders!K$1,products!$A$1:$G$1,0))</f>
        <v>0.2</v>
      </c>
      <c r="L70" s="9">
        <f>INDEX(products!$A$1:$G$49,MATCH(orders!$D70,products!$A$1:$A$49,0),MATCH(orders!L$1,products!$A$1:$G$1,0))</f>
        <v>2.9849999999999999</v>
      </c>
      <c r="M70" s="9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_xlfn.XLOOKUP(orders_table[[#This Row],[Customer ID]],customers!$A$1:$A$1001,customers!$I$1:$I$1001,,0)</f>
        <v>No</v>
      </c>
    </row>
    <row r="71" spans="1:16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_xlfn.XLOOKUP(C71,customers!$A$1:$A$1001,customers!$B$1:$B$1001,0)</f>
        <v>Gay Rizzello</v>
      </c>
      <c r="G71" s="2" t="str">
        <f>IF(_xlfn.XLOOKUP(C71,customers!$A$1:$A$1001,customers!$C$1:$C$1001,0)=0,"",_xlfn.XLOOKUP(C71,customers!$A$1:$A$1001,customers!$C$1:$C$1001,0))</f>
        <v>grizzello1x@symantec.com</v>
      </c>
      <c r="H71" s="2" t="str">
        <f>_xlfn.XLOOKUP(C71,customers!$A$1:$A$1001,customers!$G$1:$G$1001,,0)</f>
        <v>United Kingdom</v>
      </c>
      <c r="I71" s="4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7">
        <f>INDEX(products!$A$1:$G$49,MATCH(orders!$D71,products!$A$1:$A$49,0),MATCH(orders!K$1,products!$A$1:$G$1,0))</f>
        <v>1</v>
      </c>
      <c r="L71" s="9">
        <f>INDEX(products!$A$1:$G$49,MATCH(orders!$D71,products!$A$1:$A$49,0),MATCH(orders!L$1,products!$A$1:$G$1,0))</f>
        <v>9.9499999999999993</v>
      </c>
      <c r="M71" s="9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_xlfn.XLOOKUP(orders_table[[#This Row],[Customer ID]],customers!$A$1:$A$1001,customers!$I$1:$I$1001,,0)</f>
        <v>Yes</v>
      </c>
    </row>
    <row r="72" spans="1:16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_xlfn.XLOOKUP(C72,customers!$A$1:$A$1001,customers!$B$1:$B$1001,0)</f>
        <v>Shannon List</v>
      </c>
      <c r="G72" s="2" t="str">
        <f>IF(_xlfn.XLOOKUP(C72,customers!$A$1:$A$1001,customers!$C$1:$C$1001,0)=0,"",_xlfn.XLOOKUP(C72,customers!$A$1:$A$1001,customers!$C$1:$C$1001,0))</f>
        <v>slist1y@mapquest.com</v>
      </c>
      <c r="H72" s="2" t="str">
        <f>_xlfn.XLOOKUP(C72,customers!$A$1:$A$1001,customers!$G$1:$G$1001,,0)</f>
        <v>United States</v>
      </c>
      <c r="I72" s="4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7">
        <f>INDEX(products!$A$1:$G$49,MATCH(orders!$D72,products!$A$1:$A$49,0),MATCH(orders!K$1,products!$A$1:$G$1,0))</f>
        <v>2.5</v>
      </c>
      <c r="L72" s="9">
        <f>INDEX(products!$A$1:$G$49,MATCH(orders!$D72,products!$A$1:$A$49,0),MATCH(orders!L$1,products!$A$1:$G$1,0))</f>
        <v>34.154999999999994</v>
      </c>
      <c r="M72" s="9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_xlfn.XLOOKUP(orders_table[[#This Row],[Customer ID]],customers!$A$1:$A$1001,customers!$I$1:$I$1001,,0)</f>
        <v>No</v>
      </c>
    </row>
    <row r="73" spans="1:16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_xlfn.XLOOKUP(C73,customers!$A$1:$A$1001,customers!$B$1:$B$1001,0)</f>
        <v>Shirlene Edmondson</v>
      </c>
      <c r="G73" s="2" t="str">
        <f>IF(_xlfn.XLOOKUP(C73,customers!$A$1:$A$1001,customers!$C$1:$C$1001,0)=0,"",_xlfn.XLOOKUP(C73,customers!$A$1:$A$1001,customers!$C$1:$C$1001,0))</f>
        <v>sedmondson1z@theguardian.com</v>
      </c>
      <c r="H73" s="2" t="str">
        <f>_xlfn.XLOOKUP(C73,customers!$A$1:$A$1001,customers!$G$1:$G$1001,,0)</f>
        <v>Ireland</v>
      </c>
      <c r="I73" s="4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7">
        <f>INDEX(products!$A$1:$G$49,MATCH(orders!$D73,products!$A$1:$A$49,0),MATCH(orders!K$1,products!$A$1:$G$1,0))</f>
        <v>0.2</v>
      </c>
      <c r="L73" s="9">
        <f>INDEX(products!$A$1:$G$49,MATCH(orders!$D73,products!$A$1:$A$49,0),MATCH(orders!L$1,products!$A$1:$G$1,0))</f>
        <v>4.7549999999999999</v>
      </c>
      <c r="M73" s="9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_xlfn.XLOOKUP(orders_table[[#This Row],[Customer ID]],customers!$A$1:$A$1001,customers!$I$1:$I$1001,,0)</f>
        <v>No</v>
      </c>
    </row>
    <row r="74" spans="1:16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_xlfn.XLOOKUP(C74,customers!$A$1:$A$1001,customers!$B$1:$B$1001,0)</f>
        <v>Aurlie McCarl</v>
      </c>
      <c r="G74" s="2" t="str">
        <f>IF(_xlfn.XLOOKUP(C74,customers!$A$1:$A$1001,customers!$C$1:$C$1001,0)=0,"",_xlfn.XLOOKUP(C74,customers!$A$1:$A$1001,customers!$C$1:$C$1001,0))</f>
        <v/>
      </c>
      <c r="H74" s="2" t="str">
        <f>_xlfn.XLOOKUP(C74,customers!$A$1:$A$1001,customers!$G$1:$G$1001,,0)</f>
        <v>United States</v>
      </c>
      <c r="I74" s="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7">
        <f>INDEX(products!$A$1:$G$49,MATCH(orders!$D74,products!$A$1:$A$49,0),MATCH(orders!K$1,products!$A$1:$G$1,0))</f>
        <v>2.5</v>
      </c>
      <c r="L74" s="9">
        <f>INDEX(products!$A$1:$G$49,MATCH(orders!$D74,products!$A$1:$A$49,0),MATCH(orders!L$1,products!$A$1:$G$1,0))</f>
        <v>25.874999999999996</v>
      </c>
      <c r="M74" s="9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_xlfn.XLOOKUP(orders_table[[#This Row],[Customer ID]],customers!$A$1:$A$1001,customers!$I$1:$I$1001,,0)</f>
        <v>No</v>
      </c>
    </row>
    <row r="75" spans="1:16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_xlfn.XLOOKUP(C75,customers!$A$1:$A$1001,customers!$B$1:$B$1001,0)</f>
        <v>Alikee Carryer</v>
      </c>
      <c r="G75" s="2" t="str">
        <f>IF(_xlfn.XLOOKUP(C75,customers!$A$1:$A$1001,customers!$C$1:$C$1001,0)=0,"",_xlfn.XLOOKUP(C75,customers!$A$1:$A$1001,customers!$C$1:$C$1001,0))</f>
        <v/>
      </c>
      <c r="H75" s="2" t="str">
        <f>_xlfn.XLOOKUP(C75,customers!$A$1:$A$1001,customers!$G$1:$G$1001,,0)</f>
        <v>United States</v>
      </c>
      <c r="I75" s="4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7">
        <f>INDEX(products!$A$1:$G$49,MATCH(orders!$D75,products!$A$1:$A$49,0),MATCH(orders!K$1,products!$A$1:$G$1,0))</f>
        <v>0.2</v>
      </c>
      <c r="L75" s="9">
        <f>INDEX(products!$A$1:$G$49,MATCH(orders!$D75,products!$A$1:$A$49,0),MATCH(orders!L$1,products!$A$1:$G$1,0))</f>
        <v>4.3650000000000002</v>
      </c>
      <c r="M75" s="9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_xlfn.XLOOKUP(orders_table[[#This Row],[Customer ID]],customers!$A$1:$A$1001,customers!$I$1:$I$1001,,0)</f>
        <v>Yes</v>
      </c>
    </row>
    <row r="76" spans="1:16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_xlfn.XLOOKUP(C76,customers!$A$1:$A$1001,customers!$B$1:$B$1001,0)</f>
        <v>Jennifer Rangall</v>
      </c>
      <c r="G76" s="2" t="str">
        <f>IF(_xlfn.XLOOKUP(C76,customers!$A$1:$A$1001,customers!$C$1:$C$1001,0)=0,"",_xlfn.XLOOKUP(C76,customers!$A$1:$A$1001,customers!$C$1:$C$1001,0))</f>
        <v>jrangall22@newsvine.com</v>
      </c>
      <c r="H76" s="2" t="str">
        <f>_xlfn.XLOOKUP(C76,customers!$A$1:$A$1001,customers!$G$1:$G$1001,,0)</f>
        <v>United States</v>
      </c>
      <c r="I76" s="4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7">
        <f>INDEX(products!$A$1:$G$49,MATCH(orders!$D76,products!$A$1:$A$49,0),MATCH(orders!K$1,products!$A$1:$G$1,0))</f>
        <v>0.5</v>
      </c>
      <c r="L76" s="9">
        <f>INDEX(products!$A$1:$G$49,MATCH(orders!$D76,products!$A$1:$A$49,0),MATCH(orders!L$1,products!$A$1:$G$1,0))</f>
        <v>8.91</v>
      </c>
      <c r="M76" s="9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_xlfn.XLOOKUP(orders_table[[#This Row],[Customer ID]],customers!$A$1:$A$1001,customers!$I$1:$I$1001,,0)</f>
        <v>Yes</v>
      </c>
    </row>
    <row r="77" spans="1:16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_xlfn.XLOOKUP(C77,customers!$A$1:$A$1001,customers!$B$1:$B$1001,0)</f>
        <v>Kipper Boorn</v>
      </c>
      <c r="G77" s="2" t="str">
        <f>IF(_xlfn.XLOOKUP(C77,customers!$A$1:$A$1001,customers!$C$1:$C$1001,0)=0,"",_xlfn.XLOOKUP(C77,customers!$A$1:$A$1001,customers!$C$1:$C$1001,0))</f>
        <v>kboorn23@ezinearticles.com</v>
      </c>
      <c r="H77" s="2" t="str">
        <f>_xlfn.XLOOKUP(C77,customers!$A$1:$A$1001,customers!$G$1:$G$1001,,0)</f>
        <v>Ireland</v>
      </c>
      <c r="I77" s="4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7">
        <f>INDEX(products!$A$1:$G$49,MATCH(orders!$D77,products!$A$1:$A$49,0),MATCH(orders!K$1,products!$A$1:$G$1,0))</f>
        <v>1</v>
      </c>
      <c r="L77" s="9">
        <f>INDEX(products!$A$1:$G$49,MATCH(orders!$D77,products!$A$1:$A$49,0),MATCH(orders!L$1,products!$A$1:$G$1,0))</f>
        <v>8.9499999999999993</v>
      </c>
      <c r="M77" s="9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_xlfn.XLOOKUP(orders_table[[#This Row],[Customer ID]],customers!$A$1:$A$1001,customers!$I$1:$I$1001,,0)</f>
        <v>Yes</v>
      </c>
    </row>
    <row r="78" spans="1:16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_xlfn.XLOOKUP(C78,customers!$A$1:$A$1001,customers!$B$1:$B$1001,0)</f>
        <v>Melania Beadle</v>
      </c>
      <c r="G78" s="2" t="str">
        <f>IF(_xlfn.XLOOKUP(C78,customers!$A$1:$A$1001,customers!$C$1:$C$1001,0)=0,"",_xlfn.XLOOKUP(C78,customers!$A$1:$A$1001,customers!$C$1:$C$1001,0))</f>
        <v/>
      </c>
      <c r="H78" s="2" t="str">
        <f>_xlfn.XLOOKUP(C78,customers!$A$1:$A$1001,customers!$G$1:$G$1001,,0)</f>
        <v>Ireland</v>
      </c>
      <c r="I78" s="4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7">
        <f>INDEX(products!$A$1:$G$49,MATCH(orders!$D78,products!$A$1:$A$49,0),MATCH(orders!K$1,products!$A$1:$G$1,0))</f>
        <v>0.2</v>
      </c>
      <c r="L78" s="9">
        <f>INDEX(products!$A$1:$G$49,MATCH(orders!$D78,products!$A$1:$A$49,0),MATCH(orders!L$1,products!$A$1:$G$1,0))</f>
        <v>3.5849999999999995</v>
      </c>
      <c r="M78" s="9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_xlfn.XLOOKUP(orders_table[[#This Row],[Customer ID]],customers!$A$1:$A$1001,customers!$I$1:$I$1001,,0)</f>
        <v>Yes</v>
      </c>
    </row>
    <row r="79" spans="1:16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_xlfn.XLOOKUP(C79,customers!$A$1:$A$1001,customers!$B$1:$B$1001,0)</f>
        <v>Colene Elgey</v>
      </c>
      <c r="G79" s="2" t="str">
        <f>IF(_xlfn.XLOOKUP(C79,customers!$A$1:$A$1001,customers!$C$1:$C$1001,0)=0,"",_xlfn.XLOOKUP(C79,customers!$A$1:$A$1001,customers!$C$1:$C$1001,0))</f>
        <v>celgey25@webs.com</v>
      </c>
      <c r="H79" s="2" t="str">
        <f>_xlfn.XLOOKUP(C79,customers!$A$1:$A$1001,customers!$G$1:$G$1001,,0)</f>
        <v>United States</v>
      </c>
      <c r="I79" s="4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7">
        <f>INDEX(products!$A$1:$G$49,MATCH(orders!$D79,products!$A$1:$A$49,0),MATCH(orders!K$1,products!$A$1:$G$1,0))</f>
        <v>0.2</v>
      </c>
      <c r="L79" s="9">
        <f>INDEX(products!$A$1:$G$49,MATCH(orders!$D79,products!$A$1:$A$49,0),MATCH(orders!L$1,products!$A$1:$G$1,0))</f>
        <v>3.645</v>
      </c>
      <c r="M79" s="9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_xlfn.XLOOKUP(orders_table[[#This Row],[Customer ID]],customers!$A$1:$A$1001,customers!$I$1:$I$1001,,0)</f>
        <v>No</v>
      </c>
    </row>
    <row r="80" spans="1:16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_xlfn.XLOOKUP(C80,customers!$A$1:$A$1001,customers!$B$1:$B$1001,0)</f>
        <v>Lothaire Mizzi</v>
      </c>
      <c r="G80" s="2" t="str">
        <f>IF(_xlfn.XLOOKUP(C80,customers!$A$1:$A$1001,customers!$C$1:$C$1001,0)=0,"",_xlfn.XLOOKUP(C80,customers!$A$1:$A$1001,customers!$C$1:$C$1001,0))</f>
        <v>lmizzi26@rakuten.co.jp</v>
      </c>
      <c r="H80" s="2" t="str">
        <f>_xlfn.XLOOKUP(C80,customers!$A$1:$A$1001,customers!$G$1:$G$1001,,0)</f>
        <v>United States</v>
      </c>
      <c r="I80" s="4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7">
        <f>INDEX(products!$A$1:$G$49,MATCH(orders!$D80,products!$A$1:$A$49,0),MATCH(orders!K$1,products!$A$1:$G$1,0))</f>
        <v>0.5</v>
      </c>
      <c r="L80" s="9">
        <f>INDEX(products!$A$1:$G$49,MATCH(orders!$D80,products!$A$1:$A$49,0),MATCH(orders!L$1,products!$A$1:$G$1,0))</f>
        <v>6.75</v>
      </c>
      <c r="M80" s="9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_xlfn.XLOOKUP(orders_table[[#This Row],[Customer ID]],customers!$A$1:$A$1001,customers!$I$1:$I$1001,,0)</f>
        <v>Yes</v>
      </c>
    </row>
    <row r="81" spans="1:16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_xlfn.XLOOKUP(C81,customers!$A$1:$A$1001,customers!$B$1:$B$1001,0)</f>
        <v>Cletis Giacomazzo</v>
      </c>
      <c r="G81" s="2" t="str">
        <f>IF(_xlfn.XLOOKUP(C81,customers!$A$1:$A$1001,customers!$C$1:$C$1001,0)=0,"",_xlfn.XLOOKUP(C81,customers!$A$1:$A$1001,customers!$C$1:$C$1001,0))</f>
        <v>cgiacomazzo27@jigsy.com</v>
      </c>
      <c r="H81" s="2" t="str">
        <f>_xlfn.XLOOKUP(C81,customers!$A$1:$A$1001,customers!$G$1:$G$1001,,0)</f>
        <v>United States</v>
      </c>
      <c r="I81" s="4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7">
        <f>INDEX(products!$A$1:$G$49,MATCH(orders!$D81,products!$A$1:$A$49,0),MATCH(orders!K$1,products!$A$1:$G$1,0))</f>
        <v>1</v>
      </c>
      <c r="L81" s="9">
        <f>INDEX(products!$A$1:$G$49,MATCH(orders!$D81,products!$A$1:$A$49,0),MATCH(orders!L$1,products!$A$1:$G$1,0))</f>
        <v>11.95</v>
      </c>
      <c r="M81" s="9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_xlfn.XLOOKUP(orders_table[[#This Row],[Customer ID]],customers!$A$1:$A$1001,customers!$I$1:$I$1001,,0)</f>
        <v>No</v>
      </c>
    </row>
    <row r="82" spans="1:16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_xlfn.XLOOKUP(C82,customers!$A$1:$A$1001,customers!$B$1:$B$1001,0)</f>
        <v>Ami Arnow</v>
      </c>
      <c r="G82" s="2" t="str">
        <f>IF(_xlfn.XLOOKUP(C82,customers!$A$1:$A$1001,customers!$C$1:$C$1001,0)=0,"",_xlfn.XLOOKUP(C82,customers!$A$1:$A$1001,customers!$C$1:$C$1001,0))</f>
        <v>aarnow28@arizona.edu</v>
      </c>
      <c r="H82" s="2" t="str">
        <f>_xlfn.XLOOKUP(C82,customers!$A$1:$A$1001,customers!$G$1:$G$1001,,0)</f>
        <v>United States</v>
      </c>
      <c r="I82" s="4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7">
        <f>INDEX(products!$A$1:$G$49,MATCH(orders!$D82,products!$A$1:$A$49,0),MATCH(orders!K$1,products!$A$1:$G$1,0))</f>
        <v>0.5</v>
      </c>
      <c r="L82" s="9">
        <f>INDEX(products!$A$1:$G$49,MATCH(orders!$D82,products!$A$1:$A$49,0),MATCH(orders!L$1,products!$A$1:$G$1,0))</f>
        <v>7.77</v>
      </c>
      <c r="M82" s="9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_xlfn.XLOOKUP(orders_table[[#This Row],[Customer ID]],customers!$A$1:$A$1001,customers!$I$1:$I$1001,,0)</f>
        <v>Yes</v>
      </c>
    </row>
    <row r="83" spans="1:16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_xlfn.XLOOKUP(C83,customers!$A$1:$A$1001,customers!$B$1:$B$1001,0)</f>
        <v>Sheppard Yann</v>
      </c>
      <c r="G83" s="2" t="str">
        <f>IF(_xlfn.XLOOKUP(C83,customers!$A$1:$A$1001,customers!$C$1:$C$1001,0)=0,"",_xlfn.XLOOKUP(C83,customers!$A$1:$A$1001,customers!$C$1:$C$1001,0))</f>
        <v>syann29@senate.gov</v>
      </c>
      <c r="H83" s="2" t="str">
        <f>_xlfn.XLOOKUP(C83,customers!$A$1:$A$1001,customers!$G$1:$G$1001,,0)</f>
        <v>United States</v>
      </c>
      <c r="I83" s="4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7">
        <f>INDEX(products!$A$1:$G$49,MATCH(orders!$D83,products!$A$1:$A$49,0),MATCH(orders!K$1,products!$A$1:$G$1,0))</f>
        <v>2.5</v>
      </c>
      <c r="L83" s="9">
        <f>INDEX(products!$A$1:$G$49,MATCH(orders!$D83,products!$A$1:$A$49,0),MATCH(orders!L$1,products!$A$1:$G$1,0))</f>
        <v>36.454999999999998</v>
      </c>
      <c r="M83" s="9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_xlfn.XLOOKUP(orders_table[[#This Row],[Customer ID]],customers!$A$1:$A$1001,customers!$I$1:$I$1001,,0)</f>
        <v>Yes</v>
      </c>
    </row>
    <row r="84" spans="1:16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_xlfn.XLOOKUP(C84,customers!$A$1:$A$1001,customers!$B$1:$B$1001,0)</f>
        <v>Bunny Naulls</v>
      </c>
      <c r="G84" s="2" t="str">
        <f>IF(_xlfn.XLOOKUP(C84,customers!$A$1:$A$1001,customers!$C$1:$C$1001,0)=0,"",_xlfn.XLOOKUP(C84,customers!$A$1:$A$1001,customers!$C$1:$C$1001,0))</f>
        <v>bnaulls2a@tiny.cc</v>
      </c>
      <c r="H84" s="2" t="str">
        <f>_xlfn.XLOOKUP(C84,customers!$A$1:$A$1001,customers!$G$1:$G$1001,,0)</f>
        <v>Ireland</v>
      </c>
      <c r="I84" s="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7">
        <f>INDEX(products!$A$1:$G$49,MATCH(orders!$D84,products!$A$1:$A$49,0),MATCH(orders!K$1,products!$A$1:$G$1,0))</f>
        <v>2.5</v>
      </c>
      <c r="L84" s="9">
        <f>INDEX(products!$A$1:$G$49,MATCH(orders!$D84,products!$A$1:$A$49,0),MATCH(orders!L$1,products!$A$1:$G$1,0))</f>
        <v>33.464999999999996</v>
      </c>
      <c r="M84" s="9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_xlfn.XLOOKUP(orders_table[[#This Row],[Customer ID]],customers!$A$1:$A$1001,customers!$I$1:$I$1001,,0)</f>
        <v>Yes</v>
      </c>
    </row>
    <row r="85" spans="1:16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_xlfn.XLOOKUP(C85,customers!$A$1:$A$1001,customers!$B$1:$B$1001,0)</f>
        <v>Hally Lorait</v>
      </c>
      <c r="G85" s="2" t="str">
        <f>IF(_xlfn.XLOOKUP(C85,customers!$A$1:$A$1001,customers!$C$1:$C$1001,0)=0,"",_xlfn.XLOOKUP(C85,customers!$A$1:$A$1001,customers!$C$1:$C$1001,0))</f>
        <v/>
      </c>
      <c r="H85" s="2" t="str">
        <f>_xlfn.XLOOKUP(C85,customers!$A$1:$A$1001,customers!$G$1:$G$1001,,0)</f>
        <v>United States</v>
      </c>
      <c r="I85" s="4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7">
        <f>INDEX(products!$A$1:$G$49,MATCH(orders!$D85,products!$A$1:$A$49,0),MATCH(orders!K$1,products!$A$1:$G$1,0))</f>
        <v>2.5</v>
      </c>
      <c r="L85" s="9">
        <f>INDEX(products!$A$1:$G$49,MATCH(orders!$D85,products!$A$1:$A$49,0),MATCH(orders!L$1,products!$A$1:$G$1,0))</f>
        <v>20.584999999999997</v>
      </c>
      <c r="M85" s="9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_xlfn.XLOOKUP(orders_table[[#This Row],[Customer ID]],customers!$A$1:$A$1001,customers!$I$1:$I$1001,,0)</f>
        <v>Yes</v>
      </c>
    </row>
    <row r="86" spans="1:16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_xlfn.XLOOKUP(C86,customers!$A$1:$A$1001,customers!$B$1:$B$1001,0)</f>
        <v>Zaccaria Sherewood</v>
      </c>
      <c r="G86" s="2" t="str">
        <f>IF(_xlfn.XLOOKUP(C86,customers!$A$1:$A$1001,customers!$C$1:$C$1001,0)=0,"",_xlfn.XLOOKUP(C86,customers!$A$1:$A$1001,customers!$C$1:$C$1001,0))</f>
        <v>zsherewood2c@apache.org</v>
      </c>
      <c r="H86" s="2" t="str">
        <f>_xlfn.XLOOKUP(C86,customers!$A$1:$A$1001,customers!$G$1:$G$1001,,0)</f>
        <v>United States</v>
      </c>
      <c r="I86" s="4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7">
        <f>INDEX(products!$A$1:$G$49,MATCH(orders!$D86,products!$A$1:$A$49,0),MATCH(orders!K$1,products!$A$1:$G$1,0))</f>
        <v>0.5</v>
      </c>
      <c r="L86" s="9">
        <f>INDEX(products!$A$1:$G$49,MATCH(orders!$D86,products!$A$1:$A$49,0),MATCH(orders!L$1,products!$A$1:$G$1,0))</f>
        <v>9.51</v>
      </c>
      <c r="M86" s="9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_xlfn.XLOOKUP(orders_table[[#This Row],[Customer ID]],customers!$A$1:$A$1001,customers!$I$1:$I$1001,,0)</f>
        <v>No</v>
      </c>
    </row>
    <row r="87" spans="1:16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_xlfn.XLOOKUP(C87,customers!$A$1:$A$1001,customers!$B$1:$B$1001,0)</f>
        <v>Jeffrey Dufaire</v>
      </c>
      <c r="G87" s="2" t="str">
        <f>IF(_xlfn.XLOOKUP(C87,customers!$A$1:$A$1001,customers!$C$1:$C$1001,0)=0,"",_xlfn.XLOOKUP(C87,customers!$A$1:$A$1001,customers!$C$1:$C$1001,0))</f>
        <v>jdufaire2d@fc2.com</v>
      </c>
      <c r="H87" s="2" t="str">
        <f>_xlfn.XLOOKUP(C87,customers!$A$1:$A$1001,customers!$G$1:$G$1001,,0)</f>
        <v>United States</v>
      </c>
      <c r="I87" s="4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7">
        <f>INDEX(products!$A$1:$G$49,MATCH(orders!$D87,products!$A$1:$A$49,0),MATCH(orders!K$1,products!$A$1:$G$1,0))</f>
        <v>2.5</v>
      </c>
      <c r="L87" s="9">
        <f>INDEX(products!$A$1:$G$49,MATCH(orders!$D87,products!$A$1:$A$49,0),MATCH(orders!L$1,products!$A$1:$G$1,0))</f>
        <v>29.784999999999997</v>
      </c>
      <c r="M87" s="9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_xlfn.XLOOKUP(orders_table[[#This Row],[Customer ID]],customers!$A$1:$A$1001,customers!$I$1:$I$1001,,0)</f>
        <v>No</v>
      </c>
    </row>
    <row r="88" spans="1:16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_xlfn.XLOOKUP(C88,customers!$A$1:$A$1001,customers!$B$1:$B$1001,0)</f>
        <v>Jeffrey Dufaire</v>
      </c>
      <c r="G88" s="2" t="str">
        <f>IF(_xlfn.XLOOKUP(C88,customers!$A$1:$A$1001,customers!$C$1:$C$1001,0)=0,"",_xlfn.XLOOKUP(C88,customers!$A$1:$A$1001,customers!$C$1:$C$1001,0))</f>
        <v>jdufaire2d@fc2.com</v>
      </c>
      <c r="H88" s="2" t="str">
        <f>_xlfn.XLOOKUP(C88,customers!$A$1:$A$1001,customers!$G$1:$G$1001,,0)</f>
        <v>United States</v>
      </c>
      <c r="I88" s="4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7">
        <f>INDEX(products!$A$1:$G$49,MATCH(orders!$D88,products!$A$1:$A$49,0),MATCH(orders!K$1,products!$A$1:$G$1,0))</f>
        <v>0.2</v>
      </c>
      <c r="L88" s="9">
        <f>INDEX(products!$A$1:$G$49,MATCH(orders!$D88,products!$A$1:$A$49,0),MATCH(orders!L$1,products!$A$1:$G$1,0))</f>
        <v>2.9849999999999999</v>
      </c>
      <c r="M88" s="9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_xlfn.XLOOKUP(orders_table[[#This Row],[Customer ID]],customers!$A$1:$A$1001,customers!$I$1:$I$1001,,0)</f>
        <v>No</v>
      </c>
    </row>
    <row r="89" spans="1:16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_xlfn.XLOOKUP(C89,customers!$A$1:$A$1001,customers!$B$1:$B$1001,0)</f>
        <v>Beitris Keaveney</v>
      </c>
      <c r="G89" s="2" t="str">
        <f>IF(_xlfn.XLOOKUP(C89,customers!$A$1:$A$1001,customers!$C$1:$C$1001,0)=0,"",_xlfn.XLOOKUP(C89,customers!$A$1:$A$1001,customers!$C$1:$C$1001,0))</f>
        <v>bkeaveney2f@netlog.com</v>
      </c>
      <c r="H89" s="2" t="str">
        <f>_xlfn.XLOOKUP(C89,customers!$A$1:$A$1001,customers!$G$1:$G$1001,,0)</f>
        <v>United States</v>
      </c>
      <c r="I89" s="4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7">
        <f>INDEX(products!$A$1:$G$49,MATCH(orders!$D89,products!$A$1:$A$49,0),MATCH(orders!K$1,products!$A$1:$G$1,0))</f>
        <v>1</v>
      </c>
      <c r="L89" s="9">
        <f>INDEX(products!$A$1:$G$49,MATCH(orders!$D89,products!$A$1:$A$49,0),MATCH(orders!L$1,products!$A$1:$G$1,0))</f>
        <v>11.25</v>
      </c>
      <c r="M89" s="9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_xlfn.XLOOKUP(orders_table[[#This Row],[Customer ID]],customers!$A$1:$A$1001,customers!$I$1:$I$1001,,0)</f>
        <v>No</v>
      </c>
    </row>
    <row r="90" spans="1:16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_xlfn.XLOOKUP(C90,customers!$A$1:$A$1001,customers!$B$1:$B$1001,0)</f>
        <v>Elna Grise</v>
      </c>
      <c r="G90" s="2" t="str">
        <f>IF(_xlfn.XLOOKUP(C90,customers!$A$1:$A$1001,customers!$C$1:$C$1001,0)=0,"",_xlfn.XLOOKUP(C90,customers!$A$1:$A$1001,customers!$C$1:$C$1001,0))</f>
        <v>egrise2g@cargocollective.com</v>
      </c>
      <c r="H90" s="2" t="str">
        <f>_xlfn.XLOOKUP(C90,customers!$A$1:$A$1001,customers!$G$1:$G$1001,,0)</f>
        <v>United States</v>
      </c>
      <c r="I90" s="4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7">
        <f>INDEX(products!$A$1:$G$49,MATCH(orders!$D90,products!$A$1:$A$49,0),MATCH(orders!K$1,products!$A$1:$G$1,0))</f>
        <v>1</v>
      </c>
      <c r="L90" s="9">
        <f>INDEX(products!$A$1:$G$49,MATCH(orders!$D90,products!$A$1:$A$49,0),MATCH(orders!L$1,products!$A$1:$G$1,0))</f>
        <v>11.95</v>
      </c>
      <c r="M90" s="9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_xlfn.XLOOKUP(orders_table[[#This Row],[Customer ID]],customers!$A$1:$A$1001,customers!$I$1:$I$1001,,0)</f>
        <v>No</v>
      </c>
    </row>
    <row r="91" spans="1:16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_xlfn.XLOOKUP(C91,customers!$A$1:$A$1001,customers!$B$1:$B$1001,0)</f>
        <v>Torie Gottelier</v>
      </c>
      <c r="G91" s="2" t="str">
        <f>IF(_xlfn.XLOOKUP(C91,customers!$A$1:$A$1001,customers!$C$1:$C$1001,0)=0,"",_xlfn.XLOOKUP(C91,customers!$A$1:$A$1001,customers!$C$1:$C$1001,0))</f>
        <v>tgottelier2h@vistaprint.com</v>
      </c>
      <c r="H91" s="2" t="str">
        <f>_xlfn.XLOOKUP(C91,customers!$A$1:$A$1001,customers!$G$1:$G$1001,,0)</f>
        <v>United States</v>
      </c>
      <c r="I91" s="4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7">
        <f>INDEX(products!$A$1:$G$49,MATCH(orders!$D91,products!$A$1:$A$49,0),MATCH(orders!K$1,products!$A$1:$G$1,0))</f>
        <v>1</v>
      </c>
      <c r="L91" s="9">
        <f>INDEX(products!$A$1:$G$49,MATCH(orders!$D91,products!$A$1:$A$49,0),MATCH(orders!L$1,products!$A$1:$G$1,0))</f>
        <v>12.95</v>
      </c>
      <c r="M91" s="9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_xlfn.XLOOKUP(orders_table[[#This Row],[Customer ID]],customers!$A$1:$A$1001,customers!$I$1:$I$1001,,0)</f>
        <v>No</v>
      </c>
    </row>
    <row r="92" spans="1:16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_xlfn.XLOOKUP(C92,customers!$A$1:$A$1001,customers!$B$1:$B$1001,0)</f>
        <v>Loydie Langlais</v>
      </c>
      <c r="G92" s="2" t="str">
        <f>IF(_xlfn.XLOOKUP(C92,customers!$A$1:$A$1001,customers!$C$1:$C$1001,0)=0,"",_xlfn.XLOOKUP(C92,customers!$A$1:$A$1001,customers!$C$1:$C$1001,0))</f>
        <v/>
      </c>
      <c r="H92" s="2" t="str">
        <f>_xlfn.XLOOKUP(C92,customers!$A$1:$A$1001,customers!$G$1:$G$1001,,0)</f>
        <v>Ireland</v>
      </c>
      <c r="I92" s="4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7">
        <f>INDEX(products!$A$1:$G$49,MATCH(orders!$D92,products!$A$1:$A$49,0),MATCH(orders!K$1,products!$A$1:$G$1,0))</f>
        <v>1</v>
      </c>
      <c r="L92" s="9">
        <f>INDEX(products!$A$1:$G$49,MATCH(orders!$D92,products!$A$1:$A$49,0),MATCH(orders!L$1,products!$A$1:$G$1,0))</f>
        <v>12.95</v>
      </c>
      <c r="M92" s="9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_xlfn.XLOOKUP(orders_table[[#This Row],[Customer ID]],customers!$A$1:$A$1001,customers!$I$1:$I$1001,,0)</f>
        <v>Yes</v>
      </c>
    </row>
    <row r="93" spans="1:16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_xlfn.XLOOKUP(C93,customers!$A$1:$A$1001,customers!$B$1:$B$1001,0)</f>
        <v>Adham Greenhead</v>
      </c>
      <c r="G93" s="2" t="str">
        <f>IF(_xlfn.XLOOKUP(C93,customers!$A$1:$A$1001,customers!$C$1:$C$1001,0)=0,"",_xlfn.XLOOKUP(C93,customers!$A$1:$A$1001,customers!$C$1:$C$1001,0))</f>
        <v>agreenhead2j@dailymail.co.uk</v>
      </c>
      <c r="H93" s="2" t="str">
        <f>_xlfn.XLOOKUP(C93,customers!$A$1:$A$1001,customers!$G$1:$G$1001,,0)</f>
        <v>United States</v>
      </c>
      <c r="I93" s="4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7">
        <f>INDEX(products!$A$1:$G$49,MATCH(orders!$D93,products!$A$1:$A$49,0),MATCH(orders!K$1,products!$A$1:$G$1,0))</f>
        <v>2.5</v>
      </c>
      <c r="L93" s="9">
        <f>INDEX(products!$A$1:$G$49,MATCH(orders!$D93,products!$A$1:$A$49,0),MATCH(orders!L$1,products!$A$1:$G$1,0))</f>
        <v>25.874999999999996</v>
      </c>
      <c r="M93" s="9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_xlfn.XLOOKUP(orders_table[[#This Row],[Customer ID]],customers!$A$1:$A$1001,customers!$I$1:$I$1001,,0)</f>
        <v>No</v>
      </c>
    </row>
    <row r="94" spans="1:16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_xlfn.XLOOKUP(C94,customers!$A$1:$A$1001,customers!$B$1:$B$1001,0)</f>
        <v>Hamish MacSherry</v>
      </c>
      <c r="G94" s="2" t="str">
        <f>IF(_xlfn.XLOOKUP(C94,customers!$A$1:$A$1001,customers!$C$1:$C$1001,0)=0,"",_xlfn.XLOOKUP(C94,customers!$A$1:$A$1001,customers!$C$1:$C$1001,0))</f>
        <v/>
      </c>
      <c r="H94" s="2" t="str">
        <f>_xlfn.XLOOKUP(C94,customers!$A$1:$A$1001,customers!$G$1:$G$1001,,0)</f>
        <v>United States</v>
      </c>
      <c r="I94" s="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7">
        <f>INDEX(products!$A$1:$G$49,MATCH(orders!$D94,products!$A$1:$A$49,0),MATCH(orders!K$1,products!$A$1:$G$1,0))</f>
        <v>1</v>
      </c>
      <c r="L94" s="9">
        <f>INDEX(products!$A$1:$G$49,MATCH(orders!$D94,products!$A$1:$A$49,0),MATCH(orders!L$1,products!$A$1:$G$1,0))</f>
        <v>14.85</v>
      </c>
      <c r="M94" s="9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_xlfn.XLOOKUP(orders_table[[#This Row],[Customer ID]],customers!$A$1:$A$1001,customers!$I$1:$I$1001,,0)</f>
        <v>Yes</v>
      </c>
    </row>
    <row r="95" spans="1:16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_xlfn.XLOOKUP(C95,customers!$A$1:$A$1001,customers!$B$1:$B$1001,0)</f>
        <v>Else Langcaster</v>
      </c>
      <c r="G95" s="2" t="str">
        <f>IF(_xlfn.XLOOKUP(C95,customers!$A$1:$A$1001,customers!$C$1:$C$1001,0)=0,"",_xlfn.XLOOKUP(C95,customers!$A$1:$A$1001,customers!$C$1:$C$1001,0))</f>
        <v>elangcaster2l@spotify.com</v>
      </c>
      <c r="H95" s="2" t="str">
        <f>_xlfn.XLOOKUP(C95,customers!$A$1:$A$1001,customers!$G$1:$G$1001,,0)</f>
        <v>United Kingdom</v>
      </c>
      <c r="I95" s="4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7">
        <f>INDEX(products!$A$1:$G$49,MATCH(orders!$D95,products!$A$1:$A$49,0),MATCH(orders!K$1,products!$A$1:$G$1,0))</f>
        <v>0.5</v>
      </c>
      <c r="L95" s="9">
        <f>INDEX(products!$A$1:$G$49,MATCH(orders!$D95,products!$A$1:$A$49,0),MATCH(orders!L$1,products!$A$1:$G$1,0))</f>
        <v>8.91</v>
      </c>
      <c r="M95" s="9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_xlfn.XLOOKUP(orders_table[[#This Row],[Customer ID]],customers!$A$1:$A$1001,customers!$I$1:$I$1001,,0)</f>
        <v>Yes</v>
      </c>
    </row>
    <row r="96" spans="1:16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_xlfn.XLOOKUP(C96,customers!$A$1:$A$1001,customers!$B$1:$B$1001,0)</f>
        <v>Rudy Farquharson</v>
      </c>
      <c r="G96" s="2" t="str">
        <f>IF(_xlfn.XLOOKUP(C96,customers!$A$1:$A$1001,customers!$C$1:$C$1001,0)=0,"",_xlfn.XLOOKUP(C96,customers!$A$1:$A$1001,customers!$C$1:$C$1001,0))</f>
        <v/>
      </c>
      <c r="H96" s="2" t="str">
        <f>_xlfn.XLOOKUP(C96,customers!$A$1:$A$1001,customers!$G$1:$G$1001,,0)</f>
        <v>Ireland</v>
      </c>
      <c r="I96" s="4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7">
        <f>INDEX(products!$A$1:$G$49,MATCH(orders!$D96,products!$A$1:$A$49,0),MATCH(orders!K$1,products!$A$1:$G$1,0))</f>
        <v>0.2</v>
      </c>
      <c r="L96" s="9">
        <f>INDEX(products!$A$1:$G$49,MATCH(orders!$D96,products!$A$1:$A$49,0),MATCH(orders!L$1,products!$A$1:$G$1,0))</f>
        <v>2.9849999999999999</v>
      </c>
      <c r="M96" s="9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_xlfn.XLOOKUP(orders_table[[#This Row],[Customer ID]],customers!$A$1:$A$1001,customers!$I$1:$I$1001,,0)</f>
        <v>Yes</v>
      </c>
    </row>
    <row r="97" spans="1:16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_xlfn.XLOOKUP(C97,customers!$A$1:$A$1001,customers!$B$1:$B$1001,0)</f>
        <v>Norene Magauran</v>
      </c>
      <c r="G97" s="2" t="str">
        <f>IF(_xlfn.XLOOKUP(C97,customers!$A$1:$A$1001,customers!$C$1:$C$1001,0)=0,"",_xlfn.XLOOKUP(C97,customers!$A$1:$A$1001,customers!$C$1:$C$1001,0))</f>
        <v>nmagauran2n@51.la</v>
      </c>
      <c r="H97" s="2" t="str">
        <f>_xlfn.XLOOKUP(C97,customers!$A$1:$A$1001,customers!$G$1:$G$1001,,0)</f>
        <v>United States</v>
      </c>
      <c r="I97" s="4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7">
        <f>INDEX(products!$A$1:$G$49,MATCH(orders!$D97,products!$A$1:$A$49,0),MATCH(orders!K$1,products!$A$1:$G$1,0))</f>
        <v>2.5</v>
      </c>
      <c r="L97" s="9">
        <f>INDEX(products!$A$1:$G$49,MATCH(orders!$D97,products!$A$1:$A$49,0),MATCH(orders!L$1,products!$A$1:$G$1,0))</f>
        <v>25.874999999999996</v>
      </c>
      <c r="M97" s="9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_xlfn.XLOOKUP(orders_table[[#This Row],[Customer ID]],customers!$A$1:$A$1001,customers!$I$1:$I$1001,,0)</f>
        <v>No</v>
      </c>
    </row>
    <row r="98" spans="1:16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_xlfn.XLOOKUP(C98,customers!$A$1:$A$1001,customers!$B$1:$B$1001,0)</f>
        <v>Vicki Kirdsch</v>
      </c>
      <c r="G98" s="2" t="str">
        <f>IF(_xlfn.XLOOKUP(C98,customers!$A$1:$A$1001,customers!$C$1:$C$1001,0)=0,"",_xlfn.XLOOKUP(C98,customers!$A$1:$A$1001,customers!$C$1:$C$1001,0))</f>
        <v>vkirdsch2o@google.fr</v>
      </c>
      <c r="H98" s="2" t="str">
        <f>_xlfn.XLOOKUP(C98,customers!$A$1:$A$1001,customers!$G$1:$G$1001,,0)</f>
        <v>United States</v>
      </c>
      <c r="I98" s="4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7">
        <f>INDEX(products!$A$1:$G$49,MATCH(orders!$D98,products!$A$1:$A$49,0),MATCH(orders!K$1,products!$A$1:$G$1,0))</f>
        <v>0.2</v>
      </c>
      <c r="L98" s="9">
        <f>INDEX(products!$A$1:$G$49,MATCH(orders!$D98,products!$A$1:$A$49,0),MATCH(orders!L$1,products!$A$1:$G$1,0))</f>
        <v>2.9849999999999999</v>
      </c>
      <c r="M98" s="9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_xlfn.XLOOKUP(orders_table[[#This Row],[Customer ID]],customers!$A$1:$A$1001,customers!$I$1:$I$1001,,0)</f>
        <v>No</v>
      </c>
    </row>
    <row r="99" spans="1:16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_xlfn.XLOOKUP(C99,customers!$A$1:$A$1001,customers!$B$1:$B$1001,0)</f>
        <v>Ilysa Whapple</v>
      </c>
      <c r="G99" s="2" t="str">
        <f>IF(_xlfn.XLOOKUP(C99,customers!$A$1:$A$1001,customers!$C$1:$C$1001,0)=0,"",_xlfn.XLOOKUP(C99,customers!$A$1:$A$1001,customers!$C$1:$C$1001,0))</f>
        <v>iwhapple2p@com.com</v>
      </c>
      <c r="H99" s="2" t="str">
        <f>_xlfn.XLOOKUP(C99,customers!$A$1:$A$1001,customers!$G$1:$G$1001,,0)</f>
        <v>United States</v>
      </c>
      <c r="I99" s="4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7">
        <f>INDEX(products!$A$1:$G$49,MATCH(orders!$D99,products!$A$1:$A$49,0),MATCH(orders!K$1,products!$A$1:$G$1,0))</f>
        <v>0.5</v>
      </c>
      <c r="L99" s="9">
        <f>INDEX(products!$A$1:$G$49,MATCH(orders!$D99,products!$A$1:$A$49,0),MATCH(orders!L$1,products!$A$1:$G$1,0))</f>
        <v>6.75</v>
      </c>
      <c r="M99" s="9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_xlfn.XLOOKUP(orders_table[[#This Row],[Customer ID]],customers!$A$1:$A$1001,customers!$I$1:$I$1001,,0)</f>
        <v>No</v>
      </c>
    </row>
    <row r="100" spans="1:16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_xlfn.XLOOKUP(C100,customers!$A$1:$A$1001,customers!$B$1:$B$1001,0)</f>
        <v>Ruy Cancellieri</v>
      </c>
      <c r="G100" s="2" t="str">
        <f>IF(_xlfn.XLOOKUP(C100,customers!$A$1:$A$1001,customers!$C$1:$C$1001,0)=0,"",_xlfn.XLOOKUP(C100,customers!$A$1:$A$1001,customers!$C$1:$C$1001,0))</f>
        <v/>
      </c>
      <c r="H100" s="2" t="str">
        <f>_xlfn.XLOOKUP(C100,customers!$A$1:$A$1001,customers!$G$1:$G$1001,,0)</f>
        <v>Ireland</v>
      </c>
      <c r="I100" s="4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7">
        <f>INDEX(products!$A$1:$G$49,MATCH(orders!$D100,products!$A$1:$A$49,0),MATCH(orders!K$1,products!$A$1:$G$1,0))</f>
        <v>0.2</v>
      </c>
      <c r="L100" s="9">
        <f>INDEX(products!$A$1:$G$49,MATCH(orders!$D100,products!$A$1:$A$49,0),MATCH(orders!L$1,products!$A$1:$G$1,0))</f>
        <v>2.9849999999999999</v>
      </c>
      <c r="M100" s="9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_xlfn.XLOOKUP(orders_table[[#This Row],[Customer ID]],customers!$A$1:$A$1001,customers!$I$1:$I$1001,,0)</f>
        <v>No</v>
      </c>
    </row>
    <row r="101" spans="1:16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_xlfn.XLOOKUP(C101,customers!$A$1:$A$1001,customers!$B$1:$B$1001,0)</f>
        <v>Aube Follett</v>
      </c>
      <c r="G101" s="2" t="str">
        <f>IF(_xlfn.XLOOKUP(C101,customers!$A$1:$A$1001,customers!$C$1:$C$1001,0)=0,"",_xlfn.XLOOKUP(C101,customers!$A$1:$A$1001,customers!$C$1:$C$1001,0))</f>
        <v/>
      </c>
      <c r="H101" s="2" t="str">
        <f>_xlfn.XLOOKUP(C101,customers!$A$1:$A$1001,customers!$G$1:$G$1001,,0)</f>
        <v>United States</v>
      </c>
      <c r="I101" s="4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7">
        <f>INDEX(products!$A$1:$G$49,MATCH(orders!$D101,products!$A$1:$A$49,0),MATCH(orders!K$1,products!$A$1:$G$1,0))</f>
        <v>0.2</v>
      </c>
      <c r="L101" s="9">
        <f>INDEX(products!$A$1:$G$49,MATCH(orders!$D101,products!$A$1:$A$49,0),MATCH(orders!L$1,products!$A$1:$G$1,0))</f>
        <v>4.3650000000000002</v>
      </c>
      <c r="M101" s="9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_xlfn.XLOOKUP(orders_table[[#This Row],[Customer ID]],customers!$A$1:$A$1001,customers!$I$1:$I$1001,,0)</f>
        <v>Yes</v>
      </c>
    </row>
    <row r="102" spans="1:16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_xlfn.XLOOKUP(C102,customers!$A$1:$A$1001,customers!$B$1:$B$1001,0)</f>
        <v>Rudiger Di Bartolomeo</v>
      </c>
      <c r="G102" s="2" t="str">
        <f>IF(_xlfn.XLOOKUP(C102,customers!$A$1:$A$1001,customers!$C$1:$C$1001,0)=0,"",_xlfn.XLOOKUP(C102,customers!$A$1:$A$1001,customers!$C$1:$C$1001,0))</f>
        <v/>
      </c>
      <c r="H102" s="2" t="str">
        <f>_xlfn.XLOOKUP(C102,customers!$A$1:$A$1001,customers!$G$1:$G$1001,,0)</f>
        <v>United States</v>
      </c>
      <c r="I102" s="4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7">
        <f>INDEX(products!$A$1:$G$49,MATCH(orders!$D102,products!$A$1:$A$49,0),MATCH(orders!K$1,products!$A$1:$G$1,0))</f>
        <v>0.2</v>
      </c>
      <c r="L102" s="9">
        <f>INDEX(products!$A$1:$G$49,MATCH(orders!$D102,products!$A$1:$A$49,0),MATCH(orders!L$1,products!$A$1:$G$1,0))</f>
        <v>3.8849999999999998</v>
      </c>
      <c r="M102" s="9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_xlfn.XLOOKUP(orders_table[[#This Row],[Customer ID]],customers!$A$1:$A$1001,customers!$I$1:$I$1001,,0)</f>
        <v>Yes</v>
      </c>
    </row>
    <row r="103" spans="1:16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_xlfn.XLOOKUP(C103,customers!$A$1:$A$1001,customers!$B$1:$B$1001,0)</f>
        <v>Nickey Youles</v>
      </c>
      <c r="G103" s="2" t="str">
        <f>IF(_xlfn.XLOOKUP(C103,customers!$A$1:$A$1001,customers!$C$1:$C$1001,0)=0,"",_xlfn.XLOOKUP(C103,customers!$A$1:$A$1001,customers!$C$1:$C$1001,0))</f>
        <v>nyoules2t@reference.com</v>
      </c>
      <c r="H103" s="2" t="str">
        <f>_xlfn.XLOOKUP(C103,customers!$A$1:$A$1001,customers!$G$1:$G$1001,,0)</f>
        <v>Ireland</v>
      </c>
      <c r="I103" s="4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7">
        <f>INDEX(products!$A$1:$G$49,MATCH(orders!$D103,products!$A$1:$A$49,0),MATCH(orders!K$1,products!$A$1:$G$1,0))</f>
        <v>2.5</v>
      </c>
      <c r="L103" s="9">
        <f>INDEX(products!$A$1:$G$49,MATCH(orders!$D103,products!$A$1:$A$49,0),MATCH(orders!L$1,products!$A$1:$G$1,0))</f>
        <v>29.784999999999997</v>
      </c>
      <c r="M103" s="9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_xlfn.XLOOKUP(orders_table[[#This Row],[Customer ID]],customers!$A$1:$A$1001,customers!$I$1:$I$1001,,0)</f>
        <v>Yes</v>
      </c>
    </row>
    <row r="104" spans="1:16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_xlfn.XLOOKUP(C104,customers!$A$1:$A$1001,customers!$B$1:$B$1001,0)</f>
        <v>Dyanna Aizikovitz</v>
      </c>
      <c r="G104" s="2" t="str">
        <f>IF(_xlfn.XLOOKUP(C104,customers!$A$1:$A$1001,customers!$C$1:$C$1001,0)=0,"",_xlfn.XLOOKUP(C104,customers!$A$1:$A$1001,customers!$C$1:$C$1001,0))</f>
        <v>daizikovitz2u@answers.com</v>
      </c>
      <c r="H104" s="2" t="str">
        <f>_xlfn.XLOOKUP(C104,customers!$A$1:$A$1001,customers!$G$1:$G$1001,,0)</f>
        <v>Ireland</v>
      </c>
      <c r="I104" s="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7">
        <f>INDEX(products!$A$1:$G$49,MATCH(orders!$D104,products!$A$1:$A$49,0),MATCH(orders!K$1,products!$A$1:$G$1,0))</f>
        <v>1</v>
      </c>
      <c r="L104" s="9">
        <f>INDEX(products!$A$1:$G$49,MATCH(orders!$D104,products!$A$1:$A$49,0),MATCH(orders!L$1,products!$A$1:$G$1,0))</f>
        <v>12.95</v>
      </c>
      <c r="M104" s="9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_xlfn.XLOOKUP(orders_table[[#This Row],[Customer ID]],customers!$A$1:$A$1001,customers!$I$1:$I$1001,,0)</f>
        <v>Yes</v>
      </c>
    </row>
    <row r="105" spans="1:16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_xlfn.XLOOKUP(C105,customers!$A$1:$A$1001,customers!$B$1:$B$1001,0)</f>
        <v>Bram Revel</v>
      </c>
      <c r="G105" s="2" t="str">
        <f>IF(_xlfn.XLOOKUP(C105,customers!$A$1:$A$1001,customers!$C$1:$C$1001,0)=0,"",_xlfn.XLOOKUP(C105,customers!$A$1:$A$1001,customers!$C$1:$C$1001,0))</f>
        <v>brevel2v@fastcompany.com</v>
      </c>
      <c r="H105" s="2" t="str">
        <f>_xlfn.XLOOKUP(C105,customers!$A$1:$A$1001,customers!$G$1:$G$1001,,0)</f>
        <v>United States</v>
      </c>
      <c r="I105" s="4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7">
        <f>INDEX(products!$A$1:$G$49,MATCH(orders!$D105,products!$A$1:$A$49,0),MATCH(orders!K$1,products!$A$1:$G$1,0))</f>
        <v>0.2</v>
      </c>
      <c r="L105" s="9">
        <f>INDEX(products!$A$1:$G$49,MATCH(orders!$D105,products!$A$1:$A$49,0),MATCH(orders!L$1,products!$A$1:$G$1,0))</f>
        <v>2.9849999999999999</v>
      </c>
      <c r="M105" s="9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_xlfn.XLOOKUP(orders_table[[#This Row],[Customer ID]],customers!$A$1:$A$1001,customers!$I$1:$I$1001,,0)</f>
        <v>No</v>
      </c>
    </row>
    <row r="106" spans="1:16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_xlfn.XLOOKUP(C106,customers!$A$1:$A$1001,customers!$B$1:$B$1001,0)</f>
        <v>Emiline Priddis</v>
      </c>
      <c r="G106" s="2" t="str">
        <f>IF(_xlfn.XLOOKUP(C106,customers!$A$1:$A$1001,customers!$C$1:$C$1001,0)=0,"",_xlfn.XLOOKUP(C106,customers!$A$1:$A$1001,customers!$C$1:$C$1001,0))</f>
        <v>epriddis2w@nationalgeographic.com</v>
      </c>
      <c r="H106" s="2" t="str">
        <f>_xlfn.XLOOKUP(C106,customers!$A$1:$A$1001,customers!$G$1:$G$1001,,0)</f>
        <v>United States</v>
      </c>
      <c r="I106" s="4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7">
        <f>INDEX(products!$A$1:$G$49,MATCH(orders!$D106,products!$A$1:$A$49,0),MATCH(orders!K$1,products!$A$1:$G$1,0))</f>
        <v>1</v>
      </c>
      <c r="L106" s="9">
        <f>INDEX(products!$A$1:$G$49,MATCH(orders!$D106,products!$A$1:$A$49,0),MATCH(orders!L$1,products!$A$1:$G$1,0))</f>
        <v>14.55</v>
      </c>
      <c r="M106" s="9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_xlfn.XLOOKUP(orders_table[[#This Row],[Customer ID]],customers!$A$1:$A$1001,customers!$I$1:$I$1001,,0)</f>
        <v>No</v>
      </c>
    </row>
    <row r="107" spans="1:16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_xlfn.XLOOKUP(C107,customers!$A$1:$A$1001,customers!$B$1:$B$1001,0)</f>
        <v>Queenie Veel</v>
      </c>
      <c r="G107" s="2" t="str">
        <f>IF(_xlfn.XLOOKUP(C107,customers!$A$1:$A$1001,customers!$C$1:$C$1001,0)=0,"",_xlfn.XLOOKUP(C107,customers!$A$1:$A$1001,customers!$C$1:$C$1001,0))</f>
        <v>qveel2x@jugem.jp</v>
      </c>
      <c r="H107" s="2" t="str">
        <f>_xlfn.XLOOKUP(C107,customers!$A$1:$A$1001,customers!$G$1:$G$1001,,0)</f>
        <v>United States</v>
      </c>
      <c r="I107" s="4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7">
        <f>INDEX(products!$A$1:$G$49,MATCH(orders!$D107,products!$A$1:$A$49,0),MATCH(orders!K$1,products!$A$1:$G$1,0))</f>
        <v>0.5</v>
      </c>
      <c r="L107" s="9">
        <f>INDEX(products!$A$1:$G$49,MATCH(orders!$D107,products!$A$1:$A$49,0),MATCH(orders!L$1,products!$A$1:$G$1,0))</f>
        <v>6.75</v>
      </c>
      <c r="M107" s="9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_xlfn.XLOOKUP(orders_table[[#This Row],[Customer ID]],customers!$A$1:$A$1001,customers!$I$1:$I$1001,,0)</f>
        <v>Yes</v>
      </c>
    </row>
    <row r="108" spans="1:16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_xlfn.XLOOKUP(C108,customers!$A$1:$A$1001,customers!$B$1:$B$1001,0)</f>
        <v>Lind Conyers</v>
      </c>
      <c r="G108" s="2" t="str">
        <f>IF(_xlfn.XLOOKUP(C108,customers!$A$1:$A$1001,customers!$C$1:$C$1001,0)=0,"",_xlfn.XLOOKUP(C108,customers!$A$1:$A$1001,customers!$C$1:$C$1001,0))</f>
        <v>lconyers2y@twitter.com</v>
      </c>
      <c r="H108" s="2" t="str">
        <f>_xlfn.XLOOKUP(C108,customers!$A$1:$A$1001,customers!$G$1:$G$1001,,0)</f>
        <v>United States</v>
      </c>
      <c r="I108" s="4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7">
        <f>INDEX(products!$A$1:$G$49,MATCH(orders!$D108,products!$A$1:$A$49,0),MATCH(orders!K$1,products!$A$1:$G$1,0))</f>
        <v>1</v>
      </c>
      <c r="L108" s="9">
        <f>INDEX(products!$A$1:$G$49,MATCH(orders!$D108,products!$A$1:$A$49,0),MATCH(orders!L$1,products!$A$1:$G$1,0))</f>
        <v>12.15</v>
      </c>
      <c r="M108" s="9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_xlfn.XLOOKUP(orders_table[[#This Row],[Customer ID]],customers!$A$1:$A$1001,customers!$I$1:$I$1001,,0)</f>
        <v>No</v>
      </c>
    </row>
    <row r="109" spans="1:16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_xlfn.XLOOKUP(C109,customers!$A$1:$A$1001,customers!$B$1:$B$1001,0)</f>
        <v>Pen Wye</v>
      </c>
      <c r="G109" s="2" t="str">
        <f>IF(_xlfn.XLOOKUP(C109,customers!$A$1:$A$1001,customers!$C$1:$C$1001,0)=0,"",_xlfn.XLOOKUP(C109,customers!$A$1:$A$1001,customers!$C$1:$C$1001,0))</f>
        <v>pwye2z@dagondesign.com</v>
      </c>
      <c r="H109" s="2" t="str">
        <f>_xlfn.XLOOKUP(C109,customers!$A$1:$A$1001,customers!$G$1:$G$1001,,0)</f>
        <v>United States</v>
      </c>
      <c r="I109" s="4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7">
        <f>INDEX(products!$A$1:$G$49,MATCH(orders!$D109,products!$A$1:$A$49,0),MATCH(orders!K$1,products!$A$1:$G$1,0))</f>
        <v>0.5</v>
      </c>
      <c r="L109" s="9">
        <f>INDEX(products!$A$1:$G$49,MATCH(orders!$D109,products!$A$1:$A$49,0),MATCH(orders!L$1,products!$A$1:$G$1,0))</f>
        <v>5.97</v>
      </c>
      <c r="M109" s="9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_xlfn.XLOOKUP(orders_table[[#This Row],[Customer ID]],customers!$A$1:$A$1001,customers!$I$1:$I$1001,,0)</f>
        <v>Yes</v>
      </c>
    </row>
    <row r="110" spans="1:16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_xlfn.XLOOKUP(C110,customers!$A$1:$A$1001,customers!$B$1:$B$1001,0)</f>
        <v>Isahella Hagland</v>
      </c>
      <c r="G110" s="2" t="str">
        <f>IF(_xlfn.XLOOKUP(C110,customers!$A$1:$A$1001,customers!$C$1:$C$1001,0)=0,"",_xlfn.XLOOKUP(C110,customers!$A$1:$A$1001,customers!$C$1:$C$1001,0))</f>
        <v/>
      </c>
      <c r="H110" s="2" t="str">
        <f>_xlfn.XLOOKUP(C110,customers!$A$1:$A$1001,customers!$G$1:$G$1001,,0)</f>
        <v>United States</v>
      </c>
      <c r="I110" s="4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7">
        <f>INDEX(products!$A$1:$G$49,MATCH(orders!$D110,products!$A$1:$A$49,0),MATCH(orders!K$1,products!$A$1:$G$1,0))</f>
        <v>0.5</v>
      </c>
      <c r="L110" s="9">
        <f>INDEX(products!$A$1:$G$49,MATCH(orders!$D110,products!$A$1:$A$49,0),MATCH(orders!L$1,products!$A$1:$G$1,0))</f>
        <v>6.75</v>
      </c>
      <c r="M110" s="9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_xlfn.XLOOKUP(orders_table[[#This Row],[Customer ID]],customers!$A$1:$A$1001,customers!$I$1:$I$1001,,0)</f>
        <v>No</v>
      </c>
    </row>
    <row r="111" spans="1:16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_xlfn.XLOOKUP(C111,customers!$A$1:$A$1001,customers!$B$1:$B$1001,0)</f>
        <v>Terry Sheryn</v>
      </c>
      <c r="G111" s="2" t="str">
        <f>IF(_xlfn.XLOOKUP(C111,customers!$A$1:$A$1001,customers!$C$1:$C$1001,0)=0,"",_xlfn.XLOOKUP(C111,customers!$A$1:$A$1001,customers!$C$1:$C$1001,0))</f>
        <v>tsheryn31@mtv.com</v>
      </c>
      <c r="H111" s="2" t="str">
        <f>_xlfn.XLOOKUP(C111,customers!$A$1:$A$1001,customers!$G$1:$G$1001,,0)</f>
        <v>United States</v>
      </c>
      <c r="I111" s="4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7">
        <f>INDEX(products!$A$1:$G$49,MATCH(orders!$D111,products!$A$1:$A$49,0),MATCH(orders!K$1,products!$A$1:$G$1,0))</f>
        <v>0.5</v>
      </c>
      <c r="L111" s="9">
        <f>INDEX(products!$A$1:$G$49,MATCH(orders!$D111,products!$A$1:$A$49,0),MATCH(orders!L$1,products!$A$1:$G$1,0))</f>
        <v>7.77</v>
      </c>
      <c r="M111" s="9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_xlfn.XLOOKUP(orders_table[[#This Row],[Customer ID]],customers!$A$1:$A$1001,customers!$I$1:$I$1001,,0)</f>
        <v>Yes</v>
      </c>
    </row>
    <row r="112" spans="1:16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_xlfn.XLOOKUP(C112,customers!$A$1:$A$1001,customers!$B$1:$B$1001,0)</f>
        <v>Marie-jeanne Redgrave</v>
      </c>
      <c r="G112" s="2" t="str">
        <f>IF(_xlfn.XLOOKUP(C112,customers!$A$1:$A$1001,customers!$C$1:$C$1001,0)=0,"",_xlfn.XLOOKUP(C112,customers!$A$1:$A$1001,customers!$C$1:$C$1001,0))</f>
        <v>mredgrave32@cargocollective.com</v>
      </c>
      <c r="H112" s="2" t="str">
        <f>_xlfn.XLOOKUP(C112,customers!$A$1:$A$1001,customers!$G$1:$G$1001,,0)</f>
        <v>United States</v>
      </c>
      <c r="I112" s="4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7">
        <f>INDEX(products!$A$1:$G$49,MATCH(orders!$D112,products!$A$1:$A$49,0),MATCH(orders!K$1,products!$A$1:$G$1,0))</f>
        <v>0.2</v>
      </c>
      <c r="L112" s="9">
        <f>INDEX(products!$A$1:$G$49,MATCH(orders!$D112,products!$A$1:$A$49,0),MATCH(orders!L$1,products!$A$1:$G$1,0))</f>
        <v>4.4550000000000001</v>
      </c>
      <c r="M112" s="9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_xlfn.XLOOKUP(orders_table[[#This Row],[Customer ID]],customers!$A$1:$A$1001,customers!$I$1:$I$1001,,0)</f>
        <v>Yes</v>
      </c>
    </row>
    <row r="113" spans="1:16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_xlfn.XLOOKUP(C113,customers!$A$1:$A$1001,customers!$B$1:$B$1001,0)</f>
        <v>Betty Fominov</v>
      </c>
      <c r="G113" s="2" t="str">
        <f>IF(_xlfn.XLOOKUP(C113,customers!$A$1:$A$1001,customers!$C$1:$C$1001,0)=0,"",_xlfn.XLOOKUP(C113,customers!$A$1:$A$1001,customers!$C$1:$C$1001,0))</f>
        <v>bfominov33@yale.edu</v>
      </c>
      <c r="H113" s="2" t="str">
        <f>_xlfn.XLOOKUP(C113,customers!$A$1:$A$1001,customers!$G$1:$G$1001,,0)</f>
        <v>United States</v>
      </c>
      <c r="I113" s="4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7">
        <f>INDEX(products!$A$1:$G$49,MATCH(orders!$D113,products!$A$1:$A$49,0),MATCH(orders!K$1,products!$A$1:$G$1,0))</f>
        <v>0.5</v>
      </c>
      <c r="L113" s="9">
        <f>INDEX(products!$A$1:$G$49,MATCH(orders!$D113,products!$A$1:$A$49,0),MATCH(orders!L$1,products!$A$1:$G$1,0))</f>
        <v>5.3699999999999992</v>
      </c>
      <c r="M113" s="9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_xlfn.XLOOKUP(orders_table[[#This Row],[Customer ID]],customers!$A$1:$A$1001,customers!$I$1:$I$1001,,0)</f>
        <v>No</v>
      </c>
    </row>
    <row r="114" spans="1:16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_xlfn.XLOOKUP(C114,customers!$A$1:$A$1001,customers!$B$1:$B$1001,0)</f>
        <v>Shawnee Critchlow</v>
      </c>
      <c r="G114" s="2" t="str">
        <f>IF(_xlfn.XLOOKUP(C114,customers!$A$1:$A$1001,customers!$C$1:$C$1001,0)=0,"",_xlfn.XLOOKUP(C114,customers!$A$1:$A$1001,customers!$C$1:$C$1001,0))</f>
        <v>scritchlow34@un.org</v>
      </c>
      <c r="H114" s="2" t="str">
        <f>_xlfn.XLOOKUP(C114,customers!$A$1:$A$1001,customers!$G$1:$G$1001,,0)</f>
        <v>United States</v>
      </c>
      <c r="I114" s="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7">
        <f>INDEX(products!$A$1:$G$49,MATCH(orders!$D114,products!$A$1:$A$49,0),MATCH(orders!K$1,products!$A$1:$G$1,0))</f>
        <v>1</v>
      </c>
      <c r="L114" s="9">
        <f>INDEX(products!$A$1:$G$49,MATCH(orders!$D114,products!$A$1:$A$49,0),MATCH(orders!L$1,products!$A$1:$G$1,0))</f>
        <v>11.25</v>
      </c>
      <c r="M114" s="9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_xlfn.XLOOKUP(orders_table[[#This Row],[Customer ID]],customers!$A$1:$A$1001,customers!$I$1:$I$1001,,0)</f>
        <v>No</v>
      </c>
    </row>
    <row r="115" spans="1:16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_xlfn.XLOOKUP(C115,customers!$A$1:$A$1001,customers!$B$1:$B$1001,0)</f>
        <v>Merrel Steptow</v>
      </c>
      <c r="G115" s="2" t="str">
        <f>IF(_xlfn.XLOOKUP(C115,customers!$A$1:$A$1001,customers!$C$1:$C$1001,0)=0,"",_xlfn.XLOOKUP(C115,customers!$A$1:$A$1001,customers!$C$1:$C$1001,0))</f>
        <v>msteptow35@earthlink.net</v>
      </c>
      <c r="H115" s="2" t="str">
        <f>_xlfn.XLOOKUP(C115,customers!$A$1:$A$1001,customers!$G$1:$G$1001,,0)</f>
        <v>Ireland</v>
      </c>
      <c r="I115" s="4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7">
        <f>INDEX(products!$A$1:$G$49,MATCH(orders!$D115,products!$A$1:$A$49,0),MATCH(orders!K$1,products!$A$1:$G$1,0))</f>
        <v>1</v>
      </c>
      <c r="L115" s="9">
        <f>INDEX(products!$A$1:$G$49,MATCH(orders!$D115,products!$A$1:$A$49,0),MATCH(orders!L$1,products!$A$1:$G$1,0))</f>
        <v>14.55</v>
      </c>
      <c r="M115" s="9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_xlfn.XLOOKUP(orders_table[[#This Row],[Customer ID]],customers!$A$1:$A$1001,customers!$I$1:$I$1001,,0)</f>
        <v>No</v>
      </c>
    </row>
    <row r="116" spans="1:16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_xlfn.XLOOKUP(C116,customers!$A$1:$A$1001,customers!$B$1:$B$1001,0)</f>
        <v>Carmina Hubbuck</v>
      </c>
      <c r="G116" s="2" t="str">
        <f>IF(_xlfn.XLOOKUP(C116,customers!$A$1:$A$1001,customers!$C$1:$C$1001,0)=0,"",_xlfn.XLOOKUP(C116,customers!$A$1:$A$1001,customers!$C$1:$C$1001,0))</f>
        <v/>
      </c>
      <c r="H116" s="2" t="str">
        <f>_xlfn.XLOOKUP(C116,customers!$A$1:$A$1001,customers!$G$1:$G$1001,,0)</f>
        <v>United States</v>
      </c>
      <c r="I116" s="4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7">
        <f>INDEX(products!$A$1:$G$49,MATCH(orders!$D116,products!$A$1:$A$49,0),MATCH(orders!K$1,products!$A$1:$G$1,0))</f>
        <v>0.2</v>
      </c>
      <c r="L116" s="9">
        <f>INDEX(products!$A$1:$G$49,MATCH(orders!$D116,products!$A$1:$A$49,0),MATCH(orders!L$1,products!$A$1:$G$1,0))</f>
        <v>3.5849999999999995</v>
      </c>
      <c r="M116" s="9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_xlfn.XLOOKUP(orders_table[[#This Row],[Customer ID]],customers!$A$1:$A$1001,customers!$I$1:$I$1001,,0)</f>
        <v>No</v>
      </c>
    </row>
    <row r="117" spans="1:16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_xlfn.XLOOKUP(C117,customers!$A$1:$A$1001,customers!$B$1:$B$1001,0)</f>
        <v>Ingeberg Mulliner</v>
      </c>
      <c r="G117" s="2" t="str">
        <f>IF(_xlfn.XLOOKUP(C117,customers!$A$1:$A$1001,customers!$C$1:$C$1001,0)=0,"",_xlfn.XLOOKUP(C117,customers!$A$1:$A$1001,customers!$C$1:$C$1001,0))</f>
        <v>imulliner37@pinterest.com</v>
      </c>
      <c r="H117" s="2" t="str">
        <f>_xlfn.XLOOKUP(C117,customers!$A$1:$A$1001,customers!$G$1:$G$1001,,0)</f>
        <v>United Kingdom</v>
      </c>
      <c r="I117" s="4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7">
        <f>INDEX(products!$A$1:$G$49,MATCH(orders!$D117,products!$A$1:$A$49,0),MATCH(orders!K$1,products!$A$1:$G$1,0))</f>
        <v>1</v>
      </c>
      <c r="L117" s="9">
        <f>INDEX(products!$A$1:$G$49,MATCH(orders!$D117,products!$A$1:$A$49,0),MATCH(orders!L$1,products!$A$1:$G$1,0))</f>
        <v>15.85</v>
      </c>
      <c r="M117" s="9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_xlfn.XLOOKUP(orders_table[[#This Row],[Customer ID]],customers!$A$1:$A$1001,customers!$I$1:$I$1001,,0)</f>
        <v>No</v>
      </c>
    </row>
    <row r="118" spans="1:16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_xlfn.XLOOKUP(C118,customers!$A$1:$A$1001,customers!$B$1:$B$1001,0)</f>
        <v>Geneva Standley</v>
      </c>
      <c r="G118" s="2" t="str">
        <f>IF(_xlfn.XLOOKUP(C118,customers!$A$1:$A$1001,customers!$C$1:$C$1001,0)=0,"",_xlfn.XLOOKUP(C118,customers!$A$1:$A$1001,customers!$C$1:$C$1001,0))</f>
        <v>gstandley38@dion.ne.jp</v>
      </c>
      <c r="H118" s="2" t="str">
        <f>_xlfn.XLOOKUP(C118,customers!$A$1:$A$1001,customers!$G$1:$G$1001,,0)</f>
        <v>Ireland</v>
      </c>
      <c r="I118" s="4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7">
        <f>INDEX(products!$A$1:$G$49,MATCH(orders!$D118,products!$A$1:$A$49,0),MATCH(orders!K$1,products!$A$1:$G$1,0))</f>
        <v>0.2</v>
      </c>
      <c r="L118" s="9">
        <f>INDEX(products!$A$1:$G$49,MATCH(orders!$D118,products!$A$1:$A$49,0),MATCH(orders!L$1,products!$A$1:$G$1,0))</f>
        <v>4.7549999999999999</v>
      </c>
      <c r="M118" s="9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_xlfn.XLOOKUP(orders_table[[#This Row],[Customer ID]],customers!$A$1:$A$1001,customers!$I$1:$I$1001,,0)</f>
        <v>Yes</v>
      </c>
    </row>
    <row r="119" spans="1:16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_xlfn.XLOOKUP(C119,customers!$A$1:$A$1001,customers!$B$1:$B$1001,0)</f>
        <v>Brook Drage</v>
      </c>
      <c r="G119" s="2" t="str">
        <f>IF(_xlfn.XLOOKUP(C119,customers!$A$1:$A$1001,customers!$C$1:$C$1001,0)=0,"",_xlfn.XLOOKUP(C119,customers!$A$1:$A$1001,customers!$C$1:$C$1001,0))</f>
        <v>bdrage39@youku.com</v>
      </c>
      <c r="H119" s="2" t="str">
        <f>_xlfn.XLOOKUP(C119,customers!$A$1:$A$1001,customers!$G$1:$G$1001,,0)</f>
        <v>United States</v>
      </c>
      <c r="I119" s="4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7">
        <f>INDEX(products!$A$1:$G$49,MATCH(orders!$D119,products!$A$1:$A$49,0),MATCH(orders!K$1,products!$A$1:$G$1,0))</f>
        <v>0.5</v>
      </c>
      <c r="L119" s="9">
        <f>INDEX(products!$A$1:$G$49,MATCH(orders!$D119,products!$A$1:$A$49,0),MATCH(orders!L$1,products!$A$1:$G$1,0))</f>
        <v>9.51</v>
      </c>
      <c r="M119" s="9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_xlfn.XLOOKUP(orders_table[[#This Row],[Customer ID]],customers!$A$1:$A$1001,customers!$I$1:$I$1001,,0)</f>
        <v>No</v>
      </c>
    </row>
    <row r="120" spans="1:16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_xlfn.XLOOKUP(C120,customers!$A$1:$A$1001,customers!$B$1:$B$1001,0)</f>
        <v>Muffin Yallop</v>
      </c>
      <c r="G120" s="2" t="str">
        <f>IF(_xlfn.XLOOKUP(C120,customers!$A$1:$A$1001,customers!$C$1:$C$1001,0)=0,"",_xlfn.XLOOKUP(C120,customers!$A$1:$A$1001,customers!$C$1:$C$1001,0))</f>
        <v>myallop3a@fema.gov</v>
      </c>
      <c r="H120" s="2" t="str">
        <f>_xlfn.XLOOKUP(C120,customers!$A$1:$A$1001,customers!$G$1:$G$1001,,0)</f>
        <v>United States</v>
      </c>
      <c r="I120" s="4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7">
        <f>INDEX(products!$A$1:$G$49,MATCH(orders!$D120,products!$A$1:$A$49,0),MATCH(orders!K$1,products!$A$1:$G$1,0))</f>
        <v>0.5</v>
      </c>
      <c r="L120" s="9">
        <f>INDEX(products!$A$1:$G$49,MATCH(orders!$D120,products!$A$1:$A$49,0),MATCH(orders!L$1,products!$A$1:$G$1,0))</f>
        <v>7.29</v>
      </c>
      <c r="M120" s="9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_xlfn.XLOOKUP(orders_table[[#This Row],[Customer ID]],customers!$A$1:$A$1001,customers!$I$1:$I$1001,,0)</f>
        <v>Yes</v>
      </c>
    </row>
    <row r="121" spans="1:16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_xlfn.XLOOKUP(C121,customers!$A$1:$A$1001,customers!$B$1:$B$1001,0)</f>
        <v>Cordi Switsur</v>
      </c>
      <c r="G121" s="2" t="str">
        <f>IF(_xlfn.XLOOKUP(C121,customers!$A$1:$A$1001,customers!$C$1:$C$1001,0)=0,"",_xlfn.XLOOKUP(C121,customers!$A$1:$A$1001,customers!$C$1:$C$1001,0))</f>
        <v>cswitsur3b@chronoengine.com</v>
      </c>
      <c r="H121" s="2" t="str">
        <f>_xlfn.XLOOKUP(C121,customers!$A$1:$A$1001,customers!$G$1:$G$1001,,0)</f>
        <v>United States</v>
      </c>
      <c r="I121" s="4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7">
        <f>INDEX(products!$A$1:$G$49,MATCH(orders!$D121,products!$A$1:$A$49,0),MATCH(orders!K$1,products!$A$1:$G$1,0))</f>
        <v>0.2</v>
      </c>
      <c r="L121" s="9">
        <f>INDEX(products!$A$1:$G$49,MATCH(orders!$D121,products!$A$1:$A$49,0),MATCH(orders!L$1,products!$A$1:$G$1,0))</f>
        <v>4.125</v>
      </c>
      <c r="M121" s="9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_xlfn.XLOOKUP(orders_table[[#This Row],[Customer ID]],customers!$A$1:$A$1001,customers!$I$1:$I$1001,,0)</f>
        <v>No</v>
      </c>
    </row>
    <row r="122" spans="1:16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_xlfn.XLOOKUP(C122,customers!$A$1:$A$1001,customers!$B$1:$B$1001,0)</f>
        <v>Cordi Switsur</v>
      </c>
      <c r="G122" s="2" t="str">
        <f>IF(_xlfn.XLOOKUP(C122,customers!$A$1:$A$1001,customers!$C$1:$C$1001,0)=0,"",_xlfn.XLOOKUP(C122,customers!$A$1:$A$1001,customers!$C$1:$C$1001,0))</f>
        <v>cswitsur3b@chronoengine.com</v>
      </c>
      <c r="H122" s="2" t="str">
        <f>_xlfn.XLOOKUP(C122,customers!$A$1:$A$1001,customers!$G$1:$G$1001,,0)</f>
        <v>United States</v>
      </c>
      <c r="I122" s="4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7">
        <f>INDEX(products!$A$1:$G$49,MATCH(orders!$D122,products!$A$1:$A$49,0),MATCH(orders!K$1,products!$A$1:$G$1,0))</f>
        <v>0.2</v>
      </c>
      <c r="L122" s="9">
        <f>INDEX(products!$A$1:$G$49,MATCH(orders!$D122,products!$A$1:$A$49,0),MATCH(orders!L$1,products!$A$1:$G$1,0))</f>
        <v>3.8849999999999998</v>
      </c>
      <c r="M122" s="9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_xlfn.XLOOKUP(orders_table[[#This Row],[Customer ID]],customers!$A$1:$A$1001,customers!$I$1:$I$1001,,0)</f>
        <v>No</v>
      </c>
    </row>
    <row r="123" spans="1:16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_xlfn.XLOOKUP(C123,customers!$A$1:$A$1001,customers!$B$1:$B$1001,0)</f>
        <v>Cordi Switsur</v>
      </c>
      <c r="G123" s="2" t="str">
        <f>IF(_xlfn.XLOOKUP(C123,customers!$A$1:$A$1001,customers!$C$1:$C$1001,0)=0,"",_xlfn.XLOOKUP(C123,customers!$A$1:$A$1001,customers!$C$1:$C$1001,0))</f>
        <v>cswitsur3b@chronoengine.com</v>
      </c>
      <c r="H123" s="2" t="str">
        <f>_xlfn.XLOOKUP(C123,customers!$A$1:$A$1001,customers!$G$1:$G$1001,,0)</f>
        <v>United States</v>
      </c>
      <c r="I123" s="4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7">
        <f>INDEX(products!$A$1:$G$49,MATCH(orders!$D123,products!$A$1:$A$49,0),MATCH(orders!K$1,products!$A$1:$G$1,0))</f>
        <v>1</v>
      </c>
      <c r="L123" s="9">
        <f>INDEX(products!$A$1:$G$49,MATCH(orders!$D123,products!$A$1:$A$49,0),MATCH(orders!L$1,products!$A$1:$G$1,0))</f>
        <v>13.75</v>
      </c>
      <c r="M123" s="9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_xlfn.XLOOKUP(orders_table[[#This Row],[Customer ID]],customers!$A$1:$A$1001,customers!$I$1:$I$1001,,0)</f>
        <v>No</v>
      </c>
    </row>
    <row r="124" spans="1:16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_xlfn.XLOOKUP(C124,customers!$A$1:$A$1001,customers!$B$1:$B$1001,0)</f>
        <v>Mahala Ludwell</v>
      </c>
      <c r="G124" s="2" t="str">
        <f>IF(_xlfn.XLOOKUP(C124,customers!$A$1:$A$1001,customers!$C$1:$C$1001,0)=0,"",_xlfn.XLOOKUP(C124,customers!$A$1:$A$1001,customers!$C$1:$C$1001,0))</f>
        <v>mludwell3e@blogger.com</v>
      </c>
      <c r="H124" s="2" t="str">
        <f>_xlfn.XLOOKUP(C124,customers!$A$1:$A$1001,customers!$G$1:$G$1001,,0)</f>
        <v>United States</v>
      </c>
      <c r="I124" s="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7">
        <f>INDEX(products!$A$1:$G$49,MATCH(orders!$D124,products!$A$1:$A$49,0),MATCH(orders!K$1,products!$A$1:$G$1,0))</f>
        <v>0.5</v>
      </c>
      <c r="L124" s="9">
        <f>INDEX(products!$A$1:$G$49,MATCH(orders!$D124,products!$A$1:$A$49,0),MATCH(orders!L$1,products!$A$1:$G$1,0))</f>
        <v>5.97</v>
      </c>
      <c r="M124" s="9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_xlfn.XLOOKUP(orders_table[[#This Row],[Customer ID]],customers!$A$1:$A$1001,customers!$I$1:$I$1001,,0)</f>
        <v>Yes</v>
      </c>
    </row>
    <row r="125" spans="1:16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_xlfn.XLOOKUP(C125,customers!$A$1:$A$1001,customers!$B$1:$B$1001,0)</f>
        <v>Doll Beauchamp</v>
      </c>
      <c r="G125" s="2" t="str">
        <f>IF(_xlfn.XLOOKUP(C125,customers!$A$1:$A$1001,customers!$C$1:$C$1001,0)=0,"",_xlfn.XLOOKUP(C125,customers!$A$1:$A$1001,customers!$C$1:$C$1001,0))</f>
        <v>dbeauchamp3f@usda.gov</v>
      </c>
      <c r="H125" s="2" t="str">
        <f>_xlfn.XLOOKUP(C125,customers!$A$1:$A$1001,customers!$G$1:$G$1001,,0)</f>
        <v>United States</v>
      </c>
      <c r="I125" s="4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7">
        <f>INDEX(products!$A$1:$G$49,MATCH(orders!$D125,products!$A$1:$A$49,0),MATCH(orders!K$1,products!$A$1:$G$1,0))</f>
        <v>2.5</v>
      </c>
      <c r="L125" s="9">
        <f>INDEX(products!$A$1:$G$49,MATCH(orders!$D125,products!$A$1:$A$49,0),MATCH(orders!L$1,products!$A$1:$G$1,0))</f>
        <v>36.454999999999998</v>
      </c>
      <c r="M125" s="9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_xlfn.XLOOKUP(orders_table[[#This Row],[Customer ID]],customers!$A$1:$A$1001,customers!$I$1:$I$1001,,0)</f>
        <v>No</v>
      </c>
    </row>
    <row r="126" spans="1:16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_xlfn.XLOOKUP(C126,customers!$A$1:$A$1001,customers!$B$1:$B$1001,0)</f>
        <v>Stanford Rodliff</v>
      </c>
      <c r="G126" s="2" t="str">
        <f>IF(_xlfn.XLOOKUP(C126,customers!$A$1:$A$1001,customers!$C$1:$C$1001,0)=0,"",_xlfn.XLOOKUP(C126,customers!$A$1:$A$1001,customers!$C$1:$C$1001,0))</f>
        <v>srodliff3g@ted.com</v>
      </c>
      <c r="H126" s="2" t="str">
        <f>_xlfn.XLOOKUP(C126,customers!$A$1:$A$1001,customers!$G$1:$G$1001,,0)</f>
        <v>United States</v>
      </c>
      <c r="I126" s="4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7">
        <f>INDEX(products!$A$1:$G$49,MATCH(orders!$D126,products!$A$1:$A$49,0),MATCH(orders!K$1,products!$A$1:$G$1,0))</f>
        <v>0.2</v>
      </c>
      <c r="L126" s="9">
        <f>INDEX(products!$A$1:$G$49,MATCH(orders!$D126,products!$A$1:$A$49,0),MATCH(orders!L$1,products!$A$1:$G$1,0))</f>
        <v>4.3650000000000002</v>
      </c>
      <c r="M126" s="9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_xlfn.XLOOKUP(orders_table[[#This Row],[Customer ID]],customers!$A$1:$A$1001,customers!$I$1:$I$1001,,0)</f>
        <v>Yes</v>
      </c>
    </row>
    <row r="127" spans="1:16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_xlfn.XLOOKUP(C127,customers!$A$1:$A$1001,customers!$B$1:$B$1001,0)</f>
        <v>Stevana Woodham</v>
      </c>
      <c r="G127" s="2" t="str">
        <f>IF(_xlfn.XLOOKUP(C127,customers!$A$1:$A$1001,customers!$C$1:$C$1001,0)=0,"",_xlfn.XLOOKUP(C127,customers!$A$1:$A$1001,customers!$C$1:$C$1001,0))</f>
        <v>swoodham3h@businesswire.com</v>
      </c>
      <c r="H127" s="2" t="str">
        <f>_xlfn.XLOOKUP(C127,customers!$A$1:$A$1001,customers!$G$1:$G$1001,,0)</f>
        <v>Ireland</v>
      </c>
      <c r="I127" s="4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7">
        <f>INDEX(products!$A$1:$G$49,MATCH(orders!$D127,products!$A$1:$A$49,0),MATCH(orders!K$1,products!$A$1:$G$1,0))</f>
        <v>0.5</v>
      </c>
      <c r="L127" s="9">
        <f>INDEX(products!$A$1:$G$49,MATCH(orders!$D127,products!$A$1:$A$49,0),MATCH(orders!L$1,products!$A$1:$G$1,0))</f>
        <v>8.73</v>
      </c>
      <c r="M127" s="9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_xlfn.XLOOKUP(orders_table[[#This Row],[Customer ID]],customers!$A$1:$A$1001,customers!$I$1:$I$1001,,0)</f>
        <v>Yes</v>
      </c>
    </row>
    <row r="128" spans="1:16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_xlfn.XLOOKUP(C128,customers!$A$1:$A$1001,customers!$B$1:$B$1001,0)</f>
        <v>Hewet Synnot</v>
      </c>
      <c r="G128" s="2" t="str">
        <f>IF(_xlfn.XLOOKUP(C128,customers!$A$1:$A$1001,customers!$C$1:$C$1001,0)=0,"",_xlfn.XLOOKUP(C128,customers!$A$1:$A$1001,customers!$C$1:$C$1001,0))</f>
        <v>hsynnot3i@about.com</v>
      </c>
      <c r="H128" s="2" t="str">
        <f>_xlfn.XLOOKUP(C128,customers!$A$1:$A$1001,customers!$G$1:$G$1001,,0)</f>
        <v>United States</v>
      </c>
      <c r="I128" s="4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7">
        <f>INDEX(products!$A$1:$G$49,MATCH(orders!$D128,products!$A$1:$A$49,0),MATCH(orders!K$1,products!$A$1:$G$1,0))</f>
        <v>1</v>
      </c>
      <c r="L128" s="9">
        <f>INDEX(products!$A$1:$G$49,MATCH(orders!$D128,products!$A$1:$A$49,0),MATCH(orders!L$1,products!$A$1:$G$1,0))</f>
        <v>11.25</v>
      </c>
      <c r="M128" s="9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_xlfn.XLOOKUP(orders_table[[#This Row],[Customer ID]],customers!$A$1:$A$1001,customers!$I$1:$I$1001,,0)</f>
        <v>No</v>
      </c>
    </row>
    <row r="129" spans="1:16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_xlfn.XLOOKUP(C129,customers!$A$1:$A$1001,customers!$B$1:$B$1001,0)</f>
        <v>Raleigh Lepere</v>
      </c>
      <c r="G129" s="2" t="str">
        <f>IF(_xlfn.XLOOKUP(C129,customers!$A$1:$A$1001,customers!$C$1:$C$1001,0)=0,"",_xlfn.XLOOKUP(C129,customers!$A$1:$A$1001,customers!$C$1:$C$1001,0))</f>
        <v>rlepere3j@shop-pro.jp</v>
      </c>
      <c r="H129" s="2" t="str">
        <f>_xlfn.XLOOKUP(C129,customers!$A$1:$A$1001,customers!$G$1:$G$1001,,0)</f>
        <v>Ireland</v>
      </c>
      <c r="I129" s="4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7">
        <f>INDEX(products!$A$1:$G$49,MATCH(orders!$D129,products!$A$1:$A$49,0),MATCH(orders!K$1,products!$A$1:$G$1,0))</f>
        <v>1</v>
      </c>
      <c r="L129" s="9">
        <f>INDEX(products!$A$1:$G$49,MATCH(orders!$D129,products!$A$1:$A$49,0),MATCH(orders!L$1,products!$A$1:$G$1,0))</f>
        <v>12.95</v>
      </c>
      <c r="M129" s="9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_xlfn.XLOOKUP(orders_table[[#This Row],[Customer ID]],customers!$A$1:$A$1001,customers!$I$1:$I$1001,,0)</f>
        <v>No</v>
      </c>
    </row>
    <row r="130" spans="1:16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_xlfn.XLOOKUP(C130,customers!$A$1:$A$1001,customers!$B$1:$B$1001,0)</f>
        <v>Timofei Woofinden</v>
      </c>
      <c r="G130" s="2" t="str">
        <f>IF(_xlfn.XLOOKUP(C130,customers!$A$1:$A$1001,customers!$C$1:$C$1001,0)=0,"",_xlfn.XLOOKUP(C130,customers!$A$1:$A$1001,customers!$C$1:$C$1001,0))</f>
        <v>twoofinden3k@businesswire.com</v>
      </c>
      <c r="H130" s="2" t="str">
        <f>_xlfn.XLOOKUP(C130,customers!$A$1:$A$1001,customers!$G$1:$G$1001,,0)</f>
        <v>United States</v>
      </c>
      <c r="I130" s="4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7">
        <f>INDEX(products!$A$1:$G$49,MATCH(orders!$D130,products!$A$1:$A$49,0),MATCH(orders!K$1,products!$A$1:$G$1,0))</f>
        <v>0.5</v>
      </c>
      <c r="L130" s="9">
        <f>INDEX(products!$A$1:$G$49,MATCH(orders!$D130,products!$A$1:$A$49,0),MATCH(orders!L$1,products!$A$1:$G$1,0))</f>
        <v>6.75</v>
      </c>
      <c r="M130" s="9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_xlfn.XLOOKUP(orders_table[[#This Row],[Customer ID]],customers!$A$1:$A$1001,customers!$I$1:$I$1001,,0)</f>
        <v>No</v>
      </c>
    </row>
    <row r="131" spans="1:16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_xlfn.XLOOKUP(C131,customers!$A$1:$A$1001,customers!$B$1:$B$1001,0)</f>
        <v>Evelina Dacca</v>
      </c>
      <c r="G131" s="2" t="str">
        <f>IF(_xlfn.XLOOKUP(C131,customers!$A$1:$A$1001,customers!$C$1:$C$1001,0)=0,"",_xlfn.XLOOKUP(C131,customers!$A$1:$A$1001,customers!$C$1:$C$1001,0))</f>
        <v>edacca3l@google.pl</v>
      </c>
      <c r="H131" s="2" t="str">
        <f>_xlfn.XLOOKUP(C131,customers!$A$1:$A$1001,customers!$G$1:$G$1001,,0)</f>
        <v>United States</v>
      </c>
      <c r="I131" s="4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7">
        <f>INDEX(products!$A$1:$G$49,MATCH(orders!$D131,products!$A$1:$A$49,0),MATCH(orders!K$1,products!$A$1:$G$1,0))</f>
        <v>1</v>
      </c>
      <c r="L131" s="9">
        <f>INDEX(products!$A$1:$G$49,MATCH(orders!$D131,products!$A$1:$A$49,0),MATCH(orders!L$1,products!$A$1:$G$1,0))</f>
        <v>12.15</v>
      </c>
      <c r="M131" s="9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_xlfn.XLOOKUP(orders_table[[#This Row],[Customer ID]],customers!$A$1:$A$1001,customers!$I$1:$I$1001,,0)</f>
        <v>Yes</v>
      </c>
    </row>
    <row r="132" spans="1:16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_xlfn.XLOOKUP(C132,customers!$A$1:$A$1001,customers!$B$1:$B$1001,0)</f>
        <v>Bidget Tremellier</v>
      </c>
      <c r="G132" s="2" t="str">
        <f>IF(_xlfn.XLOOKUP(C132,customers!$A$1:$A$1001,customers!$C$1:$C$1001,0)=0,"",_xlfn.XLOOKUP(C132,customers!$A$1:$A$1001,customers!$C$1:$C$1001,0))</f>
        <v/>
      </c>
      <c r="H132" s="2" t="str">
        <f>_xlfn.XLOOKUP(C132,customers!$A$1:$A$1001,customers!$G$1:$G$1001,,0)</f>
        <v>Ireland</v>
      </c>
      <c r="I132" s="4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7">
        <f>INDEX(products!$A$1:$G$49,MATCH(orders!$D132,products!$A$1:$A$49,0),MATCH(orders!K$1,products!$A$1:$G$1,0))</f>
        <v>2.5</v>
      </c>
      <c r="L132" s="9">
        <f>INDEX(products!$A$1:$G$49,MATCH(orders!$D132,products!$A$1:$A$49,0),MATCH(orders!L$1,products!$A$1:$G$1,0))</f>
        <v>29.784999999999997</v>
      </c>
      <c r="M132" s="9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_xlfn.XLOOKUP(orders_table[[#This Row],[Customer ID]],customers!$A$1:$A$1001,customers!$I$1:$I$1001,,0)</f>
        <v>Yes</v>
      </c>
    </row>
    <row r="133" spans="1:16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_xlfn.XLOOKUP(C133,customers!$A$1:$A$1001,customers!$B$1:$B$1001,0)</f>
        <v>Bobinette Hindsberg</v>
      </c>
      <c r="G133" s="2" t="str">
        <f>IF(_xlfn.XLOOKUP(C133,customers!$A$1:$A$1001,customers!$C$1:$C$1001,0)=0,"",_xlfn.XLOOKUP(C133,customers!$A$1:$A$1001,customers!$C$1:$C$1001,0))</f>
        <v>bhindsberg3n@blogs.com</v>
      </c>
      <c r="H133" s="2" t="str">
        <f>_xlfn.XLOOKUP(C133,customers!$A$1:$A$1001,customers!$G$1:$G$1001,,0)</f>
        <v>United States</v>
      </c>
      <c r="I133" s="4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7">
        <f>INDEX(products!$A$1:$G$49,MATCH(orders!$D133,products!$A$1:$A$49,0),MATCH(orders!K$1,products!$A$1:$G$1,0))</f>
        <v>0.5</v>
      </c>
      <c r="L133" s="9">
        <f>INDEX(products!$A$1:$G$49,MATCH(orders!$D133,products!$A$1:$A$49,0),MATCH(orders!L$1,products!$A$1:$G$1,0))</f>
        <v>7.29</v>
      </c>
      <c r="M133" s="9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_xlfn.XLOOKUP(orders_table[[#This Row],[Customer ID]],customers!$A$1:$A$1001,customers!$I$1:$I$1001,,0)</f>
        <v>Yes</v>
      </c>
    </row>
    <row r="134" spans="1:16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_xlfn.XLOOKUP(C134,customers!$A$1:$A$1001,customers!$B$1:$B$1001,0)</f>
        <v>Osbert Robins</v>
      </c>
      <c r="G134" s="2" t="str">
        <f>IF(_xlfn.XLOOKUP(C134,customers!$A$1:$A$1001,customers!$C$1:$C$1001,0)=0,"",_xlfn.XLOOKUP(C134,customers!$A$1:$A$1001,customers!$C$1:$C$1001,0))</f>
        <v>orobins3o@salon.com</v>
      </c>
      <c r="H134" s="2" t="str">
        <f>_xlfn.XLOOKUP(C134,customers!$A$1:$A$1001,customers!$G$1:$G$1001,,0)</f>
        <v>United States</v>
      </c>
      <c r="I134" s="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7">
        <f>INDEX(products!$A$1:$G$49,MATCH(orders!$D134,products!$A$1:$A$49,0),MATCH(orders!K$1,products!$A$1:$G$1,0))</f>
        <v>2.5</v>
      </c>
      <c r="L134" s="9">
        <f>INDEX(products!$A$1:$G$49,MATCH(orders!$D134,products!$A$1:$A$49,0),MATCH(orders!L$1,products!$A$1:$G$1,0))</f>
        <v>29.784999999999997</v>
      </c>
      <c r="M134" s="9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_xlfn.XLOOKUP(orders_table[[#This Row],[Customer ID]],customers!$A$1:$A$1001,customers!$I$1:$I$1001,,0)</f>
        <v>Yes</v>
      </c>
    </row>
    <row r="135" spans="1:16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_xlfn.XLOOKUP(C135,customers!$A$1:$A$1001,customers!$B$1:$B$1001,0)</f>
        <v>Othello Syseland</v>
      </c>
      <c r="G135" s="2" t="str">
        <f>IF(_xlfn.XLOOKUP(C135,customers!$A$1:$A$1001,customers!$C$1:$C$1001,0)=0,"",_xlfn.XLOOKUP(C135,customers!$A$1:$A$1001,customers!$C$1:$C$1001,0))</f>
        <v>osyseland3p@independent.co.uk</v>
      </c>
      <c r="H135" s="2" t="str">
        <f>_xlfn.XLOOKUP(C135,customers!$A$1:$A$1001,customers!$G$1:$G$1001,,0)</f>
        <v>United States</v>
      </c>
      <c r="I135" s="4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7">
        <f>INDEX(products!$A$1:$G$49,MATCH(orders!$D135,products!$A$1:$A$49,0),MATCH(orders!K$1,products!$A$1:$G$1,0))</f>
        <v>1</v>
      </c>
      <c r="L135" s="9">
        <f>INDEX(products!$A$1:$G$49,MATCH(orders!$D135,products!$A$1:$A$49,0),MATCH(orders!L$1,products!$A$1:$G$1,0))</f>
        <v>12.95</v>
      </c>
      <c r="M135" s="9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_xlfn.XLOOKUP(orders_table[[#This Row],[Customer ID]],customers!$A$1:$A$1001,customers!$I$1:$I$1001,,0)</f>
        <v>No</v>
      </c>
    </row>
    <row r="136" spans="1:16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_xlfn.XLOOKUP(C136,customers!$A$1:$A$1001,customers!$B$1:$B$1001,0)</f>
        <v>Ewell Hanby</v>
      </c>
      <c r="G136" s="2" t="str">
        <f>IF(_xlfn.XLOOKUP(C136,customers!$A$1:$A$1001,customers!$C$1:$C$1001,0)=0,"",_xlfn.XLOOKUP(C136,customers!$A$1:$A$1001,customers!$C$1:$C$1001,0))</f>
        <v/>
      </c>
      <c r="H136" s="2" t="str">
        <f>_xlfn.XLOOKUP(C136,customers!$A$1:$A$1001,customers!$G$1:$G$1001,,0)</f>
        <v>United States</v>
      </c>
      <c r="I136" s="4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7">
        <f>INDEX(products!$A$1:$G$49,MATCH(orders!$D136,products!$A$1:$A$49,0),MATCH(orders!K$1,products!$A$1:$G$1,0))</f>
        <v>2.5</v>
      </c>
      <c r="L136" s="9">
        <f>INDEX(products!$A$1:$G$49,MATCH(orders!$D136,products!$A$1:$A$49,0),MATCH(orders!L$1,products!$A$1:$G$1,0))</f>
        <v>31.624999999999996</v>
      </c>
      <c r="M136" s="9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_xlfn.XLOOKUP(orders_table[[#This Row],[Customer ID]],customers!$A$1:$A$1001,customers!$I$1:$I$1001,,0)</f>
        <v>Yes</v>
      </c>
    </row>
    <row r="137" spans="1:16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_xlfn.XLOOKUP(C137,customers!$A$1:$A$1001,customers!$B$1:$B$1001,0)</f>
        <v>Blancha McAmish</v>
      </c>
      <c r="G137" s="2" t="str">
        <f>IF(_xlfn.XLOOKUP(C137,customers!$A$1:$A$1001,customers!$C$1:$C$1001,0)=0,"",_xlfn.XLOOKUP(C137,customers!$A$1:$A$1001,customers!$C$1:$C$1001,0))</f>
        <v>bmcamish2e@tripadvisor.com</v>
      </c>
      <c r="H137" s="2" t="str">
        <f>_xlfn.XLOOKUP(C137,customers!$A$1:$A$1001,customers!$G$1:$G$1001,,0)</f>
        <v>United States</v>
      </c>
      <c r="I137" s="4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7">
        <f>INDEX(products!$A$1:$G$49,MATCH(orders!$D137,products!$A$1:$A$49,0),MATCH(orders!K$1,products!$A$1:$G$1,0))</f>
        <v>0.5</v>
      </c>
      <c r="L137" s="9">
        <f>INDEX(products!$A$1:$G$49,MATCH(orders!$D137,products!$A$1:$A$49,0),MATCH(orders!L$1,products!$A$1:$G$1,0))</f>
        <v>7.77</v>
      </c>
      <c r="M137" s="9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_xlfn.XLOOKUP(orders_table[[#This Row],[Customer ID]],customers!$A$1:$A$1001,customers!$I$1:$I$1001,,0)</f>
        <v>Yes</v>
      </c>
    </row>
    <row r="138" spans="1:16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_xlfn.XLOOKUP(C138,customers!$A$1:$A$1001,customers!$B$1:$B$1001,0)</f>
        <v>Lowell Keenleyside</v>
      </c>
      <c r="G138" s="2" t="str">
        <f>IF(_xlfn.XLOOKUP(C138,customers!$A$1:$A$1001,customers!$C$1:$C$1001,0)=0,"",_xlfn.XLOOKUP(C138,customers!$A$1:$A$1001,customers!$C$1:$C$1001,0))</f>
        <v>lkeenleyside3s@topsy.com</v>
      </c>
      <c r="H138" s="2" t="str">
        <f>_xlfn.XLOOKUP(C138,customers!$A$1:$A$1001,customers!$G$1:$G$1001,,0)</f>
        <v>United States</v>
      </c>
      <c r="I138" s="4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7">
        <f>INDEX(products!$A$1:$G$49,MATCH(orders!$D138,products!$A$1:$A$49,0),MATCH(orders!K$1,products!$A$1:$G$1,0))</f>
        <v>0.2</v>
      </c>
      <c r="L138" s="9">
        <f>INDEX(products!$A$1:$G$49,MATCH(orders!$D138,products!$A$1:$A$49,0),MATCH(orders!L$1,products!$A$1:$G$1,0))</f>
        <v>2.9849999999999999</v>
      </c>
      <c r="M138" s="9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_xlfn.XLOOKUP(orders_table[[#This Row],[Customer ID]],customers!$A$1:$A$1001,customers!$I$1:$I$1001,,0)</f>
        <v>No</v>
      </c>
    </row>
    <row r="139" spans="1:16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_xlfn.XLOOKUP(C139,customers!$A$1:$A$1001,customers!$B$1:$B$1001,0)</f>
        <v>Elonore Joliffe</v>
      </c>
      <c r="G139" s="2" t="str">
        <f>IF(_xlfn.XLOOKUP(C139,customers!$A$1:$A$1001,customers!$C$1:$C$1001,0)=0,"",_xlfn.XLOOKUP(C139,customers!$A$1:$A$1001,customers!$C$1:$C$1001,0))</f>
        <v/>
      </c>
      <c r="H139" s="2" t="str">
        <f>_xlfn.XLOOKUP(C139,customers!$A$1:$A$1001,customers!$G$1:$G$1001,,0)</f>
        <v>Ireland</v>
      </c>
      <c r="I139" s="4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7">
        <f>INDEX(products!$A$1:$G$49,MATCH(orders!$D139,products!$A$1:$A$49,0),MATCH(orders!K$1,products!$A$1:$G$1,0))</f>
        <v>2.5</v>
      </c>
      <c r="L139" s="9">
        <f>INDEX(products!$A$1:$G$49,MATCH(orders!$D139,products!$A$1:$A$49,0),MATCH(orders!L$1,products!$A$1:$G$1,0))</f>
        <v>34.154999999999994</v>
      </c>
      <c r="M139" s="9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_xlfn.XLOOKUP(orders_table[[#This Row],[Customer ID]],customers!$A$1:$A$1001,customers!$I$1:$I$1001,,0)</f>
        <v>No</v>
      </c>
    </row>
    <row r="140" spans="1:16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_xlfn.XLOOKUP(C140,customers!$A$1:$A$1001,customers!$B$1:$B$1001,0)</f>
        <v>Abraham Coleman</v>
      </c>
      <c r="G140" s="2" t="str">
        <f>IF(_xlfn.XLOOKUP(C140,customers!$A$1:$A$1001,customers!$C$1:$C$1001,0)=0,"",_xlfn.XLOOKUP(C140,customers!$A$1:$A$1001,customers!$C$1:$C$1001,0))</f>
        <v/>
      </c>
      <c r="H140" s="2" t="str">
        <f>_xlfn.XLOOKUP(C140,customers!$A$1:$A$1001,customers!$G$1:$G$1001,,0)</f>
        <v>United States</v>
      </c>
      <c r="I140" s="4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7">
        <f>INDEX(products!$A$1:$G$49,MATCH(orders!$D140,products!$A$1:$A$49,0),MATCH(orders!K$1,products!$A$1:$G$1,0))</f>
        <v>1</v>
      </c>
      <c r="L140" s="9">
        <f>INDEX(products!$A$1:$G$49,MATCH(orders!$D140,products!$A$1:$A$49,0),MATCH(orders!L$1,products!$A$1:$G$1,0))</f>
        <v>12.15</v>
      </c>
      <c r="M140" s="9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_xlfn.XLOOKUP(orders_table[[#This Row],[Customer ID]],customers!$A$1:$A$1001,customers!$I$1:$I$1001,,0)</f>
        <v>No</v>
      </c>
    </row>
    <row r="141" spans="1:16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_xlfn.XLOOKUP(C141,customers!$A$1:$A$1001,customers!$B$1:$B$1001,0)</f>
        <v>Rivy Farington</v>
      </c>
      <c r="G141" s="2" t="str">
        <f>IF(_xlfn.XLOOKUP(C141,customers!$A$1:$A$1001,customers!$C$1:$C$1001,0)=0,"",_xlfn.XLOOKUP(C141,customers!$A$1:$A$1001,customers!$C$1:$C$1001,0))</f>
        <v/>
      </c>
      <c r="H141" s="2" t="str">
        <f>_xlfn.XLOOKUP(C141,customers!$A$1:$A$1001,customers!$G$1:$G$1001,,0)</f>
        <v>United States</v>
      </c>
      <c r="I141" s="4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7">
        <f>INDEX(products!$A$1:$G$49,MATCH(orders!$D141,products!$A$1:$A$49,0),MATCH(orders!K$1,products!$A$1:$G$1,0))</f>
        <v>1</v>
      </c>
      <c r="L141" s="9">
        <f>INDEX(products!$A$1:$G$49,MATCH(orders!$D141,products!$A$1:$A$49,0),MATCH(orders!L$1,products!$A$1:$G$1,0))</f>
        <v>12.95</v>
      </c>
      <c r="M141" s="9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_xlfn.XLOOKUP(orders_table[[#This Row],[Customer ID]],customers!$A$1:$A$1001,customers!$I$1:$I$1001,,0)</f>
        <v>Yes</v>
      </c>
    </row>
    <row r="142" spans="1:16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_xlfn.XLOOKUP(C142,customers!$A$1:$A$1001,customers!$B$1:$B$1001,0)</f>
        <v>Vallie Kundt</v>
      </c>
      <c r="G142" s="2" t="str">
        <f>IF(_xlfn.XLOOKUP(C142,customers!$A$1:$A$1001,customers!$C$1:$C$1001,0)=0,"",_xlfn.XLOOKUP(C142,customers!$A$1:$A$1001,customers!$C$1:$C$1001,0))</f>
        <v>vkundt3w@bigcartel.com</v>
      </c>
      <c r="H142" s="2" t="str">
        <f>_xlfn.XLOOKUP(C142,customers!$A$1:$A$1001,customers!$G$1:$G$1001,,0)</f>
        <v>Ireland</v>
      </c>
      <c r="I142" s="4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7">
        <f>INDEX(products!$A$1:$G$49,MATCH(orders!$D142,products!$A$1:$A$49,0),MATCH(orders!K$1,products!$A$1:$G$1,0))</f>
        <v>2.5</v>
      </c>
      <c r="L142" s="9">
        <f>INDEX(products!$A$1:$G$49,MATCH(orders!$D142,products!$A$1:$A$49,0),MATCH(orders!L$1,products!$A$1:$G$1,0))</f>
        <v>29.784999999999997</v>
      </c>
      <c r="M142" s="9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_xlfn.XLOOKUP(orders_table[[#This Row],[Customer ID]],customers!$A$1:$A$1001,customers!$I$1:$I$1001,,0)</f>
        <v>Yes</v>
      </c>
    </row>
    <row r="143" spans="1:16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_xlfn.XLOOKUP(C143,customers!$A$1:$A$1001,customers!$B$1:$B$1001,0)</f>
        <v>Boyd Bett</v>
      </c>
      <c r="G143" s="2" t="str">
        <f>IF(_xlfn.XLOOKUP(C143,customers!$A$1:$A$1001,customers!$C$1:$C$1001,0)=0,"",_xlfn.XLOOKUP(C143,customers!$A$1:$A$1001,customers!$C$1:$C$1001,0))</f>
        <v>bbett3x@google.de</v>
      </c>
      <c r="H143" s="2" t="str">
        <f>_xlfn.XLOOKUP(C143,customers!$A$1:$A$1001,customers!$G$1:$G$1001,,0)</f>
        <v>United States</v>
      </c>
      <c r="I143" s="4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7">
        <f>INDEX(products!$A$1:$G$49,MATCH(orders!$D143,products!$A$1:$A$49,0),MATCH(orders!K$1,products!$A$1:$G$1,0))</f>
        <v>0.2</v>
      </c>
      <c r="L143" s="9">
        <f>INDEX(products!$A$1:$G$49,MATCH(orders!$D143,products!$A$1:$A$49,0),MATCH(orders!L$1,products!$A$1:$G$1,0))</f>
        <v>3.8849999999999998</v>
      </c>
      <c r="M143" s="9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_xlfn.XLOOKUP(orders_table[[#This Row],[Customer ID]],customers!$A$1:$A$1001,customers!$I$1:$I$1001,,0)</f>
        <v>Yes</v>
      </c>
    </row>
    <row r="144" spans="1:16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_xlfn.XLOOKUP(C144,customers!$A$1:$A$1001,customers!$B$1:$B$1001,0)</f>
        <v>Julio Armytage</v>
      </c>
      <c r="G144" s="2" t="str">
        <f>IF(_xlfn.XLOOKUP(C144,customers!$A$1:$A$1001,customers!$C$1:$C$1001,0)=0,"",_xlfn.XLOOKUP(C144,customers!$A$1:$A$1001,customers!$C$1:$C$1001,0))</f>
        <v/>
      </c>
      <c r="H144" s="2" t="str">
        <f>_xlfn.XLOOKUP(C144,customers!$A$1:$A$1001,customers!$G$1:$G$1001,,0)</f>
        <v>Ireland</v>
      </c>
      <c r="I144" s="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7">
        <f>INDEX(products!$A$1:$G$49,MATCH(orders!$D144,products!$A$1:$A$49,0),MATCH(orders!K$1,products!$A$1:$G$1,0))</f>
        <v>2.5</v>
      </c>
      <c r="L144" s="9">
        <f>INDEX(products!$A$1:$G$49,MATCH(orders!$D144,products!$A$1:$A$49,0),MATCH(orders!L$1,products!$A$1:$G$1,0))</f>
        <v>34.154999999999994</v>
      </c>
      <c r="M144" s="9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_xlfn.XLOOKUP(orders_table[[#This Row],[Customer ID]],customers!$A$1:$A$1001,customers!$I$1:$I$1001,,0)</f>
        <v>Yes</v>
      </c>
    </row>
    <row r="145" spans="1:16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_xlfn.XLOOKUP(C145,customers!$A$1:$A$1001,customers!$B$1:$B$1001,0)</f>
        <v>Deana Staite</v>
      </c>
      <c r="G145" s="2" t="str">
        <f>IF(_xlfn.XLOOKUP(C145,customers!$A$1:$A$1001,customers!$C$1:$C$1001,0)=0,"",_xlfn.XLOOKUP(C145,customers!$A$1:$A$1001,customers!$C$1:$C$1001,0))</f>
        <v>dstaite3z@scientificamerican.com</v>
      </c>
      <c r="H145" s="2" t="str">
        <f>_xlfn.XLOOKUP(C145,customers!$A$1:$A$1001,customers!$G$1:$G$1001,,0)</f>
        <v>United States</v>
      </c>
      <c r="I145" s="4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7">
        <f>INDEX(products!$A$1:$G$49,MATCH(orders!$D145,products!$A$1:$A$49,0),MATCH(orders!K$1,products!$A$1:$G$1,0))</f>
        <v>0.5</v>
      </c>
      <c r="L145" s="9">
        <f>INDEX(products!$A$1:$G$49,MATCH(orders!$D145,products!$A$1:$A$49,0),MATCH(orders!L$1,products!$A$1:$G$1,0))</f>
        <v>8.73</v>
      </c>
      <c r="M145" s="9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_xlfn.XLOOKUP(orders_table[[#This Row],[Customer ID]],customers!$A$1:$A$1001,customers!$I$1:$I$1001,,0)</f>
        <v>No</v>
      </c>
    </row>
    <row r="146" spans="1:16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_xlfn.XLOOKUP(C146,customers!$A$1:$A$1001,customers!$B$1:$B$1001,0)</f>
        <v>Winn Keyse</v>
      </c>
      <c r="G146" s="2" t="str">
        <f>IF(_xlfn.XLOOKUP(C146,customers!$A$1:$A$1001,customers!$C$1:$C$1001,0)=0,"",_xlfn.XLOOKUP(C146,customers!$A$1:$A$1001,customers!$C$1:$C$1001,0))</f>
        <v>wkeyse40@apple.com</v>
      </c>
      <c r="H146" s="2" t="str">
        <f>_xlfn.XLOOKUP(C146,customers!$A$1:$A$1001,customers!$G$1:$G$1001,,0)</f>
        <v>United States</v>
      </c>
      <c r="I146" s="4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7">
        <f>INDEX(products!$A$1:$G$49,MATCH(orders!$D146,products!$A$1:$A$49,0),MATCH(orders!K$1,products!$A$1:$G$1,0))</f>
        <v>2.5</v>
      </c>
      <c r="L146" s="9">
        <f>INDEX(products!$A$1:$G$49,MATCH(orders!$D146,products!$A$1:$A$49,0),MATCH(orders!L$1,products!$A$1:$G$1,0))</f>
        <v>34.154999999999994</v>
      </c>
      <c r="M146" s="9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_xlfn.XLOOKUP(orders_table[[#This Row],[Customer ID]],customers!$A$1:$A$1001,customers!$I$1:$I$1001,,0)</f>
        <v>Yes</v>
      </c>
    </row>
    <row r="147" spans="1:16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_xlfn.XLOOKUP(C147,customers!$A$1:$A$1001,customers!$B$1:$B$1001,0)</f>
        <v>Osmund Clausen-Thue</v>
      </c>
      <c r="G147" s="2" t="str">
        <f>IF(_xlfn.XLOOKUP(C147,customers!$A$1:$A$1001,customers!$C$1:$C$1001,0)=0,"",_xlfn.XLOOKUP(C147,customers!$A$1:$A$1001,customers!$C$1:$C$1001,0))</f>
        <v>oclausenthue41@marriott.com</v>
      </c>
      <c r="H147" s="2" t="str">
        <f>_xlfn.XLOOKUP(C147,customers!$A$1:$A$1001,customers!$G$1:$G$1001,,0)</f>
        <v>United States</v>
      </c>
      <c r="I147" s="4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7">
        <f>INDEX(products!$A$1:$G$49,MATCH(orders!$D147,products!$A$1:$A$49,0),MATCH(orders!K$1,products!$A$1:$G$1,0))</f>
        <v>0.2</v>
      </c>
      <c r="L147" s="9">
        <f>INDEX(products!$A$1:$G$49,MATCH(orders!$D147,products!$A$1:$A$49,0),MATCH(orders!L$1,products!$A$1:$G$1,0))</f>
        <v>4.3650000000000002</v>
      </c>
      <c r="M147" s="9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_xlfn.XLOOKUP(orders_table[[#This Row],[Customer ID]],customers!$A$1:$A$1001,customers!$I$1:$I$1001,,0)</f>
        <v>No</v>
      </c>
    </row>
    <row r="148" spans="1:16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_xlfn.XLOOKUP(C148,customers!$A$1:$A$1001,customers!$B$1:$B$1001,0)</f>
        <v>Leonore Francisco</v>
      </c>
      <c r="G148" s="2" t="str">
        <f>IF(_xlfn.XLOOKUP(C148,customers!$A$1:$A$1001,customers!$C$1:$C$1001,0)=0,"",_xlfn.XLOOKUP(C148,customers!$A$1:$A$1001,customers!$C$1:$C$1001,0))</f>
        <v>lfrancisco42@fema.gov</v>
      </c>
      <c r="H148" s="2" t="str">
        <f>_xlfn.XLOOKUP(C148,customers!$A$1:$A$1001,customers!$G$1:$G$1001,,0)</f>
        <v>United States</v>
      </c>
      <c r="I148" s="4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7">
        <f>INDEX(products!$A$1:$G$49,MATCH(orders!$D148,products!$A$1:$A$49,0),MATCH(orders!K$1,products!$A$1:$G$1,0))</f>
        <v>1</v>
      </c>
      <c r="L148" s="9">
        <f>INDEX(products!$A$1:$G$49,MATCH(orders!$D148,products!$A$1:$A$49,0),MATCH(orders!L$1,products!$A$1:$G$1,0))</f>
        <v>14.55</v>
      </c>
      <c r="M148" s="9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_xlfn.XLOOKUP(orders_table[[#This Row],[Customer ID]],customers!$A$1:$A$1001,customers!$I$1:$I$1001,,0)</f>
        <v>No</v>
      </c>
    </row>
    <row r="149" spans="1:16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_xlfn.XLOOKUP(C149,customers!$A$1:$A$1001,customers!$B$1:$B$1001,0)</f>
        <v>Leonore Francisco</v>
      </c>
      <c r="G149" s="2" t="str">
        <f>IF(_xlfn.XLOOKUP(C149,customers!$A$1:$A$1001,customers!$C$1:$C$1001,0)=0,"",_xlfn.XLOOKUP(C149,customers!$A$1:$A$1001,customers!$C$1:$C$1001,0))</f>
        <v>lfrancisco42@fema.gov</v>
      </c>
      <c r="H149" s="2" t="str">
        <f>_xlfn.XLOOKUP(C149,customers!$A$1:$A$1001,customers!$G$1:$G$1001,,0)</f>
        <v>United States</v>
      </c>
      <c r="I149" s="4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7">
        <f>INDEX(products!$A$1:$G$49,MATCH(orders!$D149,products!$A$1:$A$49,0),MATCH(orders!K$1,products!$A$1:$G$1,0))</f>
        <v>1</v>
      </c>
      <c r="L149" s="9">
        <f>INDEX(products!$A$1:$G$49,MATCH(orders!$D149,products!$A$1:$A$49,0),MATCH(orders!L$1,products!$A$1:$G$1,0))</f>
        <v>13.75</v>
      </c>
      <c r="M149" s="9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_xlfn.XLOOKUP(orders_table[[#This Row],[Customer ID]],customers!$A$1:$A$1001,customers!$I$1:$I$1001,,0)</f>
        <v>No</v>
      </c>
    </row>
    <row r="150" spans="1:16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_xlfn.XLOOKUP(C150,customers!$A$1:$A$1001,customers!$B$1:$B$1001,0)</f>
        <v>Giacobo Skingle</v>
      </c>
      <c r="G150" s="2" t="str">
        <f>IF(_xlfn.XLOOKUP(C150,customers!$A$1:$A$1001,customers!$C$1:$C$1001,0)=0,"",_xlfn.XLOOKUP(C150,customers!$A$1:$A$1001,customers!$C$1:$C$1001,0))</f>
        <v>gskingle44@clickbank.net</v>
      </c>
      <c r="H150" s="2" t="str">
        <f>_xlfn.XLOOKUP(C150,customers!$A$1:$A$1001,customers!$G$1:$G$1001,,0)</f>
        <v>United States</v>
      </c>
      <c r="I150" s="4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7">
        <f>INDEX(products!$A$1:$G$49,MATCH(orders!$D150,products!$A$1:$A$49,0),MATCH(orders!K$1,products!$A$1:$G$1,0))</f>
        <v>0.2</v>
      </c>
      <c r="L150" s="9">
        <f>INDEX(products!$A$1:$G$49,MATCH(orders!$D150,products!$A$1:$A$49,0),MATCH(orders!L$1,products!$A$1:$G$1,0))</f>
        <v>3.645</v>
      </c>
      <c r="M150" s="9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_xlfn.XLOOKUP(orders_table[[#This Row],[Customer ID]],customers!$A$1:$A$1001,customers!$I$1:$I$1001,,0)</f>
        <v>Yes</v>
      </c>
    </row>
    <row r="151" spans="1:16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_xlfn.XLOOKUP(C151,customers!$A$1:$A$1001,customers!$B$1:$B$1001,0)</f>
        <v>Gerard Pirdy</v>
      </c>
      <c r="G151" s="2" t="str">
        <f>IF(_xlfn.XLOOKUP(C151,customers!$A$1:$A$1001,customers!$C$1:$C$1001,0)=0,"",_xlfn.XLOOKUP(C151,customers!$A$1:$A$1001,customers!$C$1:$C$1001,0))</f>
        <v/>
      </c>
      <c r="H151" s="2" t="str">
        <f>_xlfn.XLOOKUP(C151,customers!$A$1:$A$1001,customers!$G$1:$G$1001,,0)</f>
        <v>United States</v>
      </c>
      <c r="I151" s="4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7">
        <f>INDEX(products!$A$1:$G$49,MATCH(orders!$D151,products!$A$1:$A$49,0),MATCH(orders!K$1,products!$A$1:$G$1,0))</f>
        <v>2.5</v>
      </c>
      <c r="L151" s="9">
        <f>INDEX(products!$A$1:$G$49,MATCH(orders!$D151,products!$A$1:$A$49,0),MATCH(orders!L$1,products!$A$1:$G$1,0))</f>
        <v>25.874999999999996</v>
      </c>
      <c r="M151" s="9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_xlfn.XLOOKUP(orders_table[[#This Row],[Customer ID]],customers!$A$1:$A$1001,customers!$I$1:$I$1001,,0)</f>
        <v>Yes</v>
      </c>
    </row>
    <row r="152" spans="1:16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_xlfn.XLOOKUP(C152,customers!$A$1:$A$1001,customers!$B$1:$B$1001,0)</f>
        <v>Jacinthe Balsillie</v>
      </c>
      <c r="G152" s="2" t="str">
        <f>IF(_xlfn.XLOOKUP(C152,customers!$A$1:$A$1001,customers!$C$1:$C$1001,0)=0,"",_xlfn.XLOOKUP(C152,customers!$A$1:$A$1001,customers!$C$1:$C$1001,0))</f>
        <v>jbalsillie46@princeton.edu</v>
      </c>
      <c r="H152" s="2" t="str">
        <f>_xlfn.XLOOKUP(C152,customers!$A$1:$A$1001,customers!$G$1:$G$1001,,0)</f>
        <v>United States</v>
      </c>
      <c r="I152" s="4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7">
        <f>INDEX(products!$A$1:$G$49,MATCH(orders!$D152,products!$A$1:$A$49,0),MATCH(orders!K$1,products!$A$1:$G$1,0))</f>
        <v>1</v>
      </c>
      <c r="L152" s="9">
        <f>INDEX(products!$A$1:$G$49,MATCH(orders!$D152,products!$A$1:$A$49,0),MATCH(orders!L$1,products!$A$1:$G$1,0))</f>
        <v>12.95</v>
      </c>
      <c r="M152" s="9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_xlfn.XLOOKUP(orders_table[[#This Row],[Customer ID]],customers!$A$1:$A$1001,customers!$I$1:$I$1001,,0)</f>
        <v>Yes</v>
      </c>
    </row>
    <row r="153" spans="1:16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_xlfn.XLOOKUP(C153,customers!$A$1:$A$1001,customers!$B$1:$B$1001,0)</f>
        <v>Quinton Fouracres</v>
      </c>
      <c r="G153" s="2" t="str">
        <f>IF(_xlfn.XLOOKUP(C153,customers!$A$1:$A$1001,customers!$C$1:$C$1001,0)=0,"",_xlfn.XLOOKUP(C153,customers!$A$1:$A$1001,customers!$C$1:$C$1001,0))</f>
        <v/>
      </c>
      <c r="H153" s="2" t="str">
        <f>_xlfn.XLOOKUP(C153,customers!$A$1:$A$1001,customers!$G$1:$G$1001,,0)</f>
        <v>United States</v>
      </c>
      <c r="I153" s="4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7">
        <f>INDEX(products!$A$1:$G$49,MATCH(orders!$D153,products!$A$1:$A$49,0),MATCH(orders!K$1,products!$A$1:$G$1,0))</f>
        <v>1</v>
      </c>
      <c r="L153" s="9">
        <f>INDEX(products!$A$1:$G$49,MATCH(orders!$D153,products!$A$1:$A$49,0),MATCH(orders!L$1,products!$A$1:$G$1,0))</f>
        <v>11.25</v>
      </c>
      <c r="M153" s="9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_xlfn.XLOOKUP(orders_table[[#This Row],[Customer ID]],customers!$A$1:$A$1001,customers!$I$1:$I$1001,,0)</f>
        <v>Yes</v>
      </c>
    </row>
    <row r="154" spans="1:16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_xlfn.XLOOKUP(C154,customers!$A$1:$A$1001,customers!$B$1:$B$1001,0)</f>
        <v>Bettina Leffek</v>
      </c>
      <c r="G154" s="2" t="str">
        <f>IF(_xlfn.XLOOKUP(C154,customers!$A$1:$A$1001,customers!$C$1:$C$1001,0)=0,"",_xlfn.XLOOKUP(C154,customers!$A$1:$A$1001,customers!$C$1:$C$1001,0))</f>
        <v>bleffek48@ning.com</v>
      </c>
      <c r="H154" s="2" t="str">
        <f>_xlfn.XLOOKUP(C154,customers!$A$1:$A$1001,customers!$G$1:$G$1001,,0)</f>
        <v>United States</v>
      </c>
      <c r="I154" s="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7">
        <f>INDEX(products!$A$1:$G$49,MATCH(orders!$D154,products!$A$1:$A$49,0),MATCH(orders!K$1,products!$A$1:$G$1,0))</f>
        <v>2.5</v>
      </c>
      <c r="L154" s="9">
        <f>INDEX(products!$A$1:$G$49,MATCH(orders!$D154,products!$A$1:$A$49,0),MATCH(orders!L$1,products!$A$1:$G$1,0))</f>
        <v>22.884999999999998</v>
      </c>
      <c r="M154" s="9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_xlfn.XLOOKUP(orders_table[[#This Row],[Customer ID]],customers!$A$1:$A$1001,customers!$I$1:$I$1001,,0)</f>
        <v>Yes</v>
      </c>
    </row>
    <row r="155" spans="1:16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_xlfn.XLOOKUP(C155,customers!$A$1:$A$1001,customers!$B$1:$B$1001,0)</f>
        <v>Hetti Penson</v>
      </c>
      <c r="G155" s="2" t="str">
        <f>IF(_xlfn.XLOOKUP(C155,customers!$A$1:$A$1001,customers!$C$1:$C$1001,0)=0,"",_xlfn.XLOOKUP(C155,customers!$A$1:$A$1001,customers!$C$1:$C$1001,0))</f>
        <v/>
      </c>
      <c r="H155" s="2" t="str">
        <f>_xlfn.XLOOKUP(C155,customers!$A$1:$A$1001,customers!$G$1:$G$1001,,0)</f>
        <v>United States</v>
      </c>
      <c r="I155" s="4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7">
        <f>INDEX(products!$A$1:$G$49,MATCH(orders!$D155,products!$A$1:$A$49,0),MATCH(orders!K$1,products!$A$1:$G$1,0))</f>
        <v>0.2</v>
      </c>
      <c r="L155" s="9">
        <f>INDEX(products!$A$1:$G$49,MATCH(orders!$D155,products!$A$1:$A$49,0),MATCH(orders!L$1,products!$A$1:$G$1,0))</f>
        <v>2.6849999999999996</v>
      </c>
      <c r="M155" s="9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_xlfn.XLOOKUP(orders_table[[#This Row],[Customer ID]],customers!$A$1:$A$1001,customers!$I$1:$I$1001,,0)</f>
        <v>No</v>
      </c>
    </row>
    <row r="156" spans="1:16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_xlfn.XLOOKUP(C156,customers!$A$1:$A$1001,customers!$B$1:$B$1001,0)</f>
        <v>Jocko Pray</v>
      </c>
      <c r="G156" s="2" t="str">
        <f>IF(_xlfn.XLOOKUP(C156,customers!$A$1:$A$1001,customers!$C$1:$C$1001,0)=0,"",_xlfn.XLOOKUP(C156,customers!$A$1:$A$1001,customers!$C$1:$C$1001,0))</f>
        <v>jpray4a@youtube.com</v>
      </c>
      <c r="H156" s="2" t="str">
        <f>_xlfn.XLOOKUP(C156,customers!$A$1:$A$1001,customers!$G$1:$G$1001,,0)</f>
        <v>United States</v>
      </c>
      <c r="I156" s="4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7">
        <f>INDEX(products!$A$1:$G$49,MATCH(orders!$D156,products!$A$1:$A$49,0),MATCH(orders!K$1,products!$A$1:$G$1,0))</f>
        <v>2.5</v>
      </c>
      <c r="L156" s="9">
        <f>INDEX(products!$A$1:$G$49,MATCH(orders!$D156,products!$A$1:$A$49,0),MATCH(orders!L$1,products!$A$1:$G$1,0))</f>
        <v>22.884999999999998</v>
      </c>
      <c r="M156" s="9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_xlfn.XLOOKUP(orders_table[[#This Row],[Customer ID]],customers!$A$1:$A$1001,customers!$I$1:$I$1001,,0)</f>
        <v>No</v>
      </c>
    </row>
    <row r="157" spans="1:16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_xlfn.XLOOKUP(C157,customers!$A$1:$A$1001,customers!$B$1:$B$1001,0)</f>
        <v>Grete Holborn</v>
      </c>
      <c r="G157" s="2" t="str">
        <f>IF(_xlfn.XLOOKUP(C157,customers!$A$1:$A$1001,customers!$C$1:$C$1001,0)=0,"",_xlfn.XLOOKUP(C157,customers!$A$1:$A$1001,customers!$C$1:$C$1001,0))</f>
        <v>gholborn4b@ow.ly</v>
      </c>
      <c r="H157" s="2" t="str">
        <f>_xlfn.XLOOKUP(C157,customers!$A$1:$A$1001,customers!$G$1:$G$1001,,0)</f>
        <v>United States</v>
      </c>
      <c r="I157" s="4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7">
        <f>INDEX(products!$A$1:$G$49,MATCH(orders!$D157,products!$A$1:$A$49,0),MATCH(orders!K$1,products!$A$1:$G$1,0))</f>
        <v>2.5</v>
      </c>
      <c r="L157" s="9">
        <f>INDEX(products!$A$1:$G$49,MATCH(orders!$D157,products!$A$1:$A$49,0),MATCH(orders!L$1,products!$A$1:$G$1,0))</f>
        <v>25.874999999999996</v>
      </c>
      <c r="M157" s="9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_xlfn.XLOOKUP(orders_table[[#This Row],[Customer ID]],customers!$A$1:$A$1001,customers!$I$1:$I$1001,,0)</f>
        <v>Yes</v>
      </c>
    </row>
    <row r="158" spans="1:16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_xlfn.XLOOKUP(C158,customers!$A$1:$A$1001,customers!$B$1:$B$1001,0)</f>
        <v>Fielding Keinrat</v>
      </c>
      <c r="G158" s="2" t="str">
        <f>IF(_xlfn.XLOOKUP(C158,customers!$A$1:$A$1001,customers!$C$1:$C$1001,0)=0,"",_xlfn.XLOOKUP(C158,customers!$A$1:$A$1001,customers!$C$1:$C$1001,0))</f>
        <v>fkeinrat4c@dailymail.co.uk</v>
      </c>
      <c r="H158" s="2" t="str">
        <f>_xlfn.XLOOKUP(C158,customers!$A$1:$A$1001,customers!$G$1:$G$1001,,0)</f>
        <v>United States</v>
      </c>
      <c r="I158" s="4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7">
        <f>INDEX(products!$A$1:$G$49,MATCH(orders!$D158,products!$A$1:$A$49,0),MATCH(orders!K$1,products!$A$1:$G$1,0))</f>
        <v>2.5</v>
      </c>
      <c r="L158" s="9">
        <f>INDEX(products!$A$1:$G$49,MATCH(orders!$D158,products!$A$1:$A$49,0),MATCH(orders!L$1,products!$A$1:$G$1,0))</f>
        <v>25.874999999999996</v>
      </c>
      <c r="M158" s="9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_xlfn.XLOOKUP(orders_table[[#This Row],[Customer ID]],customers!$A$1:$A$1001,customers!$I$1:$I$1001,,0)</f>
        <v>Yes</v>
      </c>
    </row>
    <row r="159" spans="1:16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_xlfn.XLOOKUP(C159,customers!$A$1:$A$1001,customers!$B$1:$B$1001,0)</f>
        <v>Paulo Yea</v>
      </c>
      <c r="G159" s="2" t="str">
        <f>IF(_xlfn.XLOOKUP(C159,customers!$A$1:$A$1001,customers!$C$1:$C$1001,0)=0,"",_xlfn.XLOOKUP(C159,customers!$A$1:$A$1001,customers!$C$1:$C$1001,0))</f>
        <v>pyea4d@aol.com</v>
      </c>
      <c r="H159" s="2" t="str">
        <f>_xlfn.XLOOKUP(C159,customers!$A$1:$A$1001,customers!$G$1:$G$1001,,0)</f>
        <v>Ireland</v>
      </c>
      <c r="I159" s="4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7">
        <f>INDEX(products!$A$1:$G$49,MATCH(orders!$D159,products!$A$1:$A$49,0),MATCH(orders!K$1,products!$A$1:$G$1,0))</f>
        <v>2.5</v>
      </c>
      <c r="L159" s="9">
        <f>INDEX(products!$A$1:$G$49,MATCH(orders!$D159,products!$A$1:$A$49,0),MATCH(orders!L$1,products!$A$1:$G$1,0))</f>
        <v>20.584999999999997</v>
      </c>
      <c r="M159" s="9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_xlfn.XLOOKUP(orders_table[[#This Row],[Customer ID]],customers!$A$1:$A$1001,customers!$I$1:$I$1001,,0)</f>
        <v>No</v>
      </c>
    </row>
    <row r="160" spans="1:16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_xlfn.XLOOKUP(C160,customers!$A$1:$A$1001,customers!$B$1:$B$1001,0)</f>
        <v>Say Risborough</v>
      </c>
      <c r="G160" s="2" t="str">
        <f>IF(_xlfn.XLOOKUP(C160,customers!$A$1:$A$1001,customers!$C$1:$C$1001,0)=0,"",_xlfn.XLOOKUP(C160,customers!$A$1:$A$1001,customers!$C$1:$C$1001,0))</f>
        <v/>
      </c>
      <c r="H160" s="2" t="str">
        <f>_xlfn.XLOOKUP(C160,customers!$A$1:$A$1001,customers!$G$1:$G$1001,,0)</f>
        <v>United States</v>
      </c>
      <c r="I160" s="4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7">
        <f>INDEX(products!$A$1:$G$49,MATCH(orders!$D160,products!$A$1:$A$49,0),MATCH(orders!K$1,products!$A$1:$G$1,0))</f>
        <v>2.5</v>
      </c>
      <c r="L160" s="9">
        <f>INDEX(products!$A$1:$G$49,MATCH(orders!$D160,products!$A$1:$A$49,0),MATCH(orders!L$1,products!$A$1:$G$1,0))</f>
        <v>20.584999999999997</v>
      </c>
      <c r="M160" s="9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_xlfn.XLOOKUP(orders_table[[#This Row],[Customer ID]],customers!$A$1:$A$1001,customers!$I$1:$I$1001,,0)</f>
        <v>Yes</v>
      </c>
    </row>
    <row r="161" spans="1:16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_xlfn.XLOOKUP(C161,customers!$A$1:$A$1001,customers!$B$1:$B$1001,0)</f>
        <v>Alexa Sizey</v>
      </c>
      <c r="G161" s="2" t="str">
        <f>IF(_xlfn.XLOOKUP(C161,customers!$A$1:$A$1001,customers!$C$1:$C$1001,0)=0,"",_xlfn.XLOOKUP(C161,customers!$A$1:$A$1001,customers!$C$1:$C$1001,0))</f>
        <v/>
      </c>
      <c r="H161" s="2" t="str">
        <f>_xlfn.XLOOKUP(C161,customers!$A$1:$A$1001,customers!$G$1:$G$1001,,0)</f>
        <v>United States</v>
      </c>
      <c r="I161" s="4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7">
        <f>INDEX(products!$A$1:$G$49,MATCH(orders!$D161,products!$A$1:$A$49,0),MATCH(orders!K$1,products!$A$1:$G$1,0))</f>
        <v>2.5</v>
      </c>
      <c r="L161" s="9">
        <f>INDEX(products!$A$1:$G$49,MATCH(orders!$D161,products!$A$1:$A$49,0),MATCH(orders!L$1,products!$A$1:$G$1,0))</f>
        <v>36.454999999999998</v>
      </c>
      <c r="M161" s="9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_xlfn.XLOOKUP(orders_table[[#This Row],[Customer ID]],customers!$A$1:$A$1001,customers!$I$1:$I$1001,,0)</f>
        <v>No</v>
      </c>
    </row>
    <row r="162" spans="1:16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_xlfn.XLOOKUP(C162,customers!$A$1:$A$1001,customers!$B$1:$B$1001,0)</f>
        <v>Kari Swede</v>
      </c>
      <c r="G162" s="2" t="str">
        <f>IF(_xlfn.XLOOKUP(C162,customers!$A$1:$A$1001,customers!$C$1:$C$1001,0)=0,"",_xlfn.XLOOKUP(C162,customers!$A$1:$A$1001,customers!$C$1:$C$1001,0))</f>
        <v>kswede4g@addthis.com</v>
      </c>
      <c r="H162" s="2" t="str">
        <f>_xlfn.XLOOKUP(C162,customers!$A$1:$A$1001,customers!$G$1:$G$1001,,0)</f>
        <v>United States</v>
      </c>
      <c r="I162" s="4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7">
        <f>INDEX(products!$A$1:$G$49,MATCH(orders!$D162,products!$A$1:$A$49,0),MATCH(orders!K$1,products!$A$1:$G$1,0))</f>
        <v>0.5</v>
      </c>
      <c r="L162" s="9">
        <f>INDEX(products!$A$1:$G$49,MATCH(orders!$D162,products!$A$1:$A$49,0),MATCH(orders!L$1,products!$A$1:$G$1,0))</f>
        <v>8.25</v>
      </c>
      <c r="M162" s="9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_xlfn.XLOOKUP(orders_table[[#This Row],[Customer ID]],customers!$A$1:$A$1001,customers!$I$1:$I$1001,,0)</f>
        <v>No</v>
      </c>
    </row>
    <row r="163" spans="1:16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_xlfn.XLOOKUP(C163,customers!$A$1:$A$1001,customers!$B$1:$B$1001,0)</f>
        <v>Leontine Rubrow</v>
      </c>
      <c r="G163" s="2" t="str">
        <f>IF(_xlfn.XLOOKUP(C163,customers!$A$1:$A$1001,customers!$C$1:$C$1001,0)=0,"",_xlfn.XLOOKUP(C163,customers!$A$1:$A$1001,customers!$C$1:$C$1001,0))</f>
        <v>lrubrow4h@microsoft.com</v>
      </c>
      <c r="H163" s="2" t="str">
        <f>_xlfn.XLOOKUP(C163,customers!$A$1:$A$1001,customers!$G$1:$G$1001,,0)</f>
        <v>United States</v>
      </c>
      <c r="I163" s="4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7">
        <f>INDEX(products!$A$1:$G$49,MATCH(orders!$D163,products!$A$1:$A$49,0),MATCH(orders!K$1,products!$A$1:$G$1,0))</f>
        <v>0.5</v>
      </c>
      <c r="L163" s="9">
        <f>INDEX(products!$A$1:$G$49,MATCH(orders!$D163,products!$A$1:$A$49,0),MATCH(orders!L$1,products!$A$1:$G$1,0))</f>
        <v>7.77</v>
      </c>
      <c r="M163" s="9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_xlfn.XLOOKUP(orders_table[[#This Row],[Customer ID]],customers!$A$1:$A$1001,customers!$I$1:$I$1001,,0)</f>
        <v>No</v>
      </c>
    </row>
    <row r="164" spans="1:16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_xlfn.XLOOKUP(C164,customers!$A$1:$A$1001,customers!$B$1:$B$1001,0)</f>
        <v>Dottie Tift</v>
      </c>
      <c r="G164" s="2" t="str">
        <f>IF(_xlfn.XLOOKUP(C164,customers!$A$1:$A$1001,customers!$C$1:$C$1001,0)=0,"",_xlfn.XLOOKUP(C164,customers!$A$1:$A$1001,customers!$C$1:$C$1001,0))</f>
        <v>dtift4i@netvibes.com</v>
      </c>
      <c r="H164" s="2" t="str">
        <f>_xlfn.XLOOKUP(C164,customers!$A$1:$A$1001,customers!$G$1:$G$1001,,0)</f>
        <v>United States</v>
      </c>
      <c r="I164" s="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7">
        <f>INDEX(products!$A$1:$G$49,MATCH(orders!$D164,products!$A$1:$A$49,0),MATCH(orders!K$1,products!$A$1:$G$1,0))</f>
        <v>0.5</v>
      </c>
      <c r="L164" s="9">
        <f>INDEX(products!$A$1:$G$49,MATCH(orders!$D164,products!$A$1:$A$49,0),MATCH(orders!L$1,products!$A$1:$G$1,0))</f>
        <v>7.29</v>
      </c>
      <c r="M164" s="9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_xlfn.XLOOKUP(orders_table[[#This Row],[Customer ID]],customers!$A$1:$A$1001,customers!$I$1:$I$1001,,0)</f>
        <v>Yes</v>
      </c>
    </row>
    <row r="165" spans="1:16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_xlfn.XLOOKUP(C165,customers!$A$1:$A$1001,customers!$B$1:$B$1001,0)</f>
        <v>Gerardo Schonfeld</v>
      </c>
      <c r="G165" s="2" t="str">
        <f>IF(_xlfn.XLOOKUP(C165,customers!$A$1:$A$1001,customers!$C$1:$C$1001,0)=0,"",_xlfn.XLOOKUP(C165,customers!$A$1:$A$1001,customers!$C$1:$C$1001,0))</f>
        <v>gschonfeld4j@oracle.com</v>
      </c>
      <c r="H165" s="2" t="str">
        <f>_xlfn.XLOOKUP(C165,customers!$A$1:$A$1001,customers!$G$1:$G$1001,,0)</f>
        <v>United States</v>
      </c>
      <c r="I165" s="4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7">
        <f>INDEX(products!$A$1:$G$49,MATCH(orders!$D165,products!$A$1:$A$49,0),MATCH(orders!K$1,products!$A$1:$G$1,0))</f>
        <v>0.2</v>
      </c>
      <c r="L165" s="9">
        <f>INDEX(products!$A$1:$G$49,MATCH(orders!$D165,products!$A$1:$A$49,0),MATCH(orders!L$1,products!$A$1:$G$1,0))</f>
        <v>2.6849999999999996</v>
      </c>
      <c r="M165" s="9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_xlfn.XLOOKUP(orders_table[[#This Row],[Customer ID]],customers!$A$1:$A$1001,customers!$I$1:$I$1001,,0)</f>
        <v>No</v>
      </c>
    </row>
    <row r="166" spans="1:16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_xlfn.XLOOKUP(C166,customers!$A$1:$A$1001,customers!$B$1:$B$1001,0)</f>
        <v>Claiborne Feye</v>
      </c>
      <c r="G166" s="2" t="str">
        <f>IF(_xlfn.XLOOKUP(C166,customers!$A$1:$A$1001,customers!$C$1:$C$1001,0)=0,"",_xlfn.XLOOKUP(C166,customers!$A$1:$A$1001,customers!$C$1:$C$1001,0))</f>
        <v>cfeye4k@google.co.jp</v>
      </c>
      <c r="H166" s="2" t="str">
        <f>_xlfn.XLOOKUP(C166,customers!$A$1:$A$1001,customers!$G$1:$G$1001,,0)</f>
        <v>Ireland</v>
      </c>
      <c r="I166" s="4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7">
        <f>INDEX(products!$A$1:$G$49,MATCH(orders!$D166,products!$A$1:$A$49,0),MATCH(orders!K$1,products!$A$1:$G$1,0))</f>
        <v>0.5</v>
      </c>
      <c r="L166" s="9">
        <f>INDEX(products!$A$1:$G$49,MATCH(orders!$D166,products!$A$1:$A$49,0),MATCH(orders!L$1,products!$A$1:$G$1,0))</f>
        <v>7.29</v>
      </c>
      <c r="M166" s="9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_xlfn.XLOOKUP(orders_table[[#This Row],[Customer ID]],customers!$A$1:$A$1001,customers!$I$1:$I$1001,,0)</f>
        <v>No</v>
      </c>
    </row>
    <row r="167" spans="1:16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_xlfn.XLOOKUP(C167,customers!$A$1:$A$1001,customers!$B$1:$B$1001,0)</f>
        <v>Mina Elstone</v>
      </c>
      <c r="G167" s="2" t="str">
        <f>IF(_xlfn.XLOOKUP(C167,customers!$A$1:$A$1001,customers!$C$1:$C$1001,0)=0,"",_xlfn.XLOOKUP(C167,customers!$A$1:$A$1001,customers!$C$1:$C$1001,0))</f>
        <v/>
      </c>
      <c r="H167" s="2" t="str">
        <f>_xlfn.XLOOKUP(C167,customers!$A$1:$A$1001,customers!$G$1:$G$1001,,0)</f>
        <v>United States</v>
      </c>
      <c r="I167" s="4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7">
        <f>INDEX(products!$A$1:$G$49,MATCH(orders!$D167,products!$A$1:$A$49,0),MATCH(orders!K$1,products!$A$1:$G$1,0))</f>
        <v>1</v>
      </c>
      <c r="L167" s="9">
        <f>INDEX(products!$A$1:$G$49,MATCH(orders!$D167,products!$A$1:$A$49,0),MATCH(orders!L$1,products!$A$1:$G$1,0))</f>
        <v>8.9499999999999993</v>
      </c>
      <c r="M167" s="9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_xlfn.XLOOKUP(orders_table[[#This Row],[Customer ID]],customers!$A$1:$A$1001,customers!$I$1:$I$1001,,0)</f>
        <v>Yes</v>
      </c>
    </row>
    <row r="168" spans="1:16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_xlfn.XLOOKUP(C168,customers!$A$1:$A$1001,customers!$B$1:$B$1001,0)</f>
        <v>Sherman Mewrcik</v>
      </c>
      <c r="G168" s="2" t="str">
        <f>IF(_xlfn.XLOOKUP(C168,customers!$A$1:$A$1001,customers!$C$1:$C$1001,0)=0,"",_xlfn.XLOOKUP(C168,customers!$A$1:$A$1001,customers!$C$1:$C$1001,0))</f>
        <v/>
      </c>
      <c r="H168" s="2" t="str">
        <f>_xlfn.XLOOKUP(C168,customers!$A$1:$A$1001,customers!$G$1:$G$1001,,0)</f>
        <v>United States</v>
      </c>
      <c r="I168" s="4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7">
        <f>INDEX(products!$A$1:$G$49,MATCH(orders!$D168,products!$A$1:$A$49,0),MATCH(orders!K$1,products!$A$1:$G$1,0))</f>
        <v>0.5</v>
      </c>
      <c r="L168" s="9">
        <f>INDEX(products!$A$1:$G$49,MATCH(orders!$D168,products!$A$1:$A$49,0),MATCH(orders!L$1,products!$A$1:$G$1,0))</f>
        <v>5.3699999999999992</v>
      </c>
      <c r="M168" s="9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_xlfn.XLOOKUP(orders_table[[#This Row],[Customer ID]],customers!$A$1:$A$1001,customers!$I$1:$I$1001,,0)</f>
        <v>Yes</v>
      </c>
    </row>
    <row r="169" spans="1:16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_xlfn.XLOOKUP(C169,customers!$A$1:$A$1001,customers!$B$1:$B$1001,0)</f>
        <v>Tamarah Fero</v>
      </c>
      <c r="G169" s="2" t="str">
        <f>IF(_xlfn.XLOOKUP(C169,customers!$A$1:$A$1001,customers!$C$1:$C$1001,0)=0,"",_xlfn.XLOOKUP(C169,customers!$A$1:$A$1001,customers!$C$1:$C$1001,0))</f>
        <v>tfero4n@comsenz.com</v>
      </c>
      <c r="H169" s="2" t="str">
        <f>_xlfn.XLOOKUP(C169,customers!$A$1:$A$1001,customers!$G$1:$G$1001,,0)</f>
        <v>United States</v>
      </c>
      <c r="I169" s="4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7">
        <f>INDEX(products!$A$1:$G$49,MATCH(orders!$D169,products!$A$1:$A$49,0),MATCH(orders!K$1,products!$A$1:$G$1,0))</f>
        <v>0.5</v>
      </c>
      <c r="L169" s="9">
        <f>INDEX(products!$A$1:$G$49,MATCH(orders!$D169,products!$A$1:$A$49,0),MATCH(orders!L$1,products!$A$1:$G$1,0))</f>
        <v>8.25</v>
      </c>
      <c r="M169" s="9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_xlfn.XLOOKUP(orders_table[[#This Row],[Customer ID]],customers!$A$1:$A$1001,customers!$I$1:$I$1001,,0)</f>
        <v>Yes</v>
      </c>
    </row>
    <row r="170" spans="1:16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_xlfn.XLOOKUP(C170,customers!$A$1:$A$1001,customers!$B$1:$B$1001,0)</f>
        <v>Stanislaus Valsler</v>
      </c>
      <c r="G170" s="2" t="str">
        <f>IF(_xlfn.XLOOKUP(C170,customers!$A$1:$A$1001,customers!$C$1:$C$1001,0)=0,"",_xlfn.XLOOKUP(C170,customers!$A$1:$A$1001,customers!$C$1:$C$1001,0))</f>
        <v/>
      </c>
      <c r="H170" s="2" t="str">
        <f>_xlfn.XLOOKUP(C170,customers!$A$1:$A$1001,customers!$G$1:$G$1001,,0)</f>
        <v>Ireland</v>
      </c>
      <c r="I170" s="4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7">
        <f>INDEX(products!$A$1:$G$49,MATCH(orders!$D170,products!$A$1:$A$49,0),MATCH(orders!K$1,products!$A$1:$G$1,0))</f>
        <v>0.5</v>
      </c>
      <c r="L170" s="9">
        <f>INDEX(products!$A$1:$G$49,MATCH(orders!$D170,products!$A$1:$A$49,0),MATCH(orders!L$1,products!$A$1:$G$1,0))</f>
        <v>6.75</v>
      </c>
      <c r="M170" s="9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_xlfn.XLOOKUP(orders_table[[#This Row],[Customer ID]],customers!$A$1:$A$1001,customers!$I$1:$I$1001,,0)</f>
        <v>No</v>
      </c>
    </row>
    <row r="171" spans="1:16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_xlfn.XLOOKUP(C171,customers!$A$1:$A$1001,customers!$B$1:$B$1001,0)</f>
        <v>Felita Dauney</v>
      </c>
      <c r="G171" s="2" t="str">
        <f>IF(_xlfn.XLOOKUP(C171,customers!$A$1:$A$1001,customers!$C$1:$C$1001,0)=0,"",_xlfn.XLOOKUP(C171,customers!$A$1:$A$1001,customers!$C$1:$C$1001,0))</f>
        <v>fdauney4p@sphinn.com</v>
      </c>
      <c r="H171" s="2" t="str">
        <f>_xlfn.XLOOKUP(C171,customers!$A$1:$A$1001,customers!$G$1:$G$1001,,0)</f>
        <v>Ireland</v>
      </c>
      <c r="I171" s="4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7">
        <f>INDEX(products!$A$1:$G$49,MATCH(orders!$D171,products!$A$1:$A$49,0),MATCH(orders!K$1,products!$A$1:$G$1,0))</f>
        <v>1</v>
      </c>
      <c r="L171" s="9">
        <f>INDEX(products!$A$1:$G$49,MATCH(orders!$D171,products!$A$1:$A$49,0),MATCH(orders!L$1,products!$A$1:$G$1,0))</f>
        <v>8.9499999999999993</v>
      </c>
      <c r="M171" s="9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_xlfn.XLOOKUP(orders_table[[#This Row],[Customer ID]],customers!$A$1:$A$1001,customers!$I$1:$I$1001,,0)</f>
        <v>No</v>
      </c>
    </row>
    <row r="172" spans="1:16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_xlfn.XLOOKUP(C172,customers!$A$1:$A$1001,customers!$B$1:$B$1001,0)</f>
        <v>Serena Earley</v>
      </c>
      <c r="G172" s="2" t="str">
        <f>IF(_xlfn.XLOOKUP(C172,customers!$A$1:$A$1001,customers!$C$1:$C$1001,0)=0,"",_xlfn.XLOOKUP(C172,customers!$A$1:$A$1001,customers!$C$1:$C$1001,0))</f>
        <v>searley4q@youku.com</v>
      </c>
      <c r="H172" s="2" t="str">
        <f>_xlfn.XLOOKUP(C172,customers!$A$1:$A$1001,customers!$G$1:$G$1001,,0)</f>
        <v>United Kingdom</v>
      </c>
      <c r="I172" s="4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7">
        <f>INDEX(products!$A$1:$G$49,MATCH(orders!$D172,products!$A$1:$A$49,0),MATCH(orders!K$1,products!$A$1:$G$1,0))</f>
        <v>2.5</v>
      </c>
      <c r="L172" s="9">
        <f>INDEX(products!$A$1:$G$49,MATCH(orders!$D172,products!$A$1:$A$49,0),MATCH(orders!L$1,products!$A$1:$G$1,0))</f>
        <v>34.154999999999994</v>
      </c>
      <c r="M172" s="9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_xlfn.XLOOKUP(orders_table[[#This Row],[Customer ID]],customers!$A$1:$A$1001,customers!$I$1:$I$1001,,0)</f>
        <v>No</v>
      </c>
    </row>
    <row r="173" spans="1:16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_xlfn.XLOOKUP(C173,customers!$A$1:$A$1001,customers!$B$1:$B$1001,0)</f>
        <v>Minny Chamberlayne</v>
      </c>
      <c r="G173" s="2" t="str">
        <f>IF(_xlfn.XLOOKUP(C173,customers!$A$1:$A$1001,customers!$C$1:$C$1001,0)=0,"",_xlfn.XLOOKUP(C173,customers!$A$1:$A$1001,customers!$C$1:$C$1001,0))</f>
        <v>mchamberlayne4r@bigcartel.com</v>
      </c>
      <c r="H173" s="2" t="str">
        <f>_xlfn.XLOOKUP(C173,customers!$A$1:$A$1001,customers!$G$1:$G$1001,,0)</f>
        <v>United States</v>
      </c>
      <c r="I173" s="4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7">
        <f>INDEX(products!$A$1:$G$49,MATCH(orders!$D173,products!$A$1:$A$49,0),MATCH(orders!K$1,products!$A$1:$G$1,0))</f>
        <v>2.5</v>
      </c>
      <c r="L173" s="9">
        <f>INDEX(products!$A$1:$G$49,MATCH(orders!$D173,products!$A$1:$A$49,0),MATCH(orders!L$1,products!$A$1:$G$1,0))</f>
        <v>31.624999999999996</v>
      </c>
      <c r="M173" s="9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_xlfn.XLOOKUP(orders_table[[#This Row],[Customer ID]],customers!$A$1:$A$1001,customers!$I$1:$I$1001,,0)</f>
        <v>Yes</v>
      </c>
    </row>
    <row r="174" spans="1:16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_xlfn.XLOOKUP(C174,customers!$A$1:$A$1001,customers!$B$1:$B$1001,0)</f>
        <v>Bartholemy Flaherty</v>
      </c>
      <c r="G174" s="2" t="str">
        <f>IF(_xlfn.XLOOKUP(C174,customers!$A$1:$A$1001,customers!$C$1:$C$1001,0)=0,"",_xlfn.XLOOKUP(C174,customers!$A$1:$A$1001,customers!$C$1:$C$1001,0))</f>
        <v>bflaherty4s@moonfruit.com</v>
      </c>
      <c r="H174" s="2" t="str">
        <f>_xlfn.XLOOKUP(C174,customers!$A$1:$A$1001,customers!$G$1:$G$1001,,0)</f>
        <v>Ireland</v>
      </c>
      <c r="I174" s="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7">
        <f>INDEX(products!$A$1:$G$49,MATCH(orders!$D174,products!$A$1:$A$49,0),MATCH(orders!K$1,products!$A$1:$G$1,0))</f>
        <v>0.5</v>
      </c>
      <c r="L174" s="9">
        <f>INDEX(products!$A$1:$G$49,MATCH(orders!$D174,products!$A$1:$A$49,0),MATCH(orders!L$1,products!$A$1:$G$1,0))</f>
        <v>7.29</v>
      </c>
      <c r="M174" s="9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_xlfn.XLOOKUP(orders_table[[#This Row],[Customer ID]],customers!$A$1:$A$1001,customers!$I$1:$I$1001,,0)</f>
        <v>No</v>
      </c>
    </row>
    <row r="175" spans="1:16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_xlfn.XLOOKUP(C175,customers!$A$1:$A$1001,customers!$B$1:$B$1001,0)</f>
        <v>Oran Colbeck</v>
      </c>
      <c r="G175" s="2" t="str">
        <f>IF(_xlfn.XLOOKUP(C175,customers!$A$1:$A$1001,customers!$C$1:$C$1001,0)=0,"",_xlfn.XLOOKUP(C175,customers!$A$1:$A$1001,customers!$C$1:$C$1001,0))</f>
        <v>ocolbeck4t@sina.com.cn</v>
      </c>
      <c r="H175" s="2" t="str">
        <f>_xlfn.XLOOKUP(C175,customers!$A$1:$A$1001,customers!$G$1:$G$1001,,0)</f>
        <v>United States</v>
      </c>
      <c r="I175" s="4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7">
        <f>INDEX(products!$A$1:$G$49,MATCH(orders!$D175,products!$A$1:$A$49,0),MATCH(orders!K$1,products!$A$1:$G$1,0))</f>
        <v>2.5</v>
      </c>
      <c r="L175" s="9">
        <f>INDEX(products!$A$1:$G$49,MATCH(orders!$D175,products!$A$1:$A$49,0),MATCH(orders!L$1,products!$A$1:$G$1,0))</f>
        <v>22.884999999999998</v>
      </c>
      <c r="M175" s="9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_xlfn.XLOOKUP(orders_table[[#This Row],[Customer ID]],customers!$A$1:$A$1001,customers!$I$1:$I$1001,,0)</f>
        <v>No</v>
      </c>
    </row>
    <row r="176" spans="1:16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_xlfn.XLOOKUP(C176,customers!$A$1:$A$1001,customers!$B$1:$B$1001,0)</f>
        <v>Elysee Sketch</v>
      </c>
      <c r="G176" s="2" t="str">
        <f>IF(_xlfn.XLOOKUP(C176,customers!$A$1:$A$1001,customers!$C$1:$C$1001,0)=0,"",_xlfn.XLOOKUP(C176,customers!$A$1:$A$1001,customers!$C$1:$C$1001,0))</f>
        <v/>
      </c>
      <c r="H176" s="2" t="str">
        <f>_xlfn.XLOOKUP(C176,customers!$A$1:$A$1001,customers!$G$1:$G$1001,,0)</f>
        <v>United States</v>
      </c>
      <c r="I176" s="4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7">
        <f>INDEX(products!$A$1:$G$49,MATCH(orders!$D176,products!$A$1:$A$49,0),MATCH(orders!K$1,products!$A$1:$G$1,0))</f>
        <v>2.5</v>
      </c>
      <c r="L176" s="9">
        <f>INDEX(products!$A$1:$G$49,MATCH(orders!$D176,products!$A$1:$A$49,0),MATCH(orders!L$1,products!$A$1:$G$1,0))</f>
        <v>34.154999999999994</v>
      </c>
      <c r="M176" s="9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_xlfn.XLOOKUP(orders_table[[#This Row],[Customer ID]],customers!$A$1:$A$1001,customers!$I$1:$I$1001,,0)</f>
        <v>Yes</v>
      </c>
    </row>
    <row r="177" spans="1:16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_xlfn.XLOOKUP(C177,customers!$A$1:$A$1001,customers!$B$1:$B$1001,0)</f>
        <v>Ethelda Hobbing</v>
      </c>
      <c r="G177" s="2" t="str">
        <f>IF(_xlfn.XLOOKUP(C177,customers!$A$1:$A$1001,customers!$C$1:$C$1001,0)=0,"",_xlfn.XLOOKUP(C177,customers!$A$1:$A$1001,customers!$C$1:$C$1001,0))</f>
        <v>ehobbing4v@nsw.gov.au</v>
      </c>
      <c r="H177" s="2" t="str">
        <f>_xlfn.XLOOKUP(C177,customers!$A$1:$A$1001,customers!$G$1:$G$1001,,0)</f>
        <v>United States</v>
      </c>
      <c r="I177" s="4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7">
        <f>INDEX(products!$A$1:$G$49,MATCH(orders!$D177,products!$A$1:$A$49,0),MATCH(orders!K$1,products!$A$1:$G$1,0))</f>
        <v>2.5</v>
      </c>
      <c r="L177" s="9">
        <f>INDEX(products!$A$1:$G$49,MATCH(orders!$D177,products!$A$1:$A$49,0),MATCH(orders!L$1,products!$A$1:$G$1,0))</f>
        <v>31.624999999999996</v>
      </c>
      <c r="M177" s="9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_xlfn.XLOOKUP(orders_table[[#This Row],[Customer ID]],customers!$A$1:$A$1001,customers!$I$1:$I$1001,,0)</f>
        <v>Yes</v>
      </c>
    </row>
    <row r="178" spans="1:16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_xlfn.XLOOKUP(C178,customers!$A$1:$A$1001,customers!$B$1:$B$1001,0)</f>
        <v>Odille Thynne</v>
      </c>
      <c r="G178" s="2" t="str">
        <f>IF(_xlfn.XLOOKUP(C178,customers!$A$1:$A$1001,customers!$C$1:$C$1001,0)=0,"",_xlfn.XLOOKUP(C178,customers!$A$1:$A$1001,customers!$C$1:$C$1001,0))</f>
        <v>othynne4w@auda.org.au</v>
      </c>
      <c r="H178" s="2" t="str">
        <f>_xlfn.XLOOKUP(C178,customers!$A$1:$A$1001,customers!$G$1:$G$1001,,0)</f>
        <v>United States</v>
      </c>
      <c r="I178" s="4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7">
        <f>INDEX(products!$A$1:$G$49,MATCH(orders!$D178,products!$A$1:$A$49,0),MATCH(orders!K$1,products!$A$1:$G$1,0))</f>
        <v>2.5</v>
      </c>
      <c r="L178" s="9">
        <f>INDEX(products!$A$1:$G$49,MATCH(orders!$D178,products!$A$1:$A$49,0),MATCH(orders!L$1,products!$A$1:$G$1,0))</f>
        <v>34.154999999999994</v>
      </c>
      <c r="M178" s="9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_xlfn.XLOOKUP(orders_table[[#This Row],[Customer ID]],customers!$A$1:$A$1001,customers!$I$1:$I$1001,,0)</f>
        <v>Yes</v>
      </c>
    </row>
    <row r="179" spans="1:16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_xlfn.XLOOKUP(C179,customers!$A$1:$A$1001,customers!$B$1:$B$1001,0)</f>
        <v>Emlynne Heining</v>
      </c>
      <c r="G179" s="2" t="str">
        <f>IF(_xlfn.XLOOKUP(C179,customers!$A$1:$A$1001,customers!$C$1:$C$1001,0)=0,"",_xlfn.XLOOKUP(C179,customers!$A$1:$A$1001,customers!$C$1:$C$1001,0))</f>
        <v>eheining4x@flickr.com</v>
      </c>
      <c r="H179" s="2" t="str">
        <f>_xlfn.XLOOKUP(C179,customers!$A$1:$A$1001,customers!$G$1:$G$1001,,0)</f>
        <v>United States</v>
      </c>
      <c r="I179" s="4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7">
        <f>INDEX(products!$A$1:$G$49,MATCH(orders!$D179,products!$A$1:$A$49,0),MATCH(orders!K$1,products!$A$1:$G$1,0))</f>
        <v>2.5</v>
      </c>
      <c r="L179" s="9">
        <f>INDEX(products!$A$1:$G$49,MATCH(orders!$D179,products!$A$1:$A$49,0),MATCH(orders!L$1,products!$A$1:$G$1,0))</f>
        <v>27.484999999999996</v>
      </c>
      <c r="M179" s="9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_xlfn.XLOOKUP(orders_table[[#This Row],[Customer ID]],customers!$A$1:$A$1001,customers!$I$1:$I$1001,,0)</f>
        <v>Yes</v>
      </c>
    </row>
    <row r="180" spans="1:16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_xlfn.XLOOKUP(C180,customers!$A$1:$A$1001,customers!$B$1:$B$1001,0)</f>
        <v>Katerina Melloi</v>
      </c>
      <c r="G180" s="2" t="str">
        <f>IF(_xlfn.XLOOKUP(C180,customers!$A$1:$A$1001,customers!$C$1:$C$1001,0)=0,"",_xlfn.XLOOKUP(C180,customers!$A$1:$A$1001,customers!$C$1:$C$1001,0))</f>
        <v>kmelloi4y@imdb.com</v>
      </c>
      <c r="H180" s="2" t="str">
        <f>_xlfn.XLOOKUP(C180,customers!$A$1:$A$1001,customers!$G$1:$G$1001,,0)</f>
        <v>United States</v>
      </c>
      <c r="I180" s="4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7">
        <f>INDEX(products!$A$1:$G$49,MATCH(orders!$D180,products!$A$1:$A$49,0),MATCH(orders!K$1,products!$A$1:$G$1,0))</f>
        <v>1</v>
      </c>
      <c r="L180" s="9">
        <f>INDEX(products!$A$1:$G$49,MATCH(orders!$D180,products!$A$1:$A$49,0),MATCH(orders!L$1,products!$A$1:$G$1,0))</f>
        <v>12.95</v>
      </c>
      <c r="M180" s="9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_xlfn.XLOOKUP(orders_table[[#This Row],[Customer ID]],customers!$A$1:$A$1001,customers!$I$1:$I$1001,,0)</f>
        <v>No</v>
      </c>
    </row>
    <row r="181" spans="1:16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_xlfn.XLOOKUP(C181,customers!$A$1:$A$1001,customers!$B$1:$B$1001,0)</f>
        <v>Tiffany Scardafield</v>
      </c>
      <c r="G181" s="2" t="str">
        <f>IF(_xlfn.XLOOKUP(C181,customers!$A$1:$A$1001,customers!$C$1:$C$1001,0)=0,"",_xlfn.XLOOKUP(C181,customers!$A$1:$A$1001,customers!$C$1:$C$1001,0))</f>
        <v/>
      </c>
      <c r="H181" s="2" t="str">
        <f>_xlfn.XLOOKUP(C181,customers!$A$1:$A$1001,customers!$G$1:$G$1001,,0)</f>
        <v>Ireland</v>
      </c>
      <c r="I181" s="4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7">
        <f>INDEX(products!$A$1:$G$49,MATCH(orders!$D181,products!$A$1:$A$49,0),MATCH(orders!K$1,products!$A$1:$G$1,0))</f>
        <v>0.2</v>
      </c>
      <c r="L181" s="9">
        <f>INDEX(products!$A$1:$G$49,MATCH(orders!$D181,products!$A$1:$A$49,0),MATCH(orders!L$1,products!$A$1:$G$1,0))</f>
        <v>2.9849999999999999</v>
      </c>
      <c r="M181" s="9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_xlfn.XLOOKUP(orders_table[[#This Row],[Customer ID]],customers!$A$1:$A$1001,customers!$I$1:$I$1001,,0)</f>
        <v>No</v>
      </c>
    </row>
    <row r="182" spans="1:16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_xlfn.XLOOKUP(C182,customers!$A$1:$A$1001,customers!$B$1:$B$1001,0)</f>
        <v>Abrahan Mussen</v>
      </c>
      <c r="G182" s="2" t="str">
        <f>IF(_xlfn.XLOOKUP(C182,customers!$A$1:$A$1001,customers!$C$1:$C$1001,0)=0,"",_xlfn.XLOOKUP(C182,customers!$A$1:$A$1001,customers!$C$1:$C$1001,0))</f>
        <v>amussen50@51.la</v>
      </c>
      <c r="H182" s="2" t="str">
        <f>_xlfn.XLOOKUP(C182,customers!$A$1:$A$1001,customers!$G$1:$G$1001,,0)</f>
        <v>United States</v>
      </c>
      <c r="I182" s="4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7">
        <f>INDEX(products!$A$1:$G$49,MATCH(orders!$D182,products!$A$1:$A$49,0),MATCH(orders!K$1,products!$A$1:$G$1,0))</f>
        <v>0.2</v>
      </c>
      <c r="L182" s="9">
        <f>INDEX(products!$A$1:$G$49,MATCH(orders!$D182,products!$A$1:$A$49,0),MATCH(orders!L$1,products!$A$1:$G$1,0))</f>
        <v>4.4550000000000001</v>
      </c>
      <c r="M182" s="9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_xlfn.XLOOKUP(orders_table[[#This Row],[Customer ID]],customers!$A$1:$A$1001,customers!$I$1:$I$1001,,0)</f>
        <v>No</v>
      </c>
    </row>
    <row r="183" spans="1:16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_xlfn.XLOOKUP(C183,customers!$A$1:$A$1001,customers!$B$1:$B$1001,0)</f>
        <v>Abrahan Mussen</v>
      </c>
      <c r="G183" s="2" t="str">
        <f>IF(_xlfn.XLOOKUP(C183,customers!$A$1:$A$1001,customers!$C$1:$C$1001,0)=0,"",_xlfn.XLOOKUP(C183,customers!$A$1:$A$1001,customers!$C$1:$C$1001,0))</f>
        <v>amussen50@51.la</v>
      </c>
      <c r="H183" s="2" t="str">
        <f>_xlfn.XLOOKUP(C183,customers!$A$1:$A$1001,customers!$G$1:$G$1001,,0)</f>
        <v>United States</v>
      </c>
      <c r="I183" s="4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7">
        <f>INDEX(products!$A$1:$G$49,MATCH(orders!$D183,products!$A$1:$A$49,0),MATCH(orders!K$1,products!$A$1:$G$1,0))</f>
        <v>0.5</v>
      </c>
      <c r="L183" s="9">
        <f>INDEX(products!$A$1:$G$49,MATCH(orders!$D183,products!$A$1:$A$49,0),MATCH(orders!L$1,products!$A$1:$G$1,0))</f>
        <v>5.97</v>
      </c>
      <c r="M183" s="9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_xlfn.XLOOKUP(orders_table[[#This Row],[Customer ID]],customers!$A$1:$A$1001,customers!$I$1:$I$1001,,0)</f>
        <v>No</v>
      </c>
    </row>
    <row r="184" spans="1:16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_xlfn.XLOOKUP(C184,customers!$A$1:$A$1001,customers!$B$1:$B$1001,0)</f>
        <v>Anny Mundford</v>
      </c>
      <c r="G184" s="2" t="str">
        <f>IF(_xlfn.XLOOKUP(C184,customers!$A$1:$A$1001,customers!$C$1:$C$1001,0)=0,"",_xlfn.XLOOKUP(C184,customers!$A$1:$A$1001,customers!$C$1:$C$1001,0))</f>
        <v>amundford52@nbcnews.com</v>
      </c>
      <c r="H184" s="2" t="str">
        <f>_xlfn.XLOOKUP(C184,customers!$A$1:$A$1001,customers!$G$1:$G$1001,,0)</f>
        <v>United States</v>
      </c>
      <c r="I184" s="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7">
        <f>INDEX(products!$A$1:$G$49,MATCH(orders!$D184,products!$A$1:$A$49,0),MATCH(orders!K$1,products!$A$1:$G$1,0))</f>
        <v>0.5</v>
      </c>
      <c r="L184" s="9">
        <f>INDEX(products!$A$1:$G$49,MATCH(orders!$D184,products!$A$1:$A$49,0),MATCH(orders!L$1,products!$A$1:$G$1,0))</f>
        <v>5.3699999999999992</v>
      </c>
      <c r="M184" s="9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_xlfn.XLOOKUP(orders_table[[#This Row],[Customer ID]],customers!$A$1:$A$1001,customers!$I$1:$I$1001,,0)</f>
        <v>No</v>
      </c>
    </row>
    <row r="185" spans="1:16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_xlfn.XLOOKUP(C185,customers!$A$1:$A$1001,customers!$B$1:$B$1001,0)</f>
        <v>Tory Walas</v>
      </c>
      <c r="G185" s="2" t="str">
        <f>IF(_xlfn.XLOOKUP(C185,customers!$A$1:$A$1001,customers!$C$1:$C$1001,0)=0,"",_xlfn.XLOOKUP(C185,customers!$A$1:$A$1001,customers!$C$1:$C$1001,0))</f>
        <v>twalas53@google.ca</v>
      </c>
      <c r="H185" s="2" t="str">
        <f>_xlfn.XLOOKUP(C185,customers!$A$1:$A$1001,customers!$G$1:$G$1001,,0)</f>
        <v>United States</v>
      </c>
      <c r="I185" s="4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7">
        <f>INDEX(products!$A$1:$G$49,MATCH(orders!$D185,products!$A$1:$A$49,0),MATCH(orders!K$1,products!$A$1:$G$1,0))</f>
        <v>0.2</v>
      </c>
      <c r="L185" s="9">
        <f>INDEX(products!$A$1:$G$49,MATCH(orders!$D185,products!$A$1:$A$49,0),MATCH(orders!L$1,products!$A$1:$G$1,0))</f>
        <v>4.125</v>
      </c>
      <c r="M185" s="9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_xlfn.XLOOKUP(orders_table[[#This Row],[Customer ID]],customers!$A$1:$A$1001,customers!$I$1:$I$1001,,0)</f>
        <v>No</v>
      </c>
    </row>
    <row r="186" spans="1:16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_xlfn.XLOOKUP(C186,customers!$A$1:$A$1001,customers!$B$1:$B$1001,0)</f>
        <v>Isa Blazewicz</v>
      </c>
      <c r="G186" s="2" t="str">
        <f>IF(_xlfn.XLOOKUP(C186,customers!$A$1:$A$1001,customers!$C$1:$C$1001,0)=0,"",_xlfn.XLOOKUP(C186,customers!$A$1:$A$1001,customers!$C$1:$C$1001,0))</f>
        <v>iblazewicz54@thetimes.co.uk</v>
      </c>
      <c r="H186" s="2" t="str">
        <f>_xlfn.XLOOKUP(C186,customers!$A$1:$A$1001,customers!$G$1:$G$1001,,0)</f>
        <v>United States</v>
      </c>
      <c r="I186" s="4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7">
        <f>INDEX(products!$A$1:$G$49,MATCH(orders!$D186,products!$A$1:$A$49,0),MATCH(orders!K$1,products!$A$1:$G$1,0))</f>
        <v>0.5</v>
      </c>
      <c r="L186" s="9">
        <f>INDEX(products!$A$1:$G$49,MATCH(orders!$D186,products!$A$1:$A$49,0),MATCH(orders!L$1,products!$A$1:$G$1,0))</f>
        <v>7.77</v>
      </c>
      <c r="M186" s="9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_xlfn.XLOOKUP(orders_table[[#This Row],[Customer ID]],customers!$A$1:$A$1001,customers!$I$1:$I$1001,,0)</f>
        <v>No</v>
      </c>
    </row>
    <row r="187" spans="1:16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_xlfn.XLOOKUP(C187,customers!$A$1:$A$1001,customers!$B$1:$B$1001,0)</f>
        <v>Angie Rizzetti</v>
      </c>
      <c r="G187" s="2" t="str">
        <f>IF(_xlfn.XLOOKUP(C187,customers!$A$1:$A$1001,customers!$C$1:$C$1001,0)=0,"",_xlfn.XLOOKUP(C187,customers!$A$1:$A$1001,customers!$C$1:$C$1001,0))</f>
        <v>arizzetti55@naver.com</v>
      </c>
      <c r="H187" s="2" t="str">
        <f>_xlfn.XLOOKUP(C187,customers!$A$1:$A$1001,customers!$G$1:$G$1001,,0)</f>
        <v>United States</v>
      </c>
      <c r="I187" s="4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7">
        <f>INDEX(products!$A$1:$G$49,MATCH(orders!$D187,products!$A$1:$A$49,0),MATCH(orders!K$1,products!$A$1:$G$1,0))</f>
        <v>0.5</v>
      </c>
      <c r="L187" s="9">
        <f>INDEX(products!$A$1:$G$49,MATCH(orders!$D187,products!$A$1:$A$49,0),MATCH(orders!L$1,products!$A$1:$G$1,0))</f>
        <v>7.29</v>
      </c>
      <c r="M187" s="9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_xlfn.XLOOKUP(orders_table[[#This Row],[Customer ID]],customers!$A$1:$A$1001,customers!$I$1:$I$1001,,0)</f>
        <v>Yes</v>
      </c>
    </row>
    <row r="188" spans="1:16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_xlfn.XLOOKUP(C188,customers!$A$1:$A$1001,customers!$B$1:$B$1001,0)</f>
        <v>Mord Meriet</v>
      </c>
      <c r="G188" s="2" t="str">
        <f>IF(_xlfn.XLOOKUP(C188,customers!$A$1:$A$1001,customers!$C$1:$C$1001,0)=0,"",_xlfn.XLOOKUP(C188,customers!$A$1:$A$1001,customers!$C$1:$C$1001,0))</f>
        <v>mmeriet56@noaa.gov</v>
      </c>
      <c r="H188" s="2" t="str">
        <f>_xlfn.XLOOKUP(C188,customers!$A$1:$A$1001,customers!$G$1:$G$1001,,0)</f>
        <v>United States</v>
      </c>
      <c r="I188" s="4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7">
        <f>INDEX(products!$A$1:$G$49,MATCH(orders!$D188,products!$A$1:$A$49,0),MATCH(orders!K$1,products!$A$1:$G$1,0))</f>
        <v>2.5</v>
      </c>
      <c r="L188" s="9">
        <f>INDEX(products!$A$1:$G$49,MATCH(orders!$D188,products!$A$1:$A$49,0),MATCH(orders!L$1,products!$A$1:$G$1,0))</f>
        <v>22.884999999999998</v>
      </c>
      <c r="M188" s="9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_xlfn.XLOOKUP(orders_table[[#This Row],[Customer ID]],customers!$A$1:$A$1001,customers!$I$1:$I$1001,,0)</f>
        <v>No</v>
      </c>
    </row>
    <row r="189" spans="1:16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_xlfn.XLOOKUP(C189,customers!$A$1:$A$1001,customers!$B$1:$B$1001,0)</f>
        <v>Lawrence Pratt</v>
      </c>
      <c r="G189" s="2" t="str">
        <f>IF(_xlfn.XLOOKUP(C189,customers!$A$1:$A$1001,customers!$C$1:$C$1001,0)=0,"",_xlfn.XLOOKUP(C189,customers!$A$1:$A$1001,customers!$C$1:$C$1001,0))</f>
        <v>lpratt57@netvibes.com</v>
      </c>
      <c r="H189" s="2" t="str">
        <f>_xlfn.XLOOKUP(C189,customers!$A$1:$A$1001,customers!$G$1:$G$1001,,0)</f>
        <v>United States</v>
      </c>
      <c r="I189" s="4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7">
        <f>INDEX(products!$A$1:$G$49,MATCH(orders!$D189,products!$A$1:$A$49,0),MATCH(orders!K$1,products!$A$1:$G$1,0))</f>
        <v>0.5</v>
      </c>
      <c r="L189" s="9">
        <f>INDEX(products!$A$1:$G$49,MATCH(orders!$D189,products!$A$1:$A$49,0),MATCH(orders!L$1,products!$A$1:$G$1,0))</f>
        <v>8.73</v>
      </c>
      <c r="M189" s="9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_xlfn.XLOOKUP(orders_table[[#This Row],[Customer ID]],customers!$A$1:$A$1001,customers!$I$1:$I$1001,,0)</f>
        <v>Yes</v>
      </c>
    </row>
    <row r="190" spans="1:16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_xlfn.XLOOKUP(C190,customers!$A$1:$A$1001,customers!$B$1:$B$1001,0)</f>
        <v>Astrix Kitchingham</v>
      </c>
      <c r="G190" s="2" t="str">
        <f>IF(_xlfn.XLOOKUP(C190,customers!$A$1:$A$1001,customers!$C$1:$C$1001,0)=0,"",_xlfn.XLOOKUP(C190,customers!$A$1:$A$1001,customers!$C$1:$C$1001,0))</f>
        <v>akitchingham58@com.com</v>
      </c>
      <c r="H190" s="2" t="str">
        <f>_xlfn.XLOOKUP(C190,customers!$A$1:$A$1001,customers!$G$1:$G$1001,,0)</f>
        <v>United States</v>
      </c>
      <c r="I190" s="4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7">
        <f>INDEX(products!$A$1:$G$49,MATCH(orders!$D190,products!$A$1:$A$49,0),MATCH(orders!K$1,products!$A$1:$G$1,0))</f>
        <v>0.2</v>
      </c>
      <c r="L190" s="9">
        <f>INDEX(products!$A$1:$G$49,MATCH(orders!$D190,products!$A$1:$A$49,0),MATCH(orders!L$1,products!$A$1:$G$1,0))</f>
        <v>4.4550000000000001</v>
      </c>
      <c r="M190" s="9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_xlfn.XLOOKUP(orders_table[[#This Row],[Customer ID]],customers!$A$1:$A$1001,customers!$I$1:$I$1001,,0)</f>
        <v>Yes</v>
      </c>
    </row>
    <row r="191" spans="1:16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_xlfn.XLOOKUP(C191,customers!$A$1:$A$1001,customers!$B$1:$B$1001,0)</f>
        <v>Burnard Bartholin</v>
      </c>
      <c r="G191" s="2" t="str">
        <f>IF(_xlfn.XLOOKUP(C191,customers!$A$1:$A$1001,customers!$C$1:$C$1001,0)=0,"",_xlfn.XLOOKUP(C191,customers!$A$1:$A$1001,customers!$C$1:$C$1001,0))</f>
        <v>bbartholin59@xinhuanet.com</v>
      </c>
      <c r="H191" s="2" t="str">
        <f>_xlfn.XLOOKUP(C191,customers!$A$1:$A$1001,customers!$G$1:$G$1001,,0)</f>
        <v>United States</v>
      </c>
      <c r="I191" s="4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7">
        <f>INDEX(products!$A$1:$G$49,MATCH(orders!$D191,products!$A$1:$A$49,0),MATCH(orders!K$1,products!$A$1:$G$1,0))</f>
        <v>1</v>
      </c>
      <c r="L191" s="9">
        <f>INDEX(products!$A$1:$G$49,MATCH(orders!$D191,products!$A$1:$A$49,0),MATCH(orders!L$1,products!$A$1:$G$1,0))</f>
        <v>14.55</v>
      </c>
      <c r="M191" s="9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_xlfn.XLOOKUP(orders_table[[#This Row],[Customer ID]],customers!$A$1:$A$1001,customers!$I$1:$I$1001,,0)</f>
        <v>Yes</v>
      </c>
    </row>
    <row r="192" spans="1:16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_xlfn.XLOOKUP(C192,customers!$A$1:$A$1001,customers!$B$1:$B$1001,0)</f>
        <v>Madelene Prinn</v>
      </c>
      <c r="G192" s="2" t="str">
        <f>IF(_xlfn.XLOOKUP(C192,customers!$A$1:$A$1001,customers!$C$1:$C$1001,0)=0,"",_xlfn.XLOOKUP(C192,customers!$A$1:$A$1001,customers!$C$1:$C$1001,0))</f>
        <v>mprinn5a@usa.gov</v>
      </c>
      <c r="H192" s="2" t="str">
        <f>_xlfn.XLOOKUP(C192,customers!$A$1:$A$1001,customers!$G$1:$G$1001,,0)</f>
        <v>United States</v>
      </c>
      <c r="I192" s="4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7">
        <f>INDEX(products!$A$1:$G$49,MATCH(orders!$D192,products!$A$1:$A$49,0),MATCH(orders!K$1,products!$A$1:$G$1,0))</f>
        <v>2.5</v>
      </c>
      <c r="L192" s="9">
        <f>INDEX(products!$A$1:$G$49,MATCH(orders!$D192,products!$A$1:$A$49,0),MATCH(orders!L$1,products!$A$1:$G$1,0))</f>
        <v>33.464999999999996</v>
      </c>
      <c r="M192" s="9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_xlfn.XLOOKUP(orders_table[[#This Row],[Customer ID]],customers!$A$1:$A$1001,customers!$I$1:$I$1001,,0)</f>
        <v>Yes</v>
      </c>
    </row>
    <row r="193" spans="1:16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_xlfn.XLOOKUP(C193,customers!$A$1:$A$1001,customers!$B$1:$B$1001,0)</f>
        <v>Alisun Baudino</v>
      </c>
      <c r="G193" s="2" t="str">
        <f>IF(_xlfn.XLOOKUP(C193,customers!$A$1:$A$1001,customers!$C$1:$C$1001,0)=0,"",_xlfn.XLOOKUP(C193,customers!$A$1:$A$1001,customers!$C$1:$C$1001,0))</f>
        <v>abaudino5b@netvibes.com</v>
      </c>
      <c r="H193" s="2" t="str">
        <f>_xlfn.XLOOKUP(C193,customers!$A$1:$A$1001,customers!$G$1:$G$1001,,0)</f>
        <v>United States</v>
      </c>
      <c r="I193" s="4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7">
        <f>INDEX(products!$A$1:$G$49,MATCH(orders!$D193,products!$A$1:$A$49,0),MATCH(orders!K$1,products!$A$1:$G$1,0))</f>
        <v>0.2</v>
      </c>
      <c r="L193" s="9">
        <f>INDEX(products!$A$1:$G$49,MATCH(orders!$D193,products!$A$1:$A$49,0),MATCH(orders!L$1,products!$A$1:$G$1,0))</f>
        <v>3.8849999999999998</v>
      </c>
      <c r="M193" s="9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_xlfn.XLOOKUP(orders_table[[#This Row],[Customer ID]],customers!$A$1:$A$1001,customers!$I$1:$I$1001,,0)</f>
        <v>Yes</v>
      </c>
    </row>
    <row r="194" spans="1:16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_xlfn.XLOOKUP(C194,customers!$A$1:$A$1001,customers!$B$1:$B$1001,0)</f>
        <v>Philipa Petrushanko</v>
      </c>
      <c r="G194" s="2" t="str">
        <f>IF(_xlfn.XLOOKUP(C194,customers!$A$1:$A$1001,customers!$C$1:$C$1001,0)=0,"",_xlfn.XLOOKUP(C194,customers!$A$1:$A$1001,customers!$C$1:$C$1001,0))</f>
        <v>ppetrushanko5c@blinklist.com</v>
      </c>
      <c r="H194" s="2" t="str">
        <f>_xlfn.XLOOKUP(C194,customers!$A$1:$A$1001,customers!$G$1:$G$1001,,0)</f>
        <v>Ireland</v>
      </c>
      <c r="I194" s="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7">
        <f>INDEX(products!$A$1:$G$49,MATCH(orders!$D194,products!$A$1:$A$49,0),MATCH(orders!K$1,products!$A$1:$G$1,0))</f>
        <v>1</v>
      </c>
      <c r="L194" s="9">
        <f>INDEX(products!$A$1:$G$49,MATCH(orders!$D194,products!$A$1:$A$49,0),MATCH(orders!L$1,products!$A$1:$G$1,0))</f>
        <v>12.15</v>
      </c>
      <c r="M194" s="9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_xlfn.XLOOKUP(orders_table[[#This Row],[Customer ID]],customers!$A$1:$A$1001,customers!$I$1:$I$1001,,0)</f>
        <v>Yes</v>
      </c>
    </row>
    <row r="195" spans="1:16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_xlfn.XLOOKUP(C195,customers!$A$1:$A$1001,customers!$B$1:$B$1001,0)</f>
        <v>Kimberli Mustchin</v>
      </c>
      <c r="G195" s="2" t="str">
        <f>IF(_xlfn.XLOOKUP(C195,customers!$A$1:$A$1001,customers!$C$1:$C$1001,0)=0,"",_xlfn.XLOOKUP(C195,customers!$A$1:$A$1001,customers!$C$1:$C$1001,0))</f>
        <v/>
      </c>
      <c r="H195" s="2" t="str">
        <f>_xlfn.XLOOKUP(C195,customers!$A$1:$A$1001,customers!$G$1:$G$1001,,0)</f>
        <v>United States</v>
      </c>
      <c r="I195" s="4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7">
        <f>INDEX(products!$A$1:$G$49,MATCH(orders!$D195,products!$A$1:$A$49,0),MATCH(orders!K$1,products!$A$1:$G$1,0))</f>
        <v>1</v>
      </c>
      <c r="L195" s="9">
        <f>INDEX(products!$A$1:$G$49,MATCH(orders!$D195,products!$A$1:$A$49,0),MATCH(orders!L$1,products!$A$1:$G$1,0))</f>
        <v>14.85</v>
      </c>
      <c r="M195" s="9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_xlfn.XLOOKUP(orders_table[[#This Row],[Customer ID]],customers!$A$1:$A$1001,customers!$I$1:$I$1001,,0)</f>
        <v>No</v>
      </c>
    </row>
    <row r="196" spans="1:16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_xlfn.XLOOKUP(C196,customers!$A$1:$A$1001,customers!$B$1:$B$1001,0)</f>
        <v>Emlynne Laird</v>
      </c>
      <c r="G196" s="2" t="str">
        <f>IF(_xlfn.XLOOKUP(C196,customers!$A$1:$A$1001,customers!$C$1:$C$1001,0)=0,"",_xlfn.XLOOKUP(C196,customers!$A$1:$A$1001,customers!$C$1:$C$1001,0))</f>
        <v>elaird5e@bing.com</v>
      </c>
      <c r="H196" s="2" t="str">
        <f>_xlfn.XLOOKUP(C196,customers!$A$1:$A$1001,customers!$G$1:$G$1001,,0)</f>
        <v>United States</v>
      </c>
      <c r="I196" s="4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7">
        <f>INDEX(products!$A$1:$G$49,MATCH(orders!$D196,products!$A$1:$A$49,0),MATCH(orders!K$1,products!$A$1:$G$1,0))</f>
        <v>0.5</v>
      </c>
      <c r="L196" s="9">
        <f>INDEX(products!$A$1:$G$49,MATCH(orders!$D196,products!$A$1:$A$49,0),MATCH(orders!L$1,products!$A$1:$G$1,0))</f>
        <v>7.29</v>
      </c>
      <c r="M196" s="9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_xlfn.XLOOKUP(orders_table[[#This Row],[Customer ID]],customers!$A$1:$A$1001,customers!$I$1:$I$1001,,0)</f>
        <v>No</v>
      </c>
    </row>
    <row r="197" spans="1:16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_xlfn.XLOOKUP(C197,customers!$A$1:$A$1001,customers!$B$1:$B$1001,0)</f>
        <v>Marlena Howsden</v>
      </c>
      <c r="G197" s="2" t="str">
        <f>IF(_xlfn.XLOOKUP(C197,customers!$A$1:$A$1001,customers!$C$1:$C$1001,0)=0,"",_xlfn.XLOOKUP(C197,customers!$A$1:$A$1001,customers!$C$1:$C$1001,0))</f>
        <v>mhowsden5f@infoseek.co.jp</v>
      </c>
      <c r="H197" s="2" t="str">
        <f>_xlfn.XLOOKUP(C197,customers!$A$1:$A$1001,customers!$G$1:$G$1001,,0)</f>
        <v>United States</v>
      </c>
      <c r="I197" s="4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7">
        <f>INDEX(products!$A$1:$G$49,MATCH(orders!$D197,products!$A$1:$A$49,0),MATCH(orders!K$1,products!$A$1:$G$1,0))</f>
        <v>1</v>
      </c>
      <c r="L197" s="9">
        <f>INDEX(products!$A$1:$G$49,MATCH(orders!$D197,products!$A$1:$A$49,0),MATCH(orders!L$1,products!$A$1:$G$1,0))</f>
        <v>12.95</v>
      </c>
      <c r="M197" s="9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_xlfn.XLOOKUP(orders_table[[#This Row],[Customer ID]],customers!$A$1:$A$1001,customers!$I$1:$I$1001,,0)</f>
        <v>No</v>
      </c>
    </row>
    <row r="198" spans="1:16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_xlfn.XLOOKUP(C198,customers!$A$1:$A$1001,customers!$B$1:$B$1001,0)</f>
        <v>Nealson Cuttler</v>
      </c>
      <c r="G198" s="2" t="str">
        <f>IF(_xlfn.XLOOKUP(C198,customers!$A$1:$A$1001,customers!$C$1:$C$1001,0)=0,"",_xlfn.XLOOKUP(C198,customers!$A$1:$A$1001,customers!$C$1:$C$1001,0))</f>
        <v>ncuttler5g@parallels.com</v>
      </c>
      <c r="H198" s="2" t="str">
        <f>_xlfn.XLOOKUP(C198,customers!$A$1:$A$1001,customers!$G$1:$G$1001,,0)</f>
        <v>United States</v>
      </c>
      <c r="I198" s="4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7">
        <f>INDEX(products!$A$1:$G$49,MATCH(orders!$D198,products!$A$1:$A$49,0),MATCH(orders!K$1,products!$A$1:$G$1,0))</f>
        <v>0.5</v>
      </c>
      <c r="L198" s="9">
        <f>INDEX(products!$A$1:$G$49,MATCH(orders!$D198,products!$A$1:$A$49,0),MATCH(orders!L$1,products!$A$1:$G$1,0))</f>
        <v>8.91</v>
      </c>
      <c r="M198" s="9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_xlfn.XLOOKUP(orders_table[[#This Row],[Customer ID]],customers!$A$1:$A$1001,customers!$I$1:$I$1001,,0)</f>
        <v>No</v>
      </c>
    </row>
    <row r="199" spans="1:16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_xlfn.XLOOKUP(C199,customers!$A$1:$A$1001,customers!$B$1:$B$1001,0)</f>
        <v>Nealson Cuttler</v>
      </c>
      <c r="G199" s="2" t="str">
        <f>IF(_xlfn.XLOOKUP(C199,customers!$A$1:$A$1001,customers!$C$1:$C$1001,0)=0,"",_xlfn.XLOOKUP(C199,customers!$A$1:$A$1001,customers!$C$1:$C$1001,0))</f>
        <v>ncuttler5g@parallels.com</v>
      </c>
      <c r="H199" s="2" t="str">
        <f>_xlfn.XLOOKUP(C199,customers!$A$1:$A$1001,customers!$G$1:$G$1001,,0)</f>
        <v>United States</v>
      </c>
      <c r="I199" s="4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7">
        <f>INDEX(products!$A$1:$G$49,MATCH(orders!$D199,products!$A$1:$A$49,0),MATCH(orders!K$1,products!$A$1:$G$1,0))</f>
        <v>2.5</v>
      </c>
      <c r="L199" s="9">
        <f>INDEX(products!$A$1:$G$49,MATCH(orders!$D199,products!$A$1:$A$49,0),MATCH(orders!L$1,products!$A$1:$G$1,0))</f>
        <v>29.784999999999997</v>
      </c>
      <c r="M199" s="9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_xlfn.XLOOKUP(orders_table[[#This Row],[Customer ID]],customers!$A$1:$A$1001,customers!$I$1:$I$1001,,0)</f>
        <v>No</v>
      </c>
    </row>
    <row r="200" spans="1:16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_xlfn.XLOOKUP(C200,customers!$A$1:$A$1001,customers!$B$1:$B$1001,0)</f>
        <v>Nealson Cuttler</v>
      </c>
      <c r="G200" s="2" t="str">
        <f>IF(_xlfn.XLOOKUP(C200,customers!$A$1:$A$1001,customers!$C$1:$C$1001,0)=0,"",_xlfn.XLOOKUP(C200,customers!$A$1:$A$1001,customers!$C$1:$C$1001,0))</f>
        <v>ncuttler5g@parallels.com</v>
      </c>
      <c r="H200" s="2" t="str">
        <f>_xlfn.XLOOKUP(C200,customers!$A$1:$A$1001,customers!$G$1:$G$1001,,0)</f>
        <v>United States</v>
      </c>
      <c r="I200" s="4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7">
        <f>INDEX(products!$A$1:$G$49,MATCH(orders!$D200,products!$A$1:$A$49,0),MATCH(orders!K$1,products!$A$1:$G$1,0))</f>
        <v>2.5</v>
      </c>
      <c r="L200" s="9">
        <f>INDEX(products!$A$1:$G$49,MATCH(orders!$D200,products!$A$1:$A$49,0),MATCH(orders!L$1,products!$A$1:$G$1,0))</f>
        <v>29.784999999999997</v>
      </c>
      <c r="M200" s="9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_xlfn.XLOOKUP(orders_table[[#This Row],[Customer ID]],customers!$A$1:$A$1001,customers!$I$1:$I$1001,,0)</f>
        <v>No</v>
      </c>
    </row>
    <row r="201" spans="1:16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_xlfn.XLOOKUP(C201,customers!$A$1:$A$1001,customers!$B$1:$B$1001,0)</f>
        <v>Nealson Cuttler</v>
      </c>
      <c r="G201" s="2" t="str">
        <f>IF(_xlfn.XLOOKUP(C201,customers!$A$1:$A$1001,customers!$C$1:$C$1001,0)=0,"",_xlfn.XLOOKUP(C201,customers!$A$1:$A$1001,customers!$C$1:$C$1001,0))</f>
        <v>ncuttler5g@parallels.com</v>
      </c>
      <c r="H201" s="2" t="str">
        <f>_xlfn.XLOOKUP(C201,customers!$A$1:$A$1001,customers!$G$1:$G$1001,,0)</f>
        <v>United States</v>
      </c>
      <c r="I201" s="4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7">
        <f>INDEX(products!$A$1:$G$49,MATCH(orders!$D201,products!$A$1:$A$49,0),MATCH(orders!K$1,products!$A$1:$G$1,0))</f>
        <v>0.5</v>
      </c>
      <c r="L201" s="9">
        <f>INDEX(products!$A$1:$G$49,MATCH(orders!$D201,products!$A$1:$A$49,0),MATCH(orders!L$1,products!$A$1:$G$1,0))</f>
        <v>9.51</v>
      </c>
      <c r="M201" s="9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_xlfn.XLOOKUP(orders_table[[#This Row],[Customer ID]],customers!$A$1:$A$1001,customers!$I$1:$I$1001,,0)</f>
        <v>No</v>
      </c>
    </row>
    <row r="202" spans="1:16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_xlfn.XLOOKUP(C202,customers!$A$1:$A$1001,customers!$B$1:$B$1001,0)</f>
        <v>Nealson Cuttler</v>
      </c>
      <c r="G202" s="2" t="str">
        <f>IF(_xlfn.XLOOKUP(C202,customers!$A$1:$A$1001,customers!$C$1:$C$1001,0)=0,"",_xlfn.XLOOKUP(C202,customers!$A$1:$A$1001,customers!$C$1:$C$1001,0))</f>
        <v>ncuttler5g@parallels.com</v>
      </c>
      <c r="H202" s="2" t="str">
        <f>_xlfn.XLOOKUP(C202,customers!$A$1:$A$1001,customers!$G$1:$G$1001,,0)</f>
        <v>United States</v>
      </c>
      <c r="I202" s="4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7">
        <f>INDEX(products!$A$1:$G$49,MATCH(orders!$D202,products!$A$1:$A$49,0),MATCH(orders!K$1,products!$A$1:$G$1,0))</f>
        <v>1</v>
      </c>
      <c r="L202" s="9">
        <f>INDEX(products!$A$1:$G$49,MATCH(orders!$D202,products!$A$1:$A$49,0),MATCH(orders!L$1,products!$A$1:$G$1,0))</f>
        <v>13.75</v>
      </c>
      <c r="M202" s="9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_xlfn.XLOOKUP(orders_table[[#This Row],[Customer ID]],customers!$A$1:$A$1001,customers!$I$1:$I$1001,,0)</f>
        <v>No</v>
      </c>
    </row>
    <row r="203" spans="1:16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_xlfn.XLOOKUP(C203,customers!$A$1:$A$1001,customers!$B$1:$B$1001,0)</f>
        <v>Adriana Lazarus</v>
      </c>
      <c r="G203" s="2" t="str">
        <f>IF(_xlfn.XLOOKUP(C203,customers!$A$1:$A$1001,customers!$C$1:$C$1001,0)=0,"",_xlfn.XLOOKUP(C203,customers!$A$1:$A$1001,customers!$C$1:$C$1001,0))</f>
        <v/>
      </c>
      <c r="H203" s="2" t="str">
        <f>_xlfn.XLOOKUP(C203,customers!$A$1:$A$1001,customers!$G$1:$G$1001,,0)</f>
        <v>United States</v>
      </c>
      <c r="I203" s="4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7">
        <f>INDEX(products!$A$1:$G$49,MATCH(orders!$D203,products!$A$1:$A$49,0),MATCH(orders!K$1,products!$A$1:$G$1,0))</f>
        <v>0.5</v>
      </c>
      <c r="L203" s="9">
        <f>INDEX(products!$A$1:$G$49,MATCH(orders!$D203,products!$A$1:$A$49,0),MATCH(orders!L$1,products!$A$1:$G$1,0))</f>
        <v>9.51</v>
      </c>
      <c r="M203" s="9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_xlfn.XLOOKUP(orders_table[[#This Row],[Customer ID]],customers!$A$1:$A$1001,customers!$I$1:$I$1001,,0)</f>
        <v>No</v>
      </c>
    </row>
    <row r="204" spans="1:16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_xlfn.XLOOKUP(C204,customers!$A$1:$A$1001,customers!$B$1:$B$1001,0)</f>
        <v>Tallie felip</v>
      </c>
      <c r="G204" s="2" t="str">
        <f>IF(_xlfn.XLOOKUP(C204,customers!$A$1:$A$1001,customers!$C$1:$C$1001,0)=0,"",_xlfn.XLOOKUP(C204,customers!$A$1:$A$1001,customers!$C$1:$C$1001,0))</f>
        <v>tfelip5m@typepad.com</v>
      </c>
      <c r="H204" s="2" t="str">
        <f>_xlfn.XLOOKUP(C204,customers!$A$1:$A$1001,customers!$G$1:$G$1001,,0)</f>
        <v>United States</v>
      </c>
      <c r="I204" s="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7">
        <f>INDEX(products!$A$1:$G$49,MATCH(orders!$D204,products!$A$1:$A$49,0),MATCH(orders!K$1,products!$A$1:$G$1,0))</f>
        <v>2.5</v>
      </c>
      <c r="L204" s="9">
        <f>INDEX(products!$A$1:$G$49,MATCH(orders!$D204,products!$A$1:$A$49,0),MATCH(orders!L$1,products!$A$1:$G$1,0))</f>
        <v>29.784999999999997</v>
      </c>
      <c r="M204" s="9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_xlfn.XLOOKUP(orders_table[[#This Row],[Customer ID]],customers!$A$1:$A$1001,customers!$I$1:$I$1001,,0)</f>
        <v>Yes</v>
      </c>
    </row>
    <row r="205" spans="1:16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_xlfn.XLOOKUP(C205,customers!$A$1:$A$1001,customers!$B$1:$B$1001,0)</f>
        <v>Vanna Le - Count</v>
      </c>
      <c r="G205" s="2" t="str">
        <f>IF(_xlfn.XLOOKUP(C205,customers!$A$1:$A$1001,customers!$C$1:$C$1001,0)=0,"",_xlfn.XLOOKUP(C205,customers!$A$1:$A$1001,customers!$C$1:$C$1001,0))</f>
        <v>vle5n@disqus.com</v>
      </c>
      <c r="H205" s="2" t="str">
        <f>_xlfn.XLOOKUP(C205,customers!$A$1:$A$1001,customers!$G$1:$G$1001,,0)</f>
        <v>United States</v>
      </c>
      <c r="I205" s="4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7">
        <f>INDEX(products!$A$1:$G$49,MATCH(orders!$D205,products!$A$1:$A$49,0),MATCH(orders!K$1,products!$A$1:$G$1,0))</f>
        <v>0.2</v>
      </c>
      <c r="L205" s="9">
        <f>INDEX(products!$A$1:$G$49,MATCH(orders!$D205,products!$A$1:$A$49,0),MATCH(orders!L$1,products!$A$1:$G$1,0))</f>
        <v>4.7549999999999999</v>
      </c>
      <c r="M205" s="9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_xlfn.XLOOKUP(orders_table[[#This Row],[Customer ID]],customers!$A$1:$A$1001,customers!$I$1:$I$1001,,0)</f>
        <v>No</v>
      </c>
    </row>
    <row r="206" spans="1:16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_xlfn.XLOOKUP(C206,customers!$A$1:$A$1001,customers!$B$1:$B$1001,0)</f>
        <v>Sarette Ducarel</v>
      </c>
      <c r="G206" s="2" t="str">
        <f>IF(_xlfn.XLOOKUP(C206,customers!$A$1:$A$1001,customers!$C$1:$C$1001,0)=0,"",_xlfn.XLOOKUP(C206,customers!$A$1:$A$1001,customers!$C$1:$C$1001,0))</f>
        <v/>
      </c>
      <c r="H206" s="2" t="str">
        <f>_xlfn.XLOOKUP(C206,customers!$A$1:$A$1001,customers!$G$1:$G$1001,,0)</f>
        <v>United States</v>
      </c>
      <c r="I206" s="4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7">
        <f>INDEX(products!$A$1:$G$49,MATCH(orders!$D206,products!$A$1:$A$49,0),MATCH(orders!K$1,products!$A$1:$G$1,0))</f>
        <v>1</v>
      </c>
      <c r="L206" s="9">
        <f>INDEX(products!$A$1:$G$49,MATCH(orders!$D206,products!$A$1:$A$49,0),MATCH(orders!L$1,products!$A$1:$G$1,0))</f>
        <v>13.75</v>
      </c>
      <c r="M206" s="9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_xlfn.XLOOKUP(orders_table[[#This Row],[Customer ID]],customers!$A$1:$A$1001,customers!$I$1:$I$1001,,0)</f>
        <v>No</v>
      </c>
    </row>
    <row r="207" spans="1:16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_xlfn.XLOOKUP(C207,customers!$A$1:$A$1001,customers!$B$1:$B$1001,0)</f>
        <v>Kendra Glison</v>
      </c>
      <c r="G207" s="2" t="str">
        <f>IF(_xlfn.XLOOKUP(C207,customers!$A$1:$A$1001,customers!$C$1:$C$1001,0)=0,"",_xlfn.XLOOKUP(C207,customers!$A$1:$A$1001,customers!$C$1:$C$1001,0))</f>
        <v/>
      </c>
      <c r="H207" s="2" t="str">
        <f>_xlfn.XLOOKUP(C207,customers!$A$1:$A$1001,customers!$G$1:$G$1001,,0)</f>
        <v>United States</v>
      </c>
      <c r="I207" s="4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7">
        <f>INDEX(products!$A$1:$G$49,MATCH(orders!$D207,products!$A$1:$A$49,0),MATCH(orders!K$1,products!$A$1:$G$1,0))</f>
        <v>0.2</v>
      </c>
      <c r="L207" s="9">
        <f>INDEX(products!$A$1:$G$49,MATCH(orders!$D207,products!$A$1:$A$49,0),MATCH(orders!L$1,products!$A$1:$G$1,0))</f>
        <v>2.6849999999999996</v>
      </c>
      <c r="M207" s="9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_xlfn.XLOOKUP(orders_table[[#This Row],[Customer ID]],customers!$A$1:$A$1001,customers!$I$1:$I$1001,,0)</f>
        <v>Yes</v>
      </c>
    </row>
    <row r="208" spans="1:16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_xlfn.XLOOKUP(C208,customers!$A$1:$A$1001,customers!$B$1:$B$1001,0)</f>
        <v>Nertie Poolman</v>
      </c>
      <c r="G208" s="2" t="str">
        <f>IF(_xlfn.XLOOKUP(C208,customers!$A$1:$A$1001,customers!$C$1:$C$1001,0)=0,"",_xlfn.XLOOKUP(C208,customers!$A$1:$A$1001,customers!$C$1:$C$1001,0))</f>
        <v>npoolman5q@howstuffworks.com</v>
      </c>
      <c r="H208" s="2" t="str">
        <f>_xlfn.XLOOKUP(C208,customers!$A$1:$A$1001,customers!$G$1:$G$1001,,0)</f>
        <v>United States</v>
      </c>
      <c r="I208" s="4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7">
        <f>INDEX(products!$A$1:$G$49,MATCH(orders!$D208,products!$A$1:$A$49,0),MATCH(orders!K$1,products!$A$1:$G$1,0))</f>
        <v>1</v>
      </c>
      <c r="L208" s="9">
        <f>INDEX(products!$A$1:$G$49,MATCH(orders!$D208,products!$A$1:$A$49,0),MATCH(orders!L$1,products!$A$1:$G$1,0))</f>
        <v>11.25</v>
      </c>
      <c r="M208" s="9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_xlfn.XLOOKUP(orders_table[[#This Row],[Customer ID]],customers!$A$1:$A$1001,customers!$I$1:$I$1001,,0)</f>
        <v>No</v>
      </c>
    </row>
    <row r="209" spans="1:16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_xlfn.XLOOKUP(C209,customers!$A$1:$A$1001,customers!$B$1:$B$1001,0)</f>
        <v>Orbadiah Duny</v>
      </c>
      <c r="G209" s="2" t="str">
        <f>IF(_xlfn.XLOOKUP(C209,customers!$A$1:$A$1001,customers!$C$1:$C$1001,0)=0,"",_xlfn.XLOOKUP(C209,customers!$A$1:$A$1001,customers!$C$1:$C$1001,0))</f>
        <v>oduny5r@constantcontact.com</v>
      </c>
      <c r="H209" s="2" t="str">
        <f>_xlfn.XLOOKUP(C209,customers!$A$1:$A$1001,customers!$G$1:$G$1001,,0)</f>
        <v>United States</v>
      </c>
      <c r="I209" s="4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7">
        <f>INDEX(products!$A$1:$G$49,MATCH(orders!$D209,products!$A$1:$A$49,0),MATCH(orders!K$1,products!$A$1:$G$1,0))</f>
        <v>0.5</v>
      </c>
      <c r="L209" s="9">
        <f>INDEX(products!$A$1:$G$49,MATCH(orders!$D209,products!$A$1:$A$49,0),MATCH(orders!L$1,products!$A$1:$G$1,0))</f>
        <v>6.75</v>
      </c>
      <c r="M209" s="9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_xlfn.XLOOKUP(orders_table[[#This Row],[Customer ID]],customers!$A$1:$A$1001,customers!$I$1:$I$1001,,0)</f>
        <v>Yes</v>
      </c>
    </row>
    <row r="210" spans="1:16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_xlfn.XLOOKUP(C210,customers!$A$1:$A$1001,customers!$B$1:$B$1001,0)</f>
        <v>Constance Halfhide</v>
      </c>
      <c r="G210" s="2" t="str">
        <f>IF(_xlfn.XLOOKUP(C210,customers!$A$1:$A$1001,customers!$C$1:$C$1001,0)=0,"",_xlfn.XLOOKUP(C210,customers!$A$1:$A$1001,customers!$C$1:$C$1001,0))</f>
        <v>chalfhide5s@google.ru</v>
      </c>
      <c r="H210" s="2" t="str">
        <f>_xlfn.XLOOKUP(C210,customers!$A$1:$A$1001,customers!$G$1:$G$1001,,0)</f>
        <v>Ireland</v>
      </c>
      <c r="I210" s="4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7">
        <f>INDEX(products!$A$1:$G$49,MATCH(orders!$D210,products!$A$1:$A$49,0),MATCH(orders!K$1,products!$A$1:$G$1,0))</f>
        <v>0.5</v>
      </c>
      <c r="L210" s="9">
        <f>INDEX(products!$A$1:$G$49,MATCH(orders!$D210,products!$A$1:$A$49,0),MATCH(orders!L$1,products!$A$1:$G$1,0))</f>
        <v>7.29</v>
      </c>
      <c r="M210" s="9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_xlfn.XLOOKUP(orders_table[[#This Row],[Customer ID]],customers!$A$1:$A$1001,customers!$I$1:$I$1001,,0)</f>
        <v>Yes</v>
      </c>
    </row>
    <row r="211" spans="1:16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_xlfn.XLOOKUP(C211,customers!$A$1:$A$1001,customers!$B$1:$B$1001,0)</f>
        <v>Fransisco Malecky</v>
      </c>
      <c r="G211" s="2" t="str">
        <f>IF(_xlfn.XLOOKUP(C211,customers!$A$1:$A$1001,customers!$C$1:$C$1001,0)=0,"",_xlfn.XLOOKUP(C211,customers!$A$1:$A$1001,customers!$C$1:$C$1001,0))</f>
        <v>fmalecky5t@list-manage.com</v>
      </c>
      <c r="H211" s="2" t="str">
        <f>_xlfn.XLOOKUP(C211,customers!$A$1:$A$1001,customers!$G$1:$G$1001,,0)</f>
        <v>United Kingdom</v>
      </c>
      <c r="I211" s="4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7">
        <f>INDEX(products!$A$1:$G$49,MATCH(orders!$D211,products!$A$1:$A$49,0),MATCH(orders!K$1,products!$A$1:$G$1,0))</f>
        <v>0.5</v>
      </c>
      <c r="L211" s="9">
        <f>INDEX(products!$A$1:$G$49,MATCH(orders!$D211,products!$A$1:$A$49,0),MATCH(orders!L$1,products!$A$1:$G$1,0))</f>
        <v>6.75</v>
      </c>
      <c r="M211" s="9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_xlfn.XLOOKUP(orders_table[[#This Row],[Customer ID]],customers!$A$1:$A$1001,customers!$I$1:$I$1001,,0)</f>
        <v>No</v>
      </c>
    </row>
    <row r="212" spans="1:16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_xlfn.XLOOKUP(C212,customers!$A$1:$A$1001,customers!$B$1:$B$1001,0)</f>
        <v>Anselma Attwater</v>
      </c>
      <c r="G212" s="2" t="str">
        <f>IF(_xlfn.XLOOKUP(C212,customers!$A$1:$A$1001,customers!$C$1:$C$1001,0)=0,"",_xlfn.XLOOKUP(C212,customers!$A$1:$A$1001,customers!$C$1:$C$1001,0))</f>
        <v>aattwater5u@wikia.com</v>
      </c>
      <c r="H212" s="2" t="str">
        <f>_xlfn.XLOOKUP(C212,customers!$A$1:$A$1001,customers!$G$1:$G$1001,,0)</f>
        <v>United States</v>
      </c>
      <c r="I212" s="4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7">
        <f>INDEX(products!$A$1:$G$49,MATCH(orders!$D212,products!$A$1:$A$49,0),MATCH(orders!K$1,products!$A$1:$G$1,0))</f>
        <v>1</v>
      </c>
      <c r="L212" s="9">
        <f>INDEX(products!$A$1:$G$49,MATCH(orders!$D212,products!$A$1:$A$49,0),MATCH(orders!L$1,products!$A$1:$G$1,0))</f>
        <v>12.95</v>
      </c>
      <c r="M212" s="9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_xlfn.XLOOKUP(orders_table[[#This Row],[Customer ID]],customers!$A$1:$A$1001,customers!$I$1:$I$1001,,0)</f>
        <v>Yes</v>
      </c>
    </row>
    <row r="213" spans="1:16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_xlfn.XLOOKUP(C213,customers!$A$1:$A$1001,customers!$B$1:$B$1001,0)</f>
        <v>Minette Whellans</v>
      </c>
      <c r="G213" s="2" t="str">
        <f>IF(_xlfn.XLOOKUP(C213,customers!$A$1:$A$1001,customers!$C$1:$C$1001,0)=0,"",_xlfn.XLOOKUP(C213,customers!$A$1:$A$1001,customers!$C$1:$C$1001,0))</f>
        <v>mwhellans5v@mapquest.com</v>
      </c>
      <c r="H213" s="2" t="str">
        <f>_xlfn.XLOOKUP(C213,customers!$A$1:$A$1001,customers!$G$1:$G$1001,,0)</f>
        <v>United States</v>
      </c>
      <c r="I213" s="4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7">
        <f>INDEX(products!$A$1:$G$49,MATCH(orders!$D213,products!$A$1:$A$49,0),MATCH(orders!K$1,products!$A$1:$G$1,0))</f>
        <v>0.5</v>
      </c>
      <c r="L213" s="9">
        <f>INDEX(products!$A$1:$G$49,MATCH(orders!$D213,products!$A$1:$A$49,0),MATCH(orders!L$1,products!$A$1:$G$1,0))</f>
        <v>8.91</v>
      </c>
      <c r="M213" s="9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_xlfn.XLOOKUP(orders_table[[#This Row],[Customer ID]],customers!$A$1:$A$1001,customers!$I$1:$I$1001,,0)</f>
        <v>No</v>
      </c>
    </row>
    <row r="214" spans="1:16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_xlfn.XLOOKUP(C214,customers!$A$1:$A$1001,customers!$B$1:$B$1001,0)</f>
        <v>Dael Camilletti</v>
      </c>
      <c r="G214" s="2" t="str">
        <f>IF(_xlfn.XLOOKUP(C214,customers!$A$1:$A$1001,customers!$C$1:$C$1001,0)=0,"",_xlfn.XLOOKUP(C214,customers!$A$1:$A$1001,customers!$C$1:$C$1001,0))</f>
        <v>dcamilletti5w@businesswire.com</v>
      </c>
      <c r="H214" s="2" t="str">
        <f>_xlfn.XLOOKUP(C214,customers!$A$1:$A$1001,customers!$G$1:$G$1001,,0)</f>
        <v>United States</v>
      </c>
      <c r="I214" s="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7">
        <f>INDEX(products!$A$1:$G$49,MATCH(orders!$D214,products!$A$1:$A$49,0),MATCH(orders!K$1,products!$A$1:$G$1,0))</f>
        <v>0.2</v>
      </c>
      <c r="L214" s="9">
        <f>INDEX(products!$A$1:$G$49,MATCH(orders!$D214,products!$A$1:$A$49,0),MATCH(orders!L$1,products!$A$1:$G$1,0))</f>
        <v>3.645</v>
      </c>
      <c r="M214" s="9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_xlfn.XLOOKUP(orders_table[[#This Row],[Customer ID]],customers!$A$1:$A$1001,customers!$I$1:$I$1001,,0)</f>
        <v>Yes</v>
      </c>
    </row>
    <row r="215" spans="1:16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_xlfn.XLOOKUP(C215,customers!$A$1:$A$1001,customers!$B$1:$B$1001,0)</f>
        <v>Emiline Galgey</v>
      </c>
      <c r="G215" s="2" t="str">
        <f>IF(_xlfn.XLOOKUP(C215,customers!$A$1:$A$1001,customers!$C$1:$C$1001,0)=0,"",_xlfn.XLOOKUP(C215,customers!$A$1:$A$1001,customers!$C$1:$C$1001,0))</f>
        <v>egalgey5x@wufoo.com</v>
      </c>
      <c r="H215" s="2" t="str">
        <f>_xlfn.XLOOKUP(C215,customers!$A$1:$A$1001,customers!$G$1:$G$1001,,0)</f>
        <v>United States</v>
      </c>
      <c r="I215" s="4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7">
        <f>INDEX(products!$A$1:$G$49,MATCH(orders!$D215,products!$A$1:$A$49,0),MATCH(orders!K$1,products!$A$1:$G$1,0))</f>
        <v>2.5</v>
      </c>
      <c r="L215" s="9">
        <f>INDEX(products!$A$1:$G$49,MATCH(orders!$D215,products!$A$1:$A$49,0),MATCH(orders!L$1,products!$A$1:$G$1,0))</f>
        <v>20.584999999999997</v>
      </c>
      <c r="M215" s="9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_xlfn.XLOOKUP(orders_table[[#This Row],[Customer ID]],customers!$A$1:$A$1001,customers!$I$1:$I$1001,,0)</f>
        <v>No</v>
      </c>
    </row>
    <row r="216" spans="1:16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_xlfn.XLOOKUP(C216,customers!$A$1:$A$1001,customers!$B$1:$B$1001,0)</f>
        <v>Murdock Hame</v>
      </c>
      <c r="G216" s="2" t="str">
        <f>IF(_xlfn.XLOOKUP(C216,customers!$A$1:$A$1001,customers!$C$1:$C$1001,0)=0,"",_xlfn.XLOOKUP(C216,customers!$A$1:$A$1001,customers!$C$1:$C$1001,0))</f>
        <v>mhame5y@newsvine.com</v>
      </c>
      <c r="H216" s="2" t="str">
        <f>_xlfn.XLOOKUP(C216,customers!$A$1:$A$1001,customers!$G$1:$G$1001,,0)</f>
        <v>Ireland</v>
      </c>
      <c r="I216" s="4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7">
        <f>INDEX(products!$A$1:$G$49,MATCH(orders!$D216,products!$A$1:$A$49,0),MATCH(orders!K$1,products!$A$1:$G$1,0))</f>
        <v>1</v>
      </c>
      <c r="L216" s="9">
        <f>INDEX(products!$A$1:$G$49,MATCH(orders!$D216,products!$A$1:$A$49,0),MATCH(orders!L$1,products!$A$1:$G$1,0))</f>
        <v>15.85</v>
      </c>
      <c r="M216" s="9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_xlfn.XLOOKUP(orders_table[[#This Row],[Customer ID]],customers!$A$1:$A$1001,customers!$I$1:$I$1001,,0)</f>
        <v>No</v>
      </c>
    </row>
    <row r="217" spans="1:16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_xlfn.XLOOKUP(C217,customers!$A$1:$A$1001,customers!$B$1:$B$1001,0)</f>
        <v>Ilka Gurnee</v>
      </c>
      <c r="G217" s="2" t="str">
        <f>IF(_xlfn.XLOOKUP(C217,customers!$A$1:$A$1001,customers!$C$1:$C$1001,0)=0,"",_xlfn.XLOOKUP(C217,customers!$A$1:$A$1001,customers!$C$1:$C$1001,0))</f>
        <v>igurnee5z@usnews.com</v>
      </c>
      <c r="H217" s="2" t="str">
        <f>_xlfn.XLOOKUP(C217,customers!$A$1:$A$1001,customers!$G$1:$G$1001,,0)</f>
        <v>United States</v>
      </c>
      <c r="I217" s="4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7">
        <f>INDEX(products!$A$1:$G$49,MATCH(orders!$D217,products!$A$1:$A$49,0),MATCH(orders!K$1,products!$A$1:$G$1,0))</f>
        <v>0.2</v>
      </c>
      <c r="L217" s="9">
        <f>INDEX(products!$A$1:$G$49,MATCH(orders!$D217,products!$A$1:$A$49,0),MATCH(orders!L$1,products!$A$1:$G$1,0))</f>
        <v>3.8849999999999998</v>
      </c>
      <c r="M217" s="9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_xlfn.XLOOKUP(orders_table[[#This Row],[Customer ID]],customers!$A$1:$A$1001,customers!$I$1:$I$1001,,0)</f>
        <v>No</v>
      </c>
    </row>
    <row r="218" spans="1:16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_xlfn.XLOOKUP(C218,customers!$A$1:$A$1001,customers!$B$1:$B$1001,0)</f>
        <v>Alfy Snowding</v>
      </c>
      <c r="G218" s="2" t="str">
        <f>IF(_xlfn.XLOOKUP(C218,customers!$A$1:$A$1001,customers!$C$1:$C$1001,0)=0,"",_xlfn.XLOOKUP(C218,customers!$A$1:$A$1001,customers!$C$1:$C$1001,0))</f>
        <v>asnowding60@comsenz.com</v>
      </c>
      <c r="H218" s="2" t="str">
        <f>_xlfn.XLOOKUP(C218,customers!$A$1:$A$1001,customers!$G$1:$G$1001,,0)</f>
        <v>United States</v>
      </c>
      <c r="I218" s="4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7">
        <f>INDEX(products!$A$1:$G$49,MATCH(orders!$D218,products!$A$1:$A$49,0),MATCH(orders!K$1,products!$A$1:$G$1,0))</f>
        <v>1</v>
      </c>
      <c r="L218" s="9">
        <f>INDEX(products!$A$1:$G$49,MATCH(orders!$D218,products!$A$1:$A$49,0),MATCH(orders!L$1,products!$A$1:$G$1,0))</f>
        <v>14.55</v>
      </c>
      <c r="M218" s="9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_xlfn.XLOOKUP(orders_table[[#This Row],[Customer ID]],customers!$A$1:$A$1001,customers!$I$1:$I$1001,,0)</f>
        <v>Yes</v>
      </c>
    </row>
    <row r="219" spans="1:16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_xlfn.XLOOKUP(C219,customers!$A$1:$A$1001,customers!$B$1:$B$1001,0)</f>
        <v>Godfry Poinsett</v>
      </c>
      <c r="G219" s="2" t="str">
        <f>IF(_xlfn.XLOOKUP(C219,customers!$A$1:$A$1001,customers!$C$1:$C$1001,0)=0,"",_xlfn.XLOOKUP(C219,customers!$A$1:$A$1001,customers!$C$1:$C$1001,0))</f>
        <v>gpoinsett61@berkeley.edu</v>
      </c>
      <c r="H219" s="2" t="str">
        <f>_xlfn.XLOOKUP(C219,customers!$A$1:$A$1001,customers!$G$1:$G$1001,,0)</f>
        <v>United States</v>
      </c>
      <c r="I219" s="4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7">
        <f>INDEX(products!$A$1:$G$49,MATCH(orders!$D219,products!$A$1:$A$49,0),MATCH(orders!K$1,products!$A$1:$G$1,0))</f>
        <v>0.5</v>
      </c>
      <c r="L219" s="9">
        <f>INDEX(products!$A$1:$G$49,MATCH(orders!$D219,products!$A$1:$A$49,0),MATCH(orders!L$1,products!$A$1:$G$1,0))</f>
        <v>8.91</v>
      </c>
      <c r="M219" s="9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_xlfn.XLOOKUP(orders_table[[#This Row],[Customer ID]],customers!$A$1:$A$1001,customers!$I$1:$I$1001,,0)</f>
        <v>No</v>
      </c>
    </row>
    <row r="220" spans="1:16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_xlfn.XLOOKUP(C220,customers!$A$1:$A$1001,customers!$B$1:$B$1001,0)</f>
        <v>Rem Furman</v>
      </c>
      <c r="G220" s="2" t="str">
        <f>IF(_xlfn.XLOOKUP(C220,customers!$A$1:$A$1001,customers!$C$1:$C$1001,0)=0,"",_xlfn.XLOOKUP(C220,customers!$A$1:$A$1001,customers!$C$1:$C$1001,0))</f>
        <v>rfurman62@t.co</v>
      </c>
      <c r="H220" s="2" t="str">
        <f>_xlfn.XLOOKUP(C220,customers!$A$1:$A$1001,customers!$G$1:$G$1001,,0)</f>
        <v>Ireland</v>
      </c>
      <c r="I220" s="4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7">
        <f>INDEX(products!$A$1:$G$49,MATCH(orders!$D220,products!$A$1:$A$49,0),MATCH(orders!K$1,products!$A$1:$G$1,0))</f>
        <v>1</v>
      </c>
      <c r="L220" s="9">
        <f>INDEX(products!$A$1:$G$49,MATCH(orders!$D220,products!$A$1:$A$49,0),MATCH(orders!L$1,products!$A$1:$G$1,0))</f>
        <v>11.25</v>
      </c>
      <c r="M220" s="9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_xlfn.XLOOKUP(orders_table[[#This Row],[Customer ID]],customers!$A$1:$A$1001,customers!$I$1:$I$1001,,0)</f>
        <v>Yes</v>
      </c>
    </row>
    <row r="221" spans="1:16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_xlfn.XLOOKUP(C221,customers!$A$1:$A$1001,customers!$B$1:$B$1001,0)</f>
        <v>Charis Crosier</v>
      </c>
      <c r="G221" s="2" t="str">
        <f>IF(_xlfn.XLOOKUP(C221,customers!$A$1:$A$1001,customers!$C$1:$C$1001,0)=0,"",_xlfn.XLOOKUP(C221,customers!$A$1:$A$1001,customers!$C$1:$C$1001,0))</f>
        <v>ccrosier63@xrea.com</v>
      </c>
      <c r="H221" s="2" t="str">
        <f>_xlfn.XLOOKUP(C221,customers!$A$1:$A$1001,customers!$G$1:$G$1001,,0)</f>
        <v>United States</v>
      </c>
      <c r="I221" s="4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7">
        <f>INDEX(products!$A$1:$G$49,MATCH(orders!$D221,products!$A$1:$A$49,0),MATCH(orders!K$1,products!$A$1:$G$1,0))</f>
        <v>0.2</v>
      </c>
      <c r="L221" s="9">
        <f>INDEX(products!$A$1:$G$49,MATCH(orders!$D221,products!$A$1:$A$49,0),MATCH(orders!L$1,products!$A$1:$G$1,0))</f>
        <v>3.5849999999999995</v>
      </c>
      <c r="M221" s="9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_xlfn.XLOOKUP(orders_table[[#This Row],[Customer ID]],customers!$A$1:$A$1001,customers!$I$1:$I$1001,,0)</f>
        <v>No</v>
      </c>
    </row>
    <row r="222" spans="1:16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_xlfn.XLOOKUP(C222,customers!$A$1:$A$1001,customers!$B$1:$B$1001,0)</f>
        <v>Charis Crosier</v>
      </c>
      <c r="G222" s="2" t="str">
        <f>IF(_xlfn.XLOOKUP(C222,customers!$A$1:$A$1001,customers!$C$1:$C$1001,0)=0,"",_xlfn.XLOOKUP(C222,customers!$A$1:$A$1001,customers!$C$1:$C$1001,0))</f>
        <v>ccrosier63@xrea.com</v>
      </c>
      <c r="H222" s="2" t="str">
        <f>_xlfn.XLOOKUP(C222,customers!$A$1:$A$1001,customers!$G$1:$G$1001,,0)</f>
        <v>United States</v>
      </c>
      <c r="I222" s="4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7">
        <f>INDEX(products!$A$1:$G$49,MATCH(orders!$D222,products!$A$1:$A$49,0),MATCH(orders!K$1,products!$A$1:$G$1,0))</f>
        <v>0.2</v>
      </c>
      <c r="L222" s="9">
        <f>INDEX(products!$A$1:$G$49,MATCH(orders!$D222,products!$A$1:$A$49,0),MATCH(orders!L$1,products!$A$1:$G$1,0))</f>
        <v>2.9849999999999999</v>
      </c>
      <c r="M222" s="9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_xlfn.XLOOKUP(orders_table[[#This Row],[Customer ID]],customers!$A$1:$A$1001,customers!$I$1:$I$1001,,0)</f>
        <v>No</v>
      </c>
    </row>
    <row r="223" spans="1:16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_xlfn.XLOOKUP(C223,customers!$A$1:$A$1001,customers!$B$1:$B$1001,0)</f>
        <v>Lenka Rushmer</v>
      </c>
      <c r="G223" s="2" t="str">
        <f>IF(_xlfn.XLOOKUP(C223,customers!$A$1:$A$1001,customers!$C$1:$C$1001,0)=0,"",_xlfn.XLOOKUP(C223,customers!$A$1:$A$1001,customers!$C$1:$C$1001,0))</f>
        <v>lrushmer65@europa.eu</v>
      </c>
      <c r="H223" s="2" t="str">
        <f>_xlfn.XLOOKUP(C223,customers!$A$1:$A$1001,customers!$G$1:$G$1001,,0)</f>
        <v>United States</v>
      </c>
      <c r="I223" s="4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7">
        <f>INDEX(products!$A$1:$G$49,MATCH(orders!$D223,products!$A$1:$A$49,0),MATCH(orders!K$1,products!$A$1:$G$1,0))</f>
        <v>1</v>
      </c>
      <c r="L223" s="9">
        <f>INDEX(products!$A$1:$G$49,MATCH(orders!$D223,products!$A$1:$A$49,0),MATCH(orders!L$1,products!$A$1:$G$1,0))</f>
        <v>12.95</v>
      </c>
      <c r="M223" s="9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_xlfn.XLOOKUP(orders_table[[#This Row],[Customer ID]],customers!$A$1:$A$1001,customers!$I$1:$I$1001,,0)</f>
        <v>Yes</v>
      </c>
    </row>
    <row r="224" spans="1:16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_xlfn.XLOOKUP(C224,customers!$A$1:$A$1001,customers!$B$1:$B$1001,0)</f>
        <v>Waneta Edinborough</v>
      </c>
      <c r="G224" s="2" t="str">
        <f>IF(_xlfn.XLOOKUP(C224,customers!$A$1:$A$1001,customers!$C$1:$C$1001,0)=0,"",_xlfn.XLOOKUP(C224,customers!$A$1:$A$1001,customers!$C$1:$C$1001,0))</f>
        <v>wedinborough66@github.io</v>
      </c>
      <c r="H224" s="2" t="str">
        <f>_xlfn.XLOOKUP(C224,customers!$A$1:$A$1001,customers!$G$1:$G$1001,,0)</f>
        <v>United States</v>
      </c>
      <c r="I224" s="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7">
        <f>INDEX(products!$A$1:$G$49,MATCH(orders!$D224,products!$A$1:$A$49,0),MATCH(orders!K$1,products!$A$1:$G$1,0))</f>
        <v>0.5</v>
      </c>
      <c r="L224" s="9">
        <f>INDEX(products!$A$1:$G$49,MATCH(orders!$D224,products!$A$1:$A$49,0),MATCH(orders!L$1,products!$A$1:$G$1,0))</f>
        <v>7.77</v>
      </c>
      <c r="M224" s="9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_xlfn.XLOOKUP(orders_table[[#This Row],[Customer ID]],customers!$A$1:$A$1001,customers!$I$1:$I$1001,,0)</f>
        <v>No</v>
      </c>
    </row>
    <row r="225" spans="1:16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_xlfn.XLOOKUP(C225,customers!$A$1:$A$1001,customers!$B$1:$B$1001,0)</f>
        <v>Bobbe Piggott</v>
      </c>
      <c r="G225" s="2" t="str">
        <f>IF(_xlfn.XLOOKUP(C225,customers!$A$1:$A$1001,customers!$C$1:$C$1001,0)=0,"",_xlfn.XLOOKUP(C225,customers!$A$1:$A$1001,customers!$C$1:$C$1001,0))</f>
        <v/>
      </c>
      <c r="H225" s="2" t="str">
        <f>_xlfn.XLOOKUP(C225,customers!$A$1:$A$1001,customers!$G$1:$G$1001,,0)</f>
        <v>United States</v>
      </c>
      <c r="I225" s="4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7">
        <f>INDEX(products!$A$1:$G$49,MATCH(orders!$D225,products!$A$1:$A$49,0),MATCH(orders!K$1,products!$A$1:$G$1,0))</f>
        <v>1</v>
      </c>
      <c r="L225" s="9">
        <f>INDEX(products!$A$1:$G$49,MATCH(orders!$D225,products!$A$1:$A$49,0),MATCH(orders!L$1,products!$A$1:$G$1,0))</f>
        <v>14.85</v>
      </c>
      <c r="M225" s="9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_xlfn.XLOOKUP(orders_table[[#This Row],[Customer ID]],customers!$A$1:$A$1001,customers!$I$1:$I$1001,,0)</f>
        <v>Yes</v>
      </c>
    </row>
    <row r="226" spans="1:16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_xlfn.XLOOKUP(C226,customers!$A$1:$A$1001,customers!$B$1:$B$1001,0)</f>
        <v>Ketty Bromehead</v>
      </c>
      <c r="G226" s="2" t="str">
        <f>IF(_xlfn.XLOOKUP(C226,customers!$A$1:$A$1001,customers!$C$1:$C$1001,0)=0,"",_xlfn.XLOOKUP(C226,customers!$A$1:$A$1001,customers!$C$1:$C$1001,0))</f>
        <v>kbromehead68@un.org</v>
      </c>
      <c r="H226" s="2" t="str">
        <f>_xlfn.XLOOKUP(C226,customers!$A$1:$A$1001,customers!$G$1:$G$1001,,0)</f>
        <v>United States</v>
      </c>
      <c r="I226" s="4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7">
        <f>INDEX(products!$A$1:$G$49,MATCH(orders!$D226,products!$A$1:$A$49,0),MATCH(orders!K$1,products!$A$1:$G$1,0))</f>
        <v>2.5</v>
      </c>
      <c r="L226" s="9">
        <f>INDEX(products!$A$1:$G$49,MATCH(orders!$D226,products!$A$1:$A$49,0),MATCH(orders!L$1,products!$A$1:$G$1,0))</f>
        <v>29.784999999999997</v>
      </c>
      <c r="M226" s="9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_xlfn.XLOOKUP(orders_table[[#This Row],[Customer ID]],customers!$A$1:$A$1001,customers!$I$1:$I$1001,,0)</f>
        <v>Yes</v>
      </c>
    </row>
    <row r="227" spans="1:16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_xlfn.XLOOKUP(C227,customers!$A$1:$A$1001,customers!$B$1:$B$1001,0)</f>
        <v>Elsbeth Westerman</v>
      </c>
      <c r="G227" s="2" t="str">
        <f>IF(_xlfn.XLOOKUP(C227,customers!$A$1:$A$1001,customers!$C$1:$C$1001,0)=0,"",_xlfn.XLOOKUP(C227,customers!$A$1:$A$1001,customers!$C$1:$C$1001,0))</f>
        <v>ewesterman69@si.edu</v>
      </c>
      <c r="H227" s="2" t="str">
        <f>_xlfn.XLOOKUP(C227,customers!$A$1:$A$1001,customers!$G$1:$G$1001,,0)</f>
        <v>Ireland</v>
      </c>
      <c r="I227" s="4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7">
        <f>INDEX(products!$A$1:$G$49,MATCH(orders!$D227,products!$A$1:$A$49,0),MATCH(orders!K$1,products!$A$1:$G$1,0))</f>
        <v>0.2</v>
      </c>
      <c r="L227" s="9">
        <f>INDEX(products!$A$1:$G$49,MATCH(orders!$D227,products!$A$1:$A$49,0),MATCH(orders!L$1,products!$A$1:$G$1,0))</f>
        <v>3.5849999999999995</v>
      </c>
      <c r="M227" s="9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_xlfn.XLOOKUP(orders_table[[#This Row],[Customer ID]],customers!$A$1:$A$1001,customers!$I$1:$I$1001,,0)</f>
        <v>No</v>
      </c>
    </row>
    <row r="228" spans="1:16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_xlfn.XLOOKUP(C228,customers!$A$1:$A$1001,customers!$B$1:$B$1001,0)</f>
        <v>Anabelle Hutchens</v>
      </c>
      <c r="G228" s="2" t="str">
        <f>IF(_xlfn.XLOOKUP(C228,customers!$A$1:$A$1001,customers!$C$1:$C$1001,0)=0,"",_xlfn.XLOOKUP(C228,customers!$A$1:$A$1001,customers!$C$1:$C$1001,0))</f>
        <v>ahutchens6a@amazonaws.com</v>
      </c>
      <c r="H228" s="2" t="str">
        <f>_xlfn.XLOOKUP(C228,customers!$A$1:$A$1001,customers!$G$1:$G$1001,,0)</f>
        <v>United States</v>
      </c>
      <c r="I228" s="4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7">
        <f>INDEX(products!$A$1:$G$49,MATCH(orders!$D228,products!$A$1:$A$49,0),MATCH(orders!K$1,products!$A$1:$G$1,0))</f>
        <v>2.5</v>
      </c>
      <c r="L228" s="9">
        <f>INDEX(products!$A$1:$G$49,MATCH(orders!$D228,products!$A$1:$A$49,0),MATCH(orders!L$1,products!$A$1:$G$1,0))</f>
        <v>25.874999999999996</v>
      </c>
      <c r="M228" s="9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_xlfn.XLOOKUP(orders_table[[#This Row],[Customer ID]],customers!$A$1:$A$1001,customers!$I$1:$I$1001,,0)</f>
        <v>No</v>
      </c>
    </row>
    <row r="229" spans="1:16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_xlfn.XLOOKUP(C229,customers!$A$1:$A$1001,customers!$B$1:$B$1001,0)</f>
        <v>Noak Wyvill</v>
      </c>
      <c r="G229" s="2" t="str">
        <f>IF(_xlfn.XLOOKUP(C229,customers!$A$1:$A$1001,customers!$C$1:$C$1001,0)=0,"",_xlfn.XLOOKUP(C229,customers!$A$1:$A$1001,customers!$C$1:$C$1001,0))</f>
        <v>nwyvill6b@naver.com</v>
      </c>
      <c r="H229" s="2" t="str">
        <f>_xlfn.XLOOKUP(C229,customers!$A$1:$A$1001,customers!$G$1:$G$1001,,0)</f>
        <v>United Kingdom</v>
      </c>
      <c r="I229" s="4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7">
        <f>INDEX(products!$A$1:$G$49,MATCH(orders!$D229,products!$A$1:$A$49,0),MATCH(orders!K$1,products!$A$1:$G$1,0))</f>
        <v>0.2</v>
      </c>
      <c r="L229" s="9">
        <f>INDEX(products!$A$1:$G$49,MATCH(orders!$D229,products!$A$1:$A$49,0),MATCH(orders!L$1,products!$A$1:$G$1,0))</f>
        <v>2.6849999999999996</v>
      </c>
      <c r="M229" s="9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_xlfn.XLOOKUP(orders_table[[#This Row],[Customer ID]],customers!$A$1:$A$1001,customers!$I$1:$I$1001,,0)</f>
        <v>Yes</v>
      </c>
    </row>
    <row r="230" spans="1:16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_xlfn.XLOOKUP(C230,customers!$A$1:$A$1001,customers!$B$1:$B$1001,0)</f>
        <v>Beltran Mathon</v>
      </c>
      <c r="G230" s="2" t="str">
        <f>IF(_xlfn.XLOOKUP(C230,customers!$A$1:$A$1001,customers!$C$1:$C$1001,0)=0,"",_xlfn.XLOOKUP(C230,customers!$A$1:$A$1001,customers!$C$1:$C$1001,0))</f>
        <v>bmathon6c@barnesandnoble.com</v>
      </c>
      <c r="H230" s="2" t="str">
        <f>_xlfn.XLOOKUP(C230,customers!$A$1:$A$1001,customers!$G$1:$G$1001,,0)</f>
        <v>United States</v>
      </c>
      <c r="I230" s="4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7">
        <f>INDEX(products!$A$1:$G$49,MATCH(orders!$D230,products!$A$1:$A$49,0),MATCH(orders!K$1,products!$A$1:$G$1,0))</f>
        <v>0.2</v>
      </c>
      <c r="L230" s="9">
        <f>INDEX(products!$A$1:$G$49,MATCH(orders!$D230,products!$A$1:$A$49,0),MATCH(orders!L$1,products!$A$1:$G$1,0))</f>
        <v>3.5849999999999995</v>
      </c>
      <c r="M230" s="9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_xlfn.XLOOKUP(orders_table[[#This Row],[Customer ID]],customers!$A$1:$A$1001,customers!$I$1:$I$1001,,0)</f>
        <v>No</v>
      </c>
    </row>
    <row r="231" spans="1:16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_xlfn.XLOOKUP(C231,customers!$A$1:$A$1001,customers!$B$1:$B$1001,0)</f>
        <v>Kristos Streight</v>
      </c>
      <c r="G231" s="2" t="str">
        <f>IF(_xlfn.XLOOKUP(C231,customers!$A$1:$A$1001,customers!$C$1:$C$1001,0)=0,"",_xlfn.XLOOKUP(C231,customers!$A$1:$A$1001,customers!$C$1:$C$1001,0))</f>
        <v>kstreight6d@about.com</v>
      </c>
      <c r="H231" s="2" t="str">
        <f>_xlfn.XLOOKUP(C231,customers!$A$1:$A$1001,customers!$G$1:$G$1001,,0)</f>
        <v>United States</v>
      </c>
      <c r="I231" s="4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7">
        <f>INDEX(products!$A$1:$G$49,MATCH(orders!$D231,products!$A$1:$A$49,0),MATCH(orders!K$1,products!$A$1:$G$1,0))</f>
        <v>0.2</v>
      </c>
      <c r="L231" s="9">
        <f>INDEX(products!$A$1:$G$49,MATCH(orders!$D231,products!$A$1:$A$49,0),MATCH(orders!L$1,products!$A$1:$G$1,0))</f>
        <v>4.3650000000000002</v>
      </c>
      <c r="M231" s="9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_xlfn.XLOOKUP(orders_table[[#This Row],[Customer ID]],customers!$A$1:$A$1001,customers!$I$1:$I$1001,,0)</f>
        <v>No</v>
      </c>
    </row>
    <row r="232" spans="1:16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_xlfn.XLOOKUP(C232,customers!$A$1:$A$1001,customers!$B$1:$B$1001,0)</f>
        <v>Portie Cutchie</v>
      </c>
      <c r="G232" s="2" t="str">
        <f>IF(_xlfn.XLOOKUP(C232,customers!$A$1:$A$1001,customers!$C$1:$C$1001,0)=0,"",_xlfn.XLOOKUP(C232,customers!$A$1:$A$1001,customers!$C$1:$C$1001,0))</f>
        <v>pcutchie6e@globo.com</v>
      </c>
      <c r="H232" s="2" t="str">
        <f>_xlfn.XLOOKUP(C232,customers!$A$1:$A$1001,customers!$G$1:$G$1001,,0)</f>
        <v>United States</v>
      </c>
      <c r="I232" s="4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7">
        <f>INDEX(products!$A$1:$G$49,MATCH(orders!$D232,products!$A$1:$A$49,0),MATCH(orders!K$1,products!$A$1:$G$1,0))</f>
        <v>2.5</v>
      </c>
      <c r="L232" s="9">
        <f>INDEX(products!$A$1:$G$49,MATCH(orders!$D232,products!$A$1:$A$49,0),MATCH(orders!L$1,products!$A$1:$G$1,0))</f>
        <v>25.874999999999996</v>
      </c>
      <c r="M232" s="9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_xlfn.XLOOKUP(orders_table[[#This Row],[Customer ID]],customers!$A$1:$A$1001,customers!$I$1:$I$1001,,0)</f>
        <v>No</v>
      </c>
    </row>
    <row r="233" spans="1:16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_xlfn.XLOOKUP(C233,customers!$A$1:$A$1001,customers!$B$1:$B$1001,0)</f>
        <v>Sinclare Edsell</v>
      </c>
      <c r="G233" s="2" t="str">
        <f>IF(_xlfn.XLOOKUP(C233,customers!$A$1:$A$1001,customers!$C$1:$C$1001,0)=0,"",_xlfn.XLOOKUP(C233,customers!$A$1:$A$1001,customers!$C$1:$C$1001,0))</f>
        <v/>
      </c>
      <c r="H233" s="2" t="str">
        <f>_xlfn.XLOOKUP(C233,customers!$A$1:$A$1001,customers!$G$1:$G$1001,,0)</f>
        <v>United States</v>
      </c>
      <c r="I233" s="4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7">
        <f>INDEX(products!$A$1:$G$49,MATCH(orders!$D233,products!$A$1:$A$49,0),MATCH(orders!K$1,products!$A$1:$G$1,0))</f>
        <v>0.2</v>
      </c>
      <c r="L233" s="9">
        <f>INDEX(products!$A$1:$G$49,MATCH(orders!$D233,products!$A$1:$A$49,0),MATCH(orders!L$1,products!$A$1:$G$1,0))</f>
        <v>4.3650000000000002</v>
      </c>
      <c r="M233" s="9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_xlfn.XLOOKUP(orders_table[[#This Row],[Customer ID]],customers!$A$1:$A$1001,customers!$I$1:$I$1001,,0)</f>
        <v>Yes</v>
      </c>
    </row>
    <row r="234" spans="1:16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_xlfn.XLOOKUP(C234,customers!$A$1:$A$1001,customers!$B$1:$B$1001,0)</f>
        <v>Conny Gheraldi</v>
      </c>
      <c r="G234" s="2" t="str">
        <f>IF(_xlfn.XLOOKUP(C234,customers!$A$1:$A$1001,customers!$C$1:$C$1001,0)=0,"",_xlfn.XLOOKUP(C234,customers!$A$1:$A$1001,customers!$C$1:$C$1001,0))</f>
        <v>cgheraldi6g@opera.com</v>
      </c>
      <c r="H234" s="2" t="str">
        <f>_xlfn.XLOOKUP(C234,customers!$A$1:$A$1001,customers!$G$1:$G$1001,,0)</f>
        <v>United Kingdom</v>
      </c>
      <c r="I234" s="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7">
        <f>INDEX(products!$A$1:$G$49,MATCH(orders!$D234,products!$A$1:$A$49,0),MATCH(orders!K$1,products!$A$1:$G$1,0))</f>
        <v>0.2</v>
      </c>
      <c r="L234" s="9">
        <f>INDEX(products!$A$1:$G$49,MATCH(orders!$D234,products!$A$1:$A$49,0),MATCH(orders!L$1,products!$A$1:$G$1,0))</f>
        <v>4.7549999999999999</v>
      </c>
      <c r="M234" s="9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_xlfn.XLOOKUP(orders_table[[#This Row],[Customer ID]],customers!$A$1:$A$1001,customers!$I$1:$I$1001,,0)</f>
        <v>No</v>
      </c>
    </row>
    <row r="235" spans="1:16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_xlfn.XLOOKUP(C235,customers!$A$1:$A$1001,customers!$B$1:$B$1001,0)</f>
        <v>Beryle Kenwell</v>
      </c>
      <c r="G235" s="2" t="str">
        <f>IF(_xlfn.XLOOKUP(C235,customers!$A$1:$A$1001,customers!$C$1:$C$1001,0)=0,"",_xlfn.XLOOKUP(C235,customers!$A$1:$A$1001,customers!$C$1:$C$1001,0))</f>
        <v>bkenwell6h@over-blog.com</v>
      </c>
      <c r="H235" s="2" t="str">
        <f>_xlfn.XLOOKUP(C235,customers!$A$1:$A$1001,customers!$G$1:$G$1001,,0)</f>
        <v>United States</v>
      </c>
      <c r="I235" s="4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7">
        <f>INDEX(products!$A$1:$G$49,MATCH(orders!$D235,products!$A$1:$A$49,0),MATCH(orders!K$1,products!$A$1:$G$1,0))</f>
        <v>0.2</v>
      </c>
      <c r="L235" s="9">
        <f>INDEX(products!$A$1:$G$49,MATCH(orders!$D235,products!$A$1:$A$49,0),MATCH(orders!L$1,products!$A$1:$G$1,0))</f>
        <v>4.125</v>
      </c>
      <c r="M235" s="9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_xlfn.XLOOKUP(orders_table[[#This Row],[Customer ID]],customers!$A$1:$A$1001,customers!$I$1:$I$1001,,0)</f>
        <v>No</v>
      </c>
    </row>
    <row r="236" spans="1:16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_xlfn.XLOOKUP(C236,customers!$A$1:$A$1001,customers!$B$1:$B$1001,0)</f>
        <v>Tomas Sutty</v>
      </c>
      <c r="G236" s="2" t="str">
        <f>IF(_xlfn.XLOOKUP(C236,customers!$A$1:$A$1001,customers!$C$1:$C$1001,0)=0,"",_xlfn.XLOOKUP(C236,customers!$A$1:$A$1001,customers!$C$1:$C$1001,0))</f>
        <v>tsutty6i@google.es</v>
      </c>
      <c r="H236" s="2" t="str">
        <f>_xlfn.XLOOKUP(C236,customers!$A$1:$A$1001,customers!$G$1:$G$1001,,0)</f>
        <v>United States</v>
      </c>
      <c r="I236" s="4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7">
        <f>INDEX(products!$A$1:$G$49,MATCH(orders!$D236,products!$A$1:$A$49,0),MATCH(orders!K$1,products!$A$1:$G$1,0))</f>
        <v>2.5</v>
      </c>
      <c r="L236" s="9">
        <f>INDEX(products!$A$1:$G$49,MATCH(orders!$D236,products!$A$1:$A$49,0),MATCH(orders!L$1,products!$A$1:$G$1,0))</f>
        <v>36.454999999999998</v>
      </c>
      <c r="M236" s="9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_xlfn.XLOOKUP(orders_table[[#This Row],[Customer ID]],customers!$A$1:$A$1001,customers!$I$1:$I$1001,,0)</f>
        <v>No</v>
      </c>
    </row>
    <row r="237" spans="1:16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_xlfn.XLOOKUP(C237,customers!$A$1:$A$1001,customers!$B$1:$B$1001,0)</f>
        <v>Samuele Ales0</v>
      </c>
      <c r="G237" s="2" t="str">
        <f>IF(_xlfn.XLOOKUP(C237,customers!$A$1:$A$1001,customers!$C$1:$C$1001,0)=0,"",_xlfn.XLOOKUP(C237,customers!$A$1:$A$1001,customers!$C$1:$C$1001,0))</f>
        <v/>
      </c>
      <c r="H237" s="2" t="str">
        <f>_xlfn.XLOOKUP(C237,customers!$A$1:$A$1001,customers!$G$1:$G$1001,,0)</f>
        <v>Ireland</v>
      </c>
      <c r="I237" s="4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7">
        <f>INDEX(products!$A$1:$G$49,MATCH(orders!$D237,products!$A$1:$A$49,0),MATCH(orders!K$1,products!$A$1:$G$1,0))</f>
        <v>2.5</v>
      </c>
      <c r="L237" s="9">
        <f>INDEX(products!$A$1:$G$49,MATCH(orders!$D237,products!$A$1:$A$49,0),MATCH(orders!L$1,products!$A$1:$G$1,0))</f>
        <v>36.454999999999998</v>
      </c>
      <c r="M237" s="9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_xlfn.XLOOKUP(orders_table[[#This Row],[Customer ID]],customers!$A$1:$A$1001,customers!$I$1:$I$1001,,0)</f>
        <v>No</v>
      </c>
    </row>
    <row r="238" spans="1:16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_xlfn.XLOOKUP(C238,customers!$A$1:$A$1001,customers!$B$1:$B$1001,0)</f>
        <v>Carlie Harce</v>
      </c>
      <c r="G238" s="2" t="str">
        <f>IF(_xlfn.XLOOKUP(C238,customers!$A$1:$A$1001,customers!$C$1:$C$1001,0)=0,"",_xlfn.XLOOKUP(C238,customers!$A$1:$A$1001,customers!$C$1:$C$1001,0))</f>
        <v>charce6k@cafepress.com</v>
      </c>
      <c r="H238" s="2" t="str">
        <f>_xlfn.XLOOKUP(C238,customers!$A$1:$A$1001,customers!$G$1:$G$1001,,0)</f>
        <v>Ireland</v>
      </c>
      <c r="I238" s="4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7">
        <f>INDEX(products!$A$1:$G$49,MATCH(orders!$D238,products!$A$1:$A$49,0),MATCH(orders!K$1,products!$A$1:$G$1,0))</f>
        <v>2.5</v>
      </c>
      <c r="L238" s="9">
        <f>INDEX(products!$A$1:$G$49,MATCH(orders!$D238,products!$A$1:$A$49,0),MATCH(orders!L$1,products!$A$1:$G$1,0))</f>
        <v>29.784999999999997</v>
      </c>
      <c r="M238" s="9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_xlfn.XLOOKUP(orders_table[[#This Row],[Customer ID]],customers!$A$1:$A$1001,customers!$I$1:$I$1001,,0)</f>
        <v>No</v>
      </c>
    </row>
    <row r="239" spans="1:16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_xlfn.XLOOKUP(C239,customers!$A$1:$A$1001,customers!$B$1:$B$1001,0)</f>
        <v>Craggy Bril</v>
      </c>
      <c r="G239" s="2" t="str">
        <f>IF(_xlfn.XLOOKUP(C239,customers!$A$1:$A$1001,customers!$C$1:$C$1001,0)=0,"",_xlfn.XLOOKUP(C239,customers!$A$1:$A$1001,customers!$C$1:$C$1001,0))</f>
        <v/>
      </c>
      <c r="H239" s="2" t="str">
        <f>_xlfn.XLOOKUP(C239,customers!$A$1:$A$1001,customers!$G$1:$G$1001,,0)</f>
        <v>United States</v>
      </c>
      <c r="I239" s="4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7">
        <f>INDEX(products!$A$1:$G$49,MATCH(orders!$D239,products!$A$1:$A$49,0),MATCH(orders!K$1,products!$A$1:$G$1,0))</f>
        <v>0.2</v>
      </c>
      <c r="L239" s="9">
        <f>INDEX(products!$A$1:$G$49,MATCH(orders!$D239,products!$A$1:$A$49,0),MATCH(orders!L$1,products!$A$1:$G$1,0))</f>
        <v>3.5849999999999995</v>
      </c>
      <c r="M239" s="9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_xlfn.XLOOKUP(orders_table[[#This Row],[Customer ID]],customers!$A$1:$A$1001,customers!$I$1:$I$1001,,0)</f>
        <v>Yes</v>
      </c>
    </row>
    <row r="240" spans="1:16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_xlfn.XLOOKUP(C240,customers!$A$1:$A$1001,customers!$B$1:$B$1001,0)</f>
        <v>Friederike Drysdale</v>
      </c>
      <c r="G240" s="2" t="str">
        <f>IF(_xlfn.XLOOKUP(C240,customers!$A$1:$A$1001,customers!$C$1:$C$1001,0)=0,"",_xlfn.XLOOKUP(C240,customers!$A$1:$A$1001,customers!$C$1:$C$1001,0))</f>
        <v>fdrysdale6m@symantec.com</v>
      </c>
      <c r="H240" s="2" t="str">
        <f>_xlfn.XLOOKUP(C240,customers!$A$1:$A$1001,customers!$G$1:$G$1001,,0)</f>
        <v>United States</v>
      </c>
      <c r="I240" s="4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7">
        <f>INDEX(products!$A$1:$G$49,MATCH(orders!$D240,products!$A$1:$A$49,0),MATCH(orders!K$1,products!$A$1:$G$1,0))</f>
        <v>2.5</v>
      </c>
      <c r="L240" s="9">
        <f>INDEX(products!$A$1:$G$49,MATCH(orders!$D240,products!$A$1:$A$49,0),MATCH(orders!L$1,products!$A$1:$G$1,0))</f>
        <v>22.884999999999998</v>
      </c>
      <c r="M240" s="9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_xlfn.XLOOKUP(orders_table[[#This Row],[Customer ID]],customers!$A$1:$A$1001,customers!$I$1:$I$1001,,0)</f>
        <v>Yes</v>
      </c>
    </row>
    <row r="241" spans="1:16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_xlfn.XLOOKUP(C241,customers!$A$1:$A$1001,customers!$B$1:$B$1001,0)</f>
        <v>Devon Magowan</v>
      </c>
      <c r="G241" s="2" t="str">
        <f>IF(_xlfn.XLOOKUP(C241,customers!$A$1:$A$1001,customers!$C$1:$C$1001,0)=0,"",_xlfn.XLOOKUP(C241,customers!$A$1:$A$1001,customers!$C$1:$C$1001,0))</f>
        <v>dmagowan6n@fc2.com</v>
      </c>
      <c r="H241" s="2" t="str">
        <f>_xlfn.XLOOKUP(C241,customers!$A$1:$A$1001,customers!$G$1:$G$1001,,0)</f>
        <v>United States</v>
      </c>
      <c r="I241" s="4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7">
        <f>INDEX(products!$A$1:$G$49,MATCH(orders!$D241,products!$A$1:$A$49,0),MATCH(orders!K$1,products!$A$1:$G$1,0))</f>
        <v>1</v>
      </c>
      <c r="L241" s="9">
        <f>INDEX(products!$A$1:$G$49,MATCH(orders!$D241,products!$A$1:$A$49,0),MATCH(orders!L$1,products!$A$1:$G$1,0))</f>
        <v>14.85</v>
      </c>
      <c r="M241" s="9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_xlfn.XLOOKUP(orders_table[[#This Row],[Customer ID]],customers!$A$1:$A$1001,customers!$I$1:$I$1001,,0)</f>
        <v>No</v>
      </c>
    </row>
    <row r="242" spans="1:16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_xlfn.XLOOKUP(C242,customers!$A$1:$A$1001,customers!$B$1:$B$1001,0)</f>
        <v>Codi Littrell</v>
      </c>
      <c r="G242" s="2" t="str">
        <f>IF(_xlfn.XLOOKUP(C242,customers!$A$1:$A$1001,customers!$C$1:$C$1001,0)=0,"",_xlfn.XLOOKUP(C242,customers!$A$1:$A$1001,customers!$C$1:$C$1001,0))</f>
        <v/>
      </c>
      <c r="H242" s="2" t="str">
        <f>_xlfn.XLOOKUP(C242,customers!$A$1:$A$1001,customers!$G$1:$G$1001,,0)</f>
        <v>United States</v>
      </c>
      <c r="I242" s="4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7">
        <f>INDEX(products!$A$1:$G$49,MATCH(orders!$D242,products!$A$1:$A$49,0),MATCH(orders!K$1,products!$A$1:$G$1,0))</f>
        <v>2.5</v>
      </c>
      <c r="L242" s="9">
        <f>INDEX(products!$A$1:$G$49,MATCH(orders!$D242,products!$A$1:$A$49,0),MATCH(orders!L$1,products!$A$1:$G$1,0))</f>
        <v>25.874999999999996</v>
      </c>
      <c r="M242" s="9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_xlfn.XLOOKUP(orders_table[[#This Row],[Customer ID]],customers!$A$1:$A$1001,customers!$I$1:$I$1001,,0)</f>
        <v>Yes</v>
      </c>
    </row>
    <row r="243" spans="1:16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_xlfn.XLOOKUP(C243,customers!$A$1:$A$1001,customers!$B$1:$B$1001,0)</f>
        <v>Christel Speak</v>
      </c>
      <c r="G243" s="2" t="str">
        <f>IF(_xlfn.XLOOKUP(C243,customers!$A$1:$A$1001,customers!$C$1:$C$1001,0)=0,"",_xlfn.XLOOKUP(C243,customers!$A$1:$A$1001,customers!$C$1:$C$1001,0))</f>
        <v/>
      </c>
      <c r="H243" s="2" t="str">
        <f>_xlfn.XLOOKUP(C243,customers!$A$1:$A$1001,customers!$G$1:$G$1001,,0)</f>
        <v>United States</v>
      </c>
      <c r="I243" s="4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7">
        <f>INDEX(products!$A$1:$G$49,MATCH(orders!$D243,products!$A$1:$A$49,0),MATCH(orders!K$1,products!$A$1:$G$1,0))</f>
        <v>2.5</v>
      </c>
      <c r="L243" s="9">
        <f>INDEX(products!$A$1:$G$49,MATCH(orders!$D243,products!$A$1:$A$49,0),MATCH(orders!L$1,products!$A$1:$G$1,0))</f>
        <v>22.884999999999998</v>
      </c>
      <c r="M243" s="9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_xlfn.XLOOKUP(orders_table[[#This Row],[Customer ID]],customers!$A$1:$A$1001,customers!$I$1:$I$1001,,0)</f>
        <v>No</v>
      </c>
    </row>
    <row r="244" spans="1:16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_xlfn.XLOOKUP(C244,customers!$A$1:$A$1001,customers!$B$1:$B$1001,0)</f>
        <v>Sibella Rushbrooke</v>
      </c>
      <c r="G244" s="2" t="str">
        <f>IF(_xlfn.XLOOKUP(C244,customers!$A$1:$A$1001,customers!$C$1:$C$1001,0)=0,"",_xlfn.XLOOKUP(C244,customers!$A$1:$A$1001,customers!$C$1:$C$1001,0))</f>
        <v>srushbrooke6q@youku.com</v>
      </c>
      <c r="H244" s="2" t="str">
        <f>_xlfn.XLOOKUP(C244,customers!$A$1:$A$1001,customers!$G$1:$G$1001,,0)</f>
        <v>United States</v>
      </c>
      <c r="I244" s="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7">
        <f>INDEX(products!$A$1:$G$49,MATCH(orders!$D244,products!$A$1:$A$49,0),MATCH(orders!K$1,products!$A$1:$G$1,0))</f>
        <v>1</v>
      </c>
      <c r="L244" s="9">
        <f>INDEX(products!$A$1:$G$49,MATCH(orders!$D244,products!$A$1:$A$49,0),MATCH(orders!L$1,products!$A$1:$G$1,0))</f>
        <v>12.15</v>
      </c>
      <c r="M244" s="9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_xlfn.XLOOKUP(orders_table[[#This Row],[Customer ID]],customers!$A$1:$A$1001,customers!$I$1:$I$1001,,0)</f>
        <v>Yes</v>
      </c>
    </row>
    <row r="245" spans="1:16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_xlfn.XLOOKUP(C245,customers!$A$1:$A$1001,customers!$B$1:$B$1001,0)</f>
        <v>Tammie Drynan</v>
      </c>
      <c r="G245" s="2" t="str">
        <f>IF(_xlfn.XLOOKUP(C245,customers!$A$1:$A$1001,customers!$C$1:$C$1001,0)=0,"",_xlfn.XLOOKUP(C245,customers!$A$1:$A$1001,customers!$C$1:$C$1001,0))</f>
        <v>tdrynan6r@deviantart.com</v>
      </c>
      <c r="H245" s="2" t="str">
        <f>_xlfn.XLOOKUP(C245,customers!$A$1:$A$1001,customers!$G$1:$G$1001,,0)</f>
        <v>United States</v>
      </c>
      <c r="I245" s="4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7">
        <f>INDEX(products!$A$1:$G$49,MATCH(orders!$D245,products!$A$1:$A$49,0),MATCH(orders!K$1,products!$A$1:$G$1,0))</f>
        <v>0.5</v>
      </c>
      <c r="L245" s="9">
        <f>INDEX(products!$A$1:$G$49,MATCH(orders!$D245,products!$A$1:$A$49,0),MATCH(orders!L$1,products!$A$1:$G$1,0))</f>
        <v>7.29</v>
      </c>
      <c r="M245" s="9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_xlfn.XLOOKUP(orders_table[[#This Row],[Customer ID]],customers!$A$1:$A$1001,customers!$I$1:$I$1001,,0)</f>
        <v>Yes</v>
      </c>
    </row>
    <row r="246" spans="1:16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_xlfn.XLOOKUP(C246,customers!$A$1:$A$1001,customers!$B$1:$B$1001,0)</f>
        <v>Effie Yurkov</v>
      </c>
      <c r="G246" s="2" t="str">
        <f>IF(_xlfn.XLOOKUP(C246,customers!$A$1:$A$1001,customers!$C$1:$C$1001,0)=0,"",_xlfn.XLOOKUP(C246,customers!$A$1:$A$1001,customers!$C$1:$C$1001,0))</f>
        <v>eyurkov6s@hud.gov</v>
      </c>
      <c r="H246" s="2" t="str">
        <f>_xlfn.XLOOKUP(C246,customers!$A$1:$A$1001,customers!$G$1:$G$1001,,0)</f>
        <v>United States</v>
      </c>
      <c r="I246" s="4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7">
        <f>INDEX(products!$A$1:$G$49,MATCH(orders!$D246,products!$A$1:$A$49,0),MATCH(orders!K$1,products!$A$1:$G$1,0))</f>
        <v>2.5</v>
      </c>
      <c r="L246" s="9">
        <f>INDEX(products!$A$1:$G$49,MATCH(orders!$D246,products!$A$1:$A$49,0),MATCH(orders!L$1,products!$A$1:$G$1,0))</f>
        <v>33.464999999999996</v>
      </c>
      <c r="M246" s="9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_xlfn.XLOOKUP(orders_table[[#This Row],[Customer ID]],customers!$A$1:$A$1001,customers!$I$1:$I$1001,,0)</f>
        <v>No</v>
      </c>
    </row>
    <row r="247" spans="1:16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_xlfn.XLOOKUP(C247,customers!$A$1:$A$1001,customers!$B$1:$B$1001,0)</f>
        <v>Lexie Mallan</v>
      </c>
      <c r="G247" s="2" t="str">
        <f>IF(_xlfn.XLOOKUP(C247,customers!$A$1:$A$1001,customers!$C$1:$C$1001,0)=0,"",_xlfn.XLOOKUP(C247,customers!$A$1:$A$1001,customers!$C$1:$C$1001,0))</f>
        <v>lmallan6t@state.gov</v>
      </c>
      <c r="H247" s="2" t="str">
        <f>_xlfn.XLOOKUP(C247,customers!$A$1:$A$1001,customers!$G$1:$G$1001,,0)</f>
        <v>United States</v>
      </c>
      <c r="I247" s="4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7">
        <f>INDEX(products!$A$1:$G$49,MATCH(orders!$D247,products!$A$1:$A$49,0),MATCH(orders!K$1,products!$A$1:$G$1,0))</f>
        <v>0.2</v>
      </c>
      <c r="L247" s="9">
        <f>INDEX(products!$A$1:$G$49,MATCH(orders!$D247,products!$A$1:$A$49,0),MATCH(orders!L$1,products!$A$1:$G$1,0))</f>
        <v>4.7549999999999999</v>
      </c>
      <c r="M247" s="9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_xlfn.XLOOKUP(orders_table[[#This Row],[Customer ID]],customers!$A$1:$A$1001,customers!$I$1:$I$1001,,0)</f>
        <v>Yes</v>
      </c>
    </row>
    <row r="248" spans="1:16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_xlfn.XLOOKUP(C248,customers!$A$1:$A$1001,customers!$B$1:$B$1001,0)</f>
        <v>Georgena Bentjens</v>
      </c>
      <c r="G248" s="2" t="str">
        <f>IF(_xlfn.XLOOKUP(C248,customers!$A$1:$A$1001,customers!$C$1:$C$1001,0)=0,"",_xlfn.XLOOKUP(C248,customers!$A$1:$A$1001,customers!$C$1:$C$1001,0))</f>
        <v>gbentjens6u@netlog.com</v>
      </c>
      <c r="H248" s="2" t="str">
        <f>_xlfn.XLOOKUP(C248,customers!$A$1:$A$1001,customers!$G$1:$G$1001,,0)</f>
        <v>United Kingdom</v>
      </c>
      <c r="I248" s="4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7">
        <f>INDEX(products!$A$1:$G$49,MATCH(orders!$D248,products!$A$1:$A$49,0),MATCH(orders!K$1,products!$A$1:$G$1,0))</f>
        <v>1</v>
      </c>
      <c r="L248" s="9">
        <f>INDEX(products!$A$1:$G$49,MATCH(orders!$D248,products!$A$1:$A$49,0),MATCH(orders!L$1,products!$A$1:$G$1,0))</f>
        <v>12.95</v>
      </c>
      <c r="M248" s="9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_xlfn.XLOOKUP(orders_table[[#This Row],[Customer ID]],customers!$A$1:$A$1001,customers!$I$1:$I$1001,,0)</f>
        <v>No</v>
      </c>
    </row>
    <row r="249" spans="1:16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_xlfn.XLOOKUP(C249,customers!$A$1:$A$1001,customers!$B$1:$B$1001,0)</f>
        <v>Delmar Beasant</v>
      </c>
      <c r="G249" s="2" t="str">
        <f>IF(_xlfn.XLOOKUP(C249,customers!$A$1:$A$1001,customers!$C$1:$C$1001,0)=0,"",_xlfn.XLOOKUP(C249,customers!$A$1:$A$1001,customers!$C$1:$C$1001,0))</f>
        <v/>
      </c>
      <c r="H249" s="2" t="str">
        <f>_xlfn.XLOOKUP(C249,customers!$A$1:$A$1001,customers!$G$1:$G$1001,,0)</f>
        <v>Ireland</v>
      </c>
      <c r="I249" s="4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7">
        <f>INDEX(products!$A$1:$G$49,MATCH(orders!$D249,products!$A$1:$A$49,0),MATCH(orders!K$1,products!$A$1:$G$1,0))</f>
        <v>0.2</v>
      </c>
      <c r="L249" s="9">
        <f>INDEX(products!$A$1:$G$49,MATCH(orders!$D249,products!$A$1:$A$49,0),MATCH(orders!L$1,products!$A$1:$G$1,0))</f>
        <v>3.5849999999999995</v>
      </c>
      <c r="M249" s="9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_xlfn.XLOOKUP(orders_table[[#This Row],[Customer ID]],customers!$A$1:$A$1001,customers!$I$1:$I$1001,,0)</f>
        <v>Yes</v>
      </c>
    </row>
    <row r="250" spans="1:16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_xlfn.XLOOKUP(C250,customers!$A$1:$A$1001,customers!$B$1:$B$1001,0)</f>
        <v>Lyn Entwistle</v>
      </c>
      <c r="G250" s="2" t="str">
        <f>IF(_xlfn.XLOOKUP(C250,customers!$A$1:$A$1001,customers!$C$1:$C$1001,0)=0,"",_xlfn.XLOOKUP(C250,customers!$A$1:$A$1001,customers!$C$1:$C$1001,0))</f>
        <v>lentwistle6w@omniture.com</v>
      </c>
      <c r="H250" s="2" t="str">
        <f>_xlfn.XLOOKUP(C250,customers!$A$1:$A$1001,customers!$G$1:$G$1001,,0)</f>
        <v>United States</v>
      </c>
      <c r="I250" s="4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7">
        <f>INDEX(products!$A$1:$G$49,MATCH(orders!$D250,products!$A$1:$A$49,0),MATCH(orders!K$1,products!$A$1:$G$1,0))</f>
        <v>1</v>
      </c>
      <c r="L250" s="9">
        <f>INDEX(products!$A$1:$G$49,MATCH(orders!$D250,products!$A$1:$A$49,0),MATCH(orders!L$1,products!$A$1:$G$1,0))</f>
        <v>9.9499999999999993</v>
      </c>
      <c r="M250" s="9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_xlfn.XLOOKUP(orders_table[[#This Row],[Customer ID]],customers!$A$1:$A$1001,customers!$I$1:$I$1001,,0)</f>
        <v>Yes</v>
      </c>
    </row>
    <row r="251" spans="1:16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_xlfn.XLOOKUP(C251,customers!$A$1:$A$1001,customers!$B$1:$B$1001,0)</f>
        <v>Zacharias Kiffe</v>
      </c>
      <c r="G251" s="2" t="str">
        <f>IF(_xlfn.XLOOKUP(C251,customers!$A$1:$A$1001,customers!$C$1:$C$1001,0)=0,"",_xlfn.XLOOKUP(C251,customers!$A$1:$A$1001,customers!$C$1:$C$1001,0))</f>
        <v>zkiffe74@cyberchimps.com</v>
      </c>
      <c r="H251" s="2" t="str">
        <f>_xlfn.XLOOKUP(C251,customers!$A$1:$A$1001,customers!$G$1:$G$1001,,0)</f>
        <v>United States</v>
      </c>
      <c r="I251" s="4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7">
        <f>INDEX(products!$A$1:$G$49,MATCH(orders!$D251,products!$A$1:$A$49,0),MATCH(orders!K$1,products!$A$1:$G$1,0))</f>
        <v>1</v>
      </c>
      <c r="L251" s="9">
        <f>INDEX(products!$A$1:$G$49,MATCH(orders!$D251,products!$A$1:$A$49,0),MATCH(orders!L$1,products!$A$1:$G$1,0))</f>
        <v>15.85</v>
      </c>
      <c r="M251" s="9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_xlfn.XLOOKUP(orders_table[[#This Row],[Customer ID]],customers!$A$1:$A$1001,customers!$I$1:$I$1001,,0)</f>
        <v>Yes</v>
      </c>
    </row>
    <row r="252" spans="1:16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_xlfn.XLOOKUP(C252,customers!$A$1:$A$1001,customers!$B$1:$B$1001,0)</f>
        <v>Mercedes Acott</v>
      </c>
      <c r="G252" s="2" t="str">
        <f>IF(_xlfn.XLOOKUP(C252,customers!$A$1:$A$1001,customers!$C$1:$C$1001,0)=0,"",_xlfn.XLOOKUP(C252,customers!$A$1:$A$1001,customers!$C$1:$C$1001,0))</f>
        <v>macott6y@pagesperso-orange.fr</v>
      </c>
      <c r="H252" s="2" t="str">
        <f>_xlfn.XLOOKUP(C252,customers!$A$1:$A$1001,customers!$G$1:$G$1001,,0)</f>
        <v>United States</v>
      </c>
      <c r="I252" s="4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7">
        <f>INDEX(products!$A$1:$G$49,MATCH(orders!$D252,products!$A$1:$A$49,0),MATCH(orders!K$1,products!$A$1:$G$1,0))</f>
        <v>0.2</v>
      </c>
      <c r="L252" s="9">
        <f>INDEX(products!$A$1:$G$49,MATCH(orders!$D252,products!$A$1:$A$49,0),MATCH(orders!L$1,products!$A$1:$G$1,0))</f>
        <v>2.9849999999999999</v>
      </c>
      <c r="M252" s="9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_xlfn.XLOOKUP(orders_table[[#This Row],[Customer ID]],customers!$A$1:$A$1001,customers!$I$1:$I$1001,,0)</f>
        <v>Yes</v>
      </c>
    </row>
    <row r="253" spans="1:16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_xlfn.XLOOKUP(C253,customers!$A$1:$A$1001,customers!$B$1:$B$1001,0)</f>
        <v>Connor Heaviside</v>
      </c>
      <c r="G253" s="2" t="str">
        <f>IF(_xlfn.XLOOKUP(C253,customers!$A$1:$A$1001,customers!$C$1:$C$1001,0)=0,"",_xlfn.XLOOKUP(C253,customers!$A$1:$A$1001,customers!$C$1:$C$1001,0))</f>
        <v>cheaviside6z@rediff.com</v>
      </c>
      <c r="H253" s="2" t="str">
        <f>_xlfn.XLOOKUP(C253,customers!$A$1:$A$1001,customers!$G$1:$G$1001,,0)</f>
        <v>United States</v>
      </c>
      <c r="I253" s="4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7">
        <f>INDEX(products!$A$1:$G$49,MATCH(orders!$D253,products!$A$1:$A$49,0),MATCH(orders!K$1,products!$A$1:$G$1,0))</f>
        <v>1</v>
      </c>
      <c r="L253" s="9">
        <f>INDEX(products!$A$1:$G$49,MATCH(orders!$D253,products!$A$1:$A$49,0),MATCH(orders!L$1,products!$A$1:$G$1,0))</f>
        <v>13.75</v>
      </c>
      <c r="M253" s="9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_xlfn.XLOOKUP(orders_table[[#This Row],[Customer ID]],customers!$A$1:$A$1001,customers!$I$1:$I$1001,,0)</f>
        <v>Yes</v>
      </c>
    </row>
    <row r="254" spans="1:16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_xlfn.XLOOKUP(C254,customers!$A$1:$A$1001,customers!$B$1:$B$1001,0)</f>
        <v>Devy Bulbrook</v>
      </c>
      <c r="G254" s="2" t="str">
        <f>IF(_xlfn.XLOOKUP(C254,customers!$A$1:$A$1001,customers!$C$1:$C$1001,0)=0,"",_xlfn.XLOOKUP(C254,customers!$A$1:$A$1001,customers!$C$1:$C$1001,0))</f>
        <v/>
      </c>
      <c r="H254" s="2" t="str">
        <f>_xlfn.XLOOKUP(C254,customers!$A$1:$A$1001,customers!$G$1:$G$1001,,0)</f>
        <v>United States</v>
      </c>
      <c r="I254" s="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7">
        <f>INDEX(products!$A$1:$G$49,MATCH(orders!$D254,products!$A$1:$A$49,0),MATCH(orders!K$1,products!$A$1:$G$1,0))</f>
        <v>1</v>
      </c>
      <c r="L254" s="9">
        <f>INDEX(products!$A$1:$G$49,MATCH(orders!$D254,products!$A$1:$A$49,0),MATCH(orders!L$1,products!$A$1:$G$1,0))</f>
        <v>9.9499999999999993</v>
      </c>
      <c r="M254" s="9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_xlfn.XLOOKUP(orders_table[[#This Row],[Customer ID]],customers!$A$1:$A$1001,customers!$I$1:$I$1001,,0)</f>
        <v>No</v>
      </c>
    </row>
    <row r="255" spans="1:16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_xlfn.XLOOKUP(C255,customers!$A$1:$A$1001,customers!$B$1:$B$1001,0)</f>
        <v>Leia Kernan</v>
      </c>
      <c r="G255" s="2" t="str">
        <f>IF(_xlfn.XLOOKUP(C255,customers!$A$1:$A$1001,customers!$C$1:$C$1001,0)=0,"",_xlfn.XLOOKUP(C255,customers!$A$1:$A$1001,customers!$C$1:$C$1001,0))</f>
        <v>lkernan71@wsj.com</v>
      </c>
      <c r="H255" s="2" t="str">
        <f>_xlfn.XLOOKUP(C255,customers!$A$1:$A$1001,customers!$G$1:$G$1001,,0)</f>
        <v>United States</v>
      </c>
      <c r="I255" s="4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7">
        <f>INDEX(products!$A$1:$G$49,MATCH(orders!$D255,products!$A$1:$A$49,0),MATCH(orders!K$1,products!$A$1:$G$1,0))</f>
        <v>1</v>
      </c>
      <c r="L255" s="9">
        <f>INDEX(products!$A$1:$G$49,MATCH(orders!$D255,products!$A$1:$A$49,0),MATCH(orders!L$1,products!$A$1:$G$1,0))</f>
        <v>14.55</v>
      </c>
      <c r="M255" s="9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_xlfn.XLOOKUP(orders_table[[#This Row],[Customer ID]],customers!$A$1:$A$1001,customers!$I$1:$I$1001,,0)</f>
        <v>No</v>
      </c>
    </row>
    <row r="256" spans="1:16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_xlfn.XLOOKUP(C256,customers!$A$1:$A$1001,customers!$B$1:$B$1001,0)</f>
        <v>Rosaline McLae</v>
      </c>
      <c r="G256" s="2" t="str">
        <f>IF(_xlfn.XLOOKUP(C256,customers!$A$1:$A$1001,customers!$C$1:$C$1001,0)=0,"",_xlfn.XLOOKUP(C256,customers!$A$1:$A$1001,customers!$C$1:$C$1001,0))</f>
        <v>rmclae72@dailymotion.com</v>
      </c>
      <c r="H256" s="2" t="str">
        <f>_xlfn.XLOOKUP(C256,customers!$A$1:$A$1001,customers!$G$1:$G$1001,,0)</f>
        <v>United Kingdom</v>
      </c>
      <c r="I256" s="4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7">
        <f>INDEX(products!$A$1:$G$49,MATCH(orders!$D256,products!$A$1:$A$49,0),MATCH(orders!K$1,products!$A$1:$G$1,0))</f>
        <v>0.5</v>
      </c>
      <c r="L256" s="9">
        <f>INDEX(products!$A$1:$G$49,MATCH(orders!$D256,products!$A$1:$A$49,0),MATCH(orders!L$1,products!$A$1:$G$1,0))</f>
        <v>7.169999999999999</v>
      </c>
      <c r="M256" s="9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_xlfn.XLOOKUP(orders_table[[#This Row],[Customer ID]],customers!$A$1:$A$1001,customers!$I$1:$I$1001,,0)</f>
        <v>No</v>
      </c>
    </row>
    <row r="257" spans="1:16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_xlfn.XLOOKUP(C257,customers!$A$1:$A$1001,customers!$B$1:$B$1001,0)</f>
        <v>Cleve Blowfelde</v>
      </c>
      <c r="G257" s="2" t="str">
        <f>IF(_xlfn.XLOOKUP(C257,customers!$A$1:$A$1001,customers!$C$1:$C$1001,0)=0,"",_xlfn.XLOOKUP(C257,customers!$A$1:$A$1001,customers!$C$1:$C$1001,0))</f>
        <v>cblowfelde73@ustream.tv</v>
      </c>
      <c r="H257" s="2" t="str">
        <f>_xlfn.XLOOKUP(C257,customers!$A$1:$A$1001,customers!$G$1:$G$1001,,0)</f>
        <v>United States</v>
      </c>
      <c r="I257" s="4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7">
        <f>INDEX(products!$A$1:$G$49,MATCH(orders!$D257,products!$A$1:$A$49,0),MATCH(orders!K$1,products!$A$1:$G$1,0))</f>
        <v>0.5</v>
      </c>
      <c r="L257" s="9">
        <f>INDEX(products!$A$1:$G$49,MATCH(orders!$D257,products!$A$1:$A$49,0),MATCH(orders!L$1,products!$A$1:$G$1,0))</f>
        <v>7.169999999999999</v>
      </c>
      <c r="M257" s="9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_xlfn.XLOOKUP(orders_table[[#This Row],[Customer ID]],customers!$A$1:$A$1001,customers!$I$1:$I$1001,,0)</f>
        <v>No</v>
      </c>
    </row>
    <row r="258" spans="1:16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_xlfn.XLOOKUP(C258,customers!$A$1:$A$1001,customers!$B$1:$B$1001,0)</f>
        <v>Zacharias Kiffe</v>
      </c>
      <c r="G258" s="2" t="str">
        <f>IF(_xlfn.XLOOKUP(C258,customers!$A$1:$A$1001,customers!$C$1:$C$1001,0)=0,"",_xlfn.XLOOKUP(C258,customers!$A$1:$A$1001,customers!$C$1:$C$1001,0))</f>
        <v>zkiffe74@cyberchimps.com</v>
      </c>
      <c r="H258" s="2" t="str">
        <f>_xlfn.XLOOKUP(C258,customers!$A$1:$A$1001,customers!$G$1:$G$1001,,0)</f>
        <v>United States</v>
      </c>
      <c r="I258" s="4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7">
        <f>INDEX(products!$A$1:$G$49,MATCH(orders!$D258,products!$A$1:$A$49,0),MATCH(orders!K$1,products!$A$1:$G$1,0))</f>
        <v>0.5</v>
      </c>
      <c r="L258" s="9">
        <f>INDEX(products!$A$1:$G$49,MATCH(orders!$D258,products!$A$1:$A$49,0),MATCH(orders!L$1,products!$A$1:$G$1,0))</f>
        <v>8.73</v>
      </c>
      <c r="M258" s="9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_xlfn.XLOOKUP(orders_table[[#This Row],[Customer ID]],customers!$A$1:$A$1001,customers!$I$1:$I$1001,,0)</f>
        <v>Yes</v>
      </c>
    </row>
    <row r="259" spans="1:16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_xlfn.XLOOKUP(C259,customers!$A$1:$A$1001,customers!$B$1:$B$1001,0)</f>
        <v>Denyse O'Calleran</v>
      </c>
      <c r="G259" s="2" t="str">
        <f>IF(_xlfn.XLOOKUP(C259,customers!$A$1:$A$1001,customers!$C$1:$C$1001,0)=0,"",_xlfn.XLOOKUP(C259,customers!$A$1:$A$1001,customers!$C$1:$C$1001,0))</f>
        <v>docalleran75@ucla.edu</v>
      </c>
      <c r="H259" s="2" t="str">
        <f>_xlfn.XLOOKUP(C259,customers!$A$1:$A$1001,customers!$G$1:$G$1001,,0)</f>
        <v>United States</v>
      </c>
      <c r="I259" s="4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7">
        <f>INDEX(products!$A$1:$G$49,MATCH(orders!$D259,products!$A$1:$A$49,0),MATCH(orders!K$1,products!$A$1:$G$1,0))</f>
        <v>2.5</v>
      </c>
      <c r="L259" s="9">
        <f>INDEX(products!$A$1:$G$49,MATCH(orders!$D259,products!$A$1:$A$49,0),MATCH(orders!L$1,products!$A$1:$G$1,0))</f>
        <v>27.945</v>
      </c>
      <c r="M259" s="9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_xlfn.XLOOKUP(orders_table[[#This Row],[Customer ID]],customers!$A$1:$A$1001,customers!$I$1:$I$1001,,0)</f>
        <v>Yes</v>
      </c>
    </row>
    <row r="260" spans="1:16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_xlfn.XLOOKUP(C260,customers!$A$1:$A$1001,customers!$B$1:$B$1001,0)</f>
        <v>Cobby Cromwell</v>
      </c>
      <c r="G260" s="2" t="str">
        <f>IF(_xlfn.XLOOKUP(C260,customers!$A$1:$A$1001,customers!$C$1:$C$1001,0)=0,"",_xlfn.XLOOKUP(C260,customers!$A$1:$A$1001,customers!$C$1:$C$1001,0))</f>
        <v>ccromwell76@desdev.cn</v>
      </c>
      <c r="H260" s="2" t="str">
        <f>_xlfn.XLOOKUP(C260,customers!$A$1:$A$1001,customers!$G$1:$G$1001,,0)</f>
        <v>United States</v>
      </c>
      <c r="I260" s="4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7">
        <f>INDEX(products!$A$1:$G$49,MATCH(orders!$D260,products!$A$1:$A$49,0),MATCH(orders!K$1,products!$A$1:$G$1,0))</f>
        <v>2.5</v>
      </c>
      <c r="L260" s="9">
        <f>INDEX(products!$A$1:$G$49,MATCH(orders!$D260,products!$A$1:$A$49,0),MATCH(orders!L$1,products!$A$1:$G$1,0))</f>
        <v>27.945</v>
      </c>
      <c r="M260" s="9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_xlfn.XLOOKUP(orders_table[[#This Row],[Customer ID]],customers!$A$1:$A$1001,customers!$I$1:$I$1001,,0)</f>
        <v>No</v>
      </c>
    </row>
    <row r="261" spans="1:16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_xlfn.XLOOKUP(C261,customers!$A$1:$A$1001,customers!$B$1:$B$1001,0)</f>
        <v>Irv Hay</v>
      </c>
      <c r="G261" s="2" t="str">
        <f>IF(_xlfn.XLOOKUP(C261,customers!$A$1:$A$1001,customers!$C$1:$C$1001,0)=0,"",_xlfn.XLOOKUP(C261,customers!$A$1:$A$1001,customers!$C$1:$C$1001,0))</f>
        <v>ihay77@lulu.com</v>
      </c>
      <c r="H261" s="2" t="str">
        <f>_xlfn.XLOOKUP(C261,customers!$A$1:$A$1001,customers!$G$1:$G$1001,,0)</f>
        <v>United Kingdom</v>
      </c>
      <c r="I261" s="4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7">
        <f>INDEX(products!$A$1:$G$49,MATCH(orders!$D261,products!$A$1:$A$49,0),MATCH(orders!K$1,products!$A$1:$G$1,0))</f>
        <v>0.2</v>
      </c>
      <c r="L261" s="9">
        <f>INDEX(products!$A$1:$G$49,MATCH(orders!$D261,products!$A$1:$A$49,0),MATCH(orders!L$1,products!$A$1:$G$1,0))</f>
        <v>2.9849999999999999</v>
      </c>
      <c r="M261" s="9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_xlfn.XLOOKUP(orders_table[[#This Row],[Customer ID]],customers!$A$1:$A$1001,customers!$I$1:$I$1001,,0)</f>
        <v>No</v>
      </c>
    </row>
    <row r="262" spans="1:16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_xlfn.XLOOKUP(C262,customers!$A$1:$A$1001,customers!$B$1:$B$1001,0)</f>
        <v>Tani Taffarello</v>
      </c>
      <c r="G262" s="2" t="str">
        <f>IF(_xlfn.XLOOKUP(C262,customers!$A$1:$A$1001,customers!$C$1:$C$1001,0)=0,"",_xlfn.XLOOKUP(C262,customers!$A$1:$A$1001,customers!$C$1:$C$1001,0))</f>
        <v>ttaffarello78@sciencedaily.com</v>
      </c>
      <c r="H262" s="2" t="str">
        <f>_xlfn.XLOOKUP(C262,customers!$A$1:$A$1001,customers!$G$1:$G$1001,,0)</f>
        <v>United States</v>
      </c>
      <c r="I262" s="4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7">
        <f>INDEX(products!$A$1:$G$49,MATCH(orders!$D262,products!$A$1:$A$49,0),MATCH(orders!K$1,products!$A$1:$G$1,0))</f>
        <v>2.5</v>
      </c>
      <c r="L262" s="9">
        <f>INDEX(products!$A$1:$G$49,MATCH(orders!$D262,products!$A$1:$A$49,0),MATCH(orders!L$1,products!$A$1:$G$1,0))</f>
        <v>27.484999999999996</v>
      </c>
      <c r="M262" s="9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_xlfn.XLOOKUP(orders_table[[#This Row],[Customer ID]],customers!$A$1:$A$1001,customers!$I$1:$I$1001,,0)</f>
        <v>Yes</v>
      </c>
    </row>
    <row r="263" spans="1:16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_xlfn.XLOOKUP(C263,customers!$A$1:$A$1001,customers!$B$1:$B$1001,0)</f>
        <v>Monique Canty</v>
      </c>
      <c r="G263" s="2" t="str">
        <f>IF(_xlfn.XLOOKUP(C263,customers!$A$1:$A$1001,customers!$C$1:$C$1001,0)=0,"",_xlfn.XLOOKUP(C263,customers!$A$1:$A$1001,customers!$C$1:$C$1001,0))</f>
        <v>mcanty79@jigsy.com</v>
      </c>
      <c r="H263" s="2" t="str">
        <f>_xlfn.XLOOKUP(C263,customers!$A$1:$A$1001,customers!$G$1:$G$1001,,0)</f>
        <v>United States</v>
      </c>
      <c r="I263" s="4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7">
        <f>INDEX(products!$A$1:$G$49,MATCH(orders!$D263,products!$A$1:$A$49,0),MATCH(orders!K$1,products!$A$1:$G$1,0))</f>
        <v>1</v>
      </c>
      <c r="L263" s="9">
        <f>INDEX(products!$A$1:$G$49,MATCH(orders!$D263,products!$A$1:$A$49,0),MATCH(orders!L$1,products!$A$1:$G$1,0))</f>
        <v>11.95</v>
      </c>
      <c r="M263" s="9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_xlfn.XLOOKUP(orders_table[[#This Row],[Customer ID]],customers!$A$1:$A$1001,customers!$I$1:$I$1001,,0)</f>
        <v>Yes</v>
      </c>
    </row>
    <row r="264" spans="1:16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_xlfn.XLOOKUP(C264,customers!$A$1:$A$1001,customers!$B$1:$B$1001,0)</f>
        <v>Javier Kopke</v>
      </c>
      <c r="G264" s="2" t="str">
        <f>IF(_xlfn.XLOOKUP(C264,customers!$A$1:$A$1001,customers!$C$1:$C$1001,0)=0,"",_xlfn.XLOOKUP(C264,customers!$A$1:$A$1001,customers!$C$1:$C$1001,0))</f>
        <v>jkopke7a@auda.org.au</v>
      </c>
      <c r="H264" s="2" t="str">
        <f>_xlfn.XLOOKUP(C264,customers!$A$1:$A$1001,customers!$G$1:$G$1001,,0)</f>
        <v>United States</v>
      </c>
      <c r="I264" s="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7">
        <f>INDEX(products!$A$1:$G$49,MATCH(orders!$D264,products!$A$1:$A$49,0),MATCH(orders!K$1,products!$A$1:$G$1,0))</f>
        <v>1</v>
      </c>
      <c r="L264" s="9">
        <f>INDEX(products!$A$1:$G$49,MATCH(orders!$D264,products!$A$1:$A$49,0),MATCH(orders!L$1,products!$A$1:$G$1,0))</f>
        <v>13.75</v>
      </c>
      <c r="M264" s="9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_xlfn.XLOOKUP(orders_table[[#This Row],[Customer ID]],customers!$A$1:$A$1001,customers!$I$1:$I$1001,,0)</f>
        <v>No</v>
      </c>
    </row>
    <row r="265" spans="1:16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_xlfn.XLOOKUP(C265,customers!$A$1:$A$1001,customers!$B$1:$B$1001,0)</f>
        <v>Mar McIver</v>
      </c>
      <c r="G265" s="2" t="str">
        <f>IF(_xlfn.XLOOKUP(C265,customers!$A$1:$A$1001,customers!$C$1:$C$1001,0)=0,"",_xlfn.XLOOKUP(C265,customers!$A$1:$A$1001,customers!$C$1:$C$1001,0))</f>
        <v/>
      </c>
      <c r="H265" s="2" t="str">
        <f>_xlfn.XLOOKUP(C265,customers!$A$1:$A$1001,customers!$G$1:$G$1001,,0)</f>
        <v>United States</v>
      </c>
      <c r="I265" s="4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7">
        <f>INDEX(products!$A$1:$G$49,MATCH(orders!$D265,products!$A$1:$A$49,0),MATCH(orders!K$1,products!$A$1:$G$1,0))</f>
        <v>2.5</v>
      </c>
      <c r="L265" s="9">
        <f>INDEX(products!$A$1:$G$49,MATCH(orders!$D265,products!$A$1:$A$49,0),MATCH(orders!L$1,products!$A$1:$G$1,0))</f>
        <v>33.464999999999996</v>
      </c>
      <c r="M265" s="9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_xlfn.XLOOKUP(orders_table[[#This Row],[Customer ID]],customers!$A$1:$A$1001,customers!$I$1:$I$1001,,0)</f>
        <v>No</v>
      </c>
    </row>
    <row r="266" spans="1:16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_xlfn.XLOOKUP(C266,customers!$A$1:$A$1001,customers!$B$1:$B$1001,0)</f>
        <v>Arabella Fransewich</v>
      </c>
      <c r="G266" s="2" t="str">
        <f>IF(_xlfn.XLOOKUP(C266,customers!$A$1:$A$1001,customers!$C$1:$C$1001,0)=0,"",_xlfn.XLOOKUP(C266,customers!$A$1:$A$1001,customers!$C$1:$C$1001,0))</f>
        <v/>
      </c>
      <c r="H266" s="2" t="str">
        <f>_xlfn.XLOOKUP(C266,customers!$A$1:$A$1001,customers!$G$1:$G$1001,,0)</f>
        <v>Ireland</v>
      </c>
      <c r="I266" s="4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7">
        <f>INDEX(products!$A$1:$G$49,MATCH(orders!$D266,products!$A$1:$A$49,0),MATCH(orders!K$1,products!$A$1:$G$1,0))</f>
        <v>1</v>
      </c>
      <c r="L266" s="9">
        <f>INDEX(products!$A$1:$G$49,MATCH(orders!$D266,products!$A$1:$A$49,0),MATCH(orders!L$1,products!$A$1:$G$1,0))</f>
        <v>11.95</v>
      </c>
      <c r="M266" s="9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_xlfn.XLOOKUP(orders_table[[#This Row],[Customer ID]],customers!$A$1:$A$1001,customers!$I$1:$I$1001,,0)</f>
        <v>Yes</v>
      </c>
    </row>
    <row r="267" spans="1:16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_xlfn.XLOOKUP(C267,customers!$A$1:$A$1001,customers!$B$1:$B$1001,0)</f>
        <v>Violette Hellmore</v>
      </c>
      <c r="G267" s="2" t="str">
        <f>IF(_xlfn.XLOOKUP(C267,customers!$A$1:$A$1001,customers!$C$1:$C$1001,0)=0,"",_xlfn.XLOOKUP(C267,customers!$A$1:$A$1001,customers!$C$1:$C$1001,0))</f>
        <v>vhellmore7d@bbc.co.uk</v>
      </c>
      <c r="H267" s="2" t="str">
        <f>_xlfn.XLOOKUP(C267,customers!$A$1:$A$1001,customers!$G$1:$G$1001,,0)</f>
        <v>United States</v>
      </c>
      <c r="I267" s="4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7">
        <f>INDEX(products!$A$1:$G$49,MATCH(orders!$D267,products!$A$1:$A$49,0),MATCH(orders!K$1,products!$A$1:$G$1,0))</f>
        <v>0.5</v>
      </c>
      <c r="L267" s="9">
        <f>INDEX(products!$A$1:$G$49,MATCH(orders!$D267,products!$A$1:$A$49,0),MATCH(orders!L$1,products!$A$1:$G$1,0))</f>
        <v>5.97</v>
      </c>
      <c r="M267" s="9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_xlfn.XLOOKUP(orders_table[[#This Row],[Customer ID]],customers!$A$1:$A$1001,customers!$I$1:$I$1001,,0)</f>
        <v>Yes</v>
      </c>
    </row>
    <row r="268" spans="1:16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_xlfn.XLOOKUP(C268,customers!$A$1:$A$1001,customers!$B$1:$B$1001,0)</f>
        <v>Myles Seawright</v>
      </c>
      <c r="G268" s="2" t="str">
        <f>IF(_xlfn.XLOOKUP(C268,customers!$A$1:$A$1001,customers!$C$1:$C$1001,0)=0,"",_xlfn.XLOOKUP(C268,customers!$A$1:$A$1001,customers!$C$1:$C$1001,0))</f>
        <v>mseawright7e@nbcnews.com</v>
      </c>
      <c r="H268" s="2" t="str">
        <f>_xlfn.XLOOKUP(C268,customers!$A$1:$A$1001,customers!$G$1:$G$1001,,0)</f>
        <v>United Kingdom</v>
      </c>
      <c r="I268" s="4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7">
        <f>INDEX(products!$A$1:$G$49,MATCH(orders!$D268,products!$A$1:$A$49,0),MATCH(orders!K$1,products!$A$1:$G$1,0))</f>
        <v>1</v>
      </c>
      <c r="L268" s="9">
        <f>INDEX(products!$A$1:$G$49,MATCH(orders!$D268,products!$A$1:$A$49,0),MATCH(orders!L$1,products!$A$1:$G$1,0))</f>
        <v>12.15</v>
      </c>
      <c r="M268" s="9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_xlfn.XLOOKUP(orders_table[[#This Row],[Customer ID]],customers!$A$1:$A$1001,customers!$I$1:$I$1001,,0)</f>
        <v>No</v>
      </c>
    </row>
    <row r="269" spans="1:16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_xlfn.XLOOKUP(C269,customers!$A$1:$A$1001,customers!$B$1:$B$1001,0)</f>
        <v>Silvana Northeast</v>
      </c>
      <c r="G269" s="2" t="str">
        <f>IF(_xlfn.XLOOKUP(C269,customers!$A$1:$A$1001,customers!$C$1:$C$1001,0)=0,"",_xlfn.XLOOKUP(C269,customers!$A$1:$A$1001,customers!$C$1:$C$1001,0))</f>
        <v>snortheast7f@mashable.com</v>
      </c>
      <c r="H269" s="2" t="str">
        <f>_xlfn.XLOOKUP(C269,customers!$A$1:$A$1001,customers!$G$1:$G$1001,,0)</f>
        <v>United States</v>
      </c>
      <c r="I269" s="4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7">
        <f>INDEX(products!$A$1:$G$49,MATCH(orders!$D269,products!$A$1:$A$49,0),MATCH(orders!K$1,products!$A$1:$G$1,0))</f>
        <v>0.2</v>
      </c>
      <c r="L269" s="9">
        <f>INDEX(products!$A$1:$G$49,MATCH(orders!$D269,products!$A$1:$A$49,0),MATCH(orders!L$1,products!$A$1:$G$1,0))</f>
        <v>3.645</v>
      </c>
      <c r="M269" s="9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_xlfn.XLOOKUP(orders_table[[#This Row],[Customer ID]],customers!$A$1:$A$1001,customers!$I$1:$I$1001,,0)</f>
        <v>Yes</v>
      </c>
    </row>
    <row r="270" spans="1:16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_xlfn.XLOOKUP(C270,customers!$A$1:$A$1001,customers!$B$1:$B$1001,0)</f>
        <v>Anselma Attwater</v>
      </c>
      <c r="G270" s="2" t="str">
        <f>IF(_xlfn.XLOOKUP(C270,customers!$A$1:$A$1001,customers!$C$1:$C$1001,0)=0,"",_xlfn.XLOOKUP(C270,customers!$A$1:$A$1001,customers!$C$1:$C$1001,0))</f>
        <v>aattwater5u@wikia.com</v>
      </c>
      <c r="H270" s="2" t="str">
        <f>_xlfn.XLOOKUP(C270,customers!$A$1:$A$1001,customers!$G$1:$G$1001,,0)</f>
        <v>United States</v>
      </c>
      <c r="I270" s="4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7">
        <f>INDEX(products!$A$1:$G$49,MATCH(orders!$D270,products!$A$1:$A$49,0),MATCH(orders!K$1,products!$A$1:$G$1,0))</f>
        <v>1</v>
      </c>
      <c r="L270" s="9">
        <f>INDEX(products!$A$1:$G$49,MATCH(orders!$D270,products!$A$1:$A$49,0),MATCH(orders!L$1,products!$A$1:$G$1,0))</f>
        <v>9.9499999999999993</v>
      </c>
      <c r="M270" s="9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_xlfn.XLOOKUP(orders_table[[#This Row],[Customer ID]],customers!$A$1:$A$1001,customers!$I$1:$I$1001,,0)</f>
        <v>Yes</v>
      </c>
    </row>
    <row r="271" spans="1:16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_xlfn.XLOOKUP(C271,customers!$A$1:$A$1001,customers!$B$1:$B$1001,0)</f>
        <v>Monica Fearon</v>
      </c>
      <c r="G271" s="2" t="str">
        <f>IF(_xlfn.XLOOKUP(C271,customers!$A$1:$A$1001,customers!$C$1:$C$1001,0)=0,"",_xlfn.XLOOKUP(C271,customers!$A$1:$A$1001,customers!$C$1:$C$1001,0))</f>
        <v>mfearon7h@reverbnation.com</v>
      </c>
      <c r="H271" s="2" t="str">
        <f>_xlfn.XLOOKUP(C271,customers!$A$1:$A$1001,customers!$G$1:$G$1001,,0)</f>
        <v>United States</v>
      </c>
      <c r="I271" s="4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7">
        <f>INDEX(products!$A$1:$G$49,MATCH(orders!$D271,products!$A$1:$A$49,0),MATCH(orders!K$1,products!$A$1:$G$1,0))</f>
        <v>0.2</v>
      </c>
      <c r="L271" s="9">
        <f>INDEX(products!$A$1:$G$49,MATCH(orders!$D271,products!$A$1:$A$49,0),MATCH(orders!L$1,products!$A$1:$G$1,0))</f>
        <v>2.9849999999999999</v>
      </c>
      <c r="M271" s="9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_xlfn.XLOOKUP(orders_table[[#This Row],[Customer ID]],customers!$A$1:$A$1001,customers!$I$1:$I$1001,,0)</f>
        <v>No</v>
      </c>
    </row>
    <row r="272" spans="1:16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_xlfn.XLOOKUP(C272,customers!$A$1:$A$1001,customers!$B$1:$B$1001,0)</f>
        <v>Barney Chisnell</v>
      </c>
      <c r="G272" s="2" t="str">
        <f>IF(_xlfn.XLOOKUP(C272,customers!$A$1:$A$1001,customers!$C$1:$C$1001,0)=0,"",_xlfn.XLOOKUP(C272,customers!$A$1:$A$1001,customers!$C$1:$C$1001,0))</f>
        <v/>
      </c>
      <c r="H272" s="2" t="str">
        <f>_xlfn.XLOOKUP(C272,customers!$A$1:$A$1001,customers!$G$1:$G$1001,,0)</f>
        <v>Ireland</v>
      </c>
      <c r="I272" s="4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7">
        <f>INDEX(products!$A$1:$G$49,MATCH(orders!$D272,products!$A$1:$A$49,0),MATCH(orders!K$1,products!$A$1:$G$1,0))</f>
        <v>0.5</v>
      </c>
      <c r="L272" s="9">
        <f>INDEX(products!$A$1:$G$49,MATCH(orders!$D272,products!$A$1:$A$49,0),MATCH(orders!L$1,products!$A$1:$G$1,0))</f>
        <v>7.29</v>
      </c>
      <c r="M272" s="9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_xlfn.XLOOKUP(orders_table[[#This Row],[Customer ID]],customers!$A$1:$A$1001,customers!$I$1:$I$1001,,0)</f>
        <v>Yes</v>
      </c>
    </row>
    <row r="273" spans="1:16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_xlfn.XLOOKUP(C273,customers!$A$1:$A$1001,customers!$B$1:$B$1001,0)</f>
        <v>Jasper Sisneros</v>
      </c>
      <c r="G273" s="2" t="str">
        <f>IF(_xlfn.XLOOKUP(C273,customers!$A$1:$A$1001,customers!$C$1:$C$1001,0)=0,"",_xlfn.XLOOKUP(C273,customers!$A$1:$A$1001,customers!$C$1:$C$1001,0))</f>
        <v>jsisneros7j@a8.net</v>
      </c>
      <c r="H273" s="2" t="str">
        <f>_xlfn.XLOOKUP(C273,customers!$A$1:$A$1001,customers!$G$1:$G$1001,,0)</f>
        <v>United States</v>
      </c>
      <c r="I273" s="4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7">
        <f>INDEX(products!$A$1:$G$49,MATCH(orders!$D273,products!$A$1:$A$49,0),MATCH(orders!K$1,products!$A$1:$G$1,0))</f>
        <v>0.2</v>
      </c>
      <c r="L273" s="9">
        <f>INDEX(products!$A$1:$G$49,MATCH(orders!$D273,products!$A$1:$A$49,0),MATCH(orders!L$1,products!$A$1:$G$1,0))</f>
        <v>2.9849999999999999</v>
      </c>
      <c r="M273" s="9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_xlfn.XLOOKUP(orders_table[[#This Row],[Customer ID]],customers!$A$1:$A$1001,customers!$I$1:$I$1001,,0)</f>
        <v>Yes</v>
      </c>
    </row>
    <row r="274" spans="1:16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_xlfn.XLOOKUP(C274,customers!$A$1:$A$1001,customers!$B$1:$B$1001,0)</f>
        <v>Zachariah Carlson</v>
      </c>
      <c r="G274" s="2" t="str">
        <f>IF(_xlfn.XLOOKUP(C274,customers!$A$1:$A$1001,customers!$C$1:$C$1001,0)=0,"",_xlfn.XLOOKUP(C274,customers!$A$1:$A$1001,customers!$C$1:$C$1001,0))</f>
        <v>zcarlson7k@bigcartel.com</v>
      </c>
      <c r="H274" s="2" t="str">
        <f>_xlfn.XLOOKUP(C274,customers!$A$1:$A$1001,customers!$G$1:$G$1001,,0)</f>
        <v>Ireland</v>
      </c>
      <c r="I274" s="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7">
        <f>INDEX(products!$A$1:$G$49,MATCH(orders!$D274,products!$A$1:$A$49,0),MATCH(orders!K$1,products!$A$1:$G$1,0))</f>
        <v>1</v>
      </c>
      <c r="L274" s="9">
        <f>INDEX(products!$A$1:$G$49,MATCH(orders!$D274,products!$A$1:$A$49,0),MATCH(orders!L$1,products!$A$1:$G$1,0))</f>
        <v>11.95</v>
      </c>
      <c r="M274" s="9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_xlfn.XLOOKUP(orders_table[[#This Row],[Customer ID]],customers!$A$1:$A$1001,customers!$I$1:$I$1001,,0)</f>
        <v>Yes</v>
      </c>
    </row>
    <row r="275" spans="1:16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_xlfn.XLOOKUP(C275,customers!$A$1:$A$1001,customers!$B$1:$B$1001,0)</f>
        <v>Warner Maddox</v>
      </c>
      <c r="G275" s="2" t="str">
        <f>IF(_xlfn.XLOOKUP(C275,customers!$A$1:$A$1001,customers!$C$1:$C$1001,0)=0,"",_xlfn.XLOOKUP(C275,customers!$A$1:$A$1001,customers!$C$1:$C$1001,0))</f>
        <v>wmaddox7l@timesonline.co.uk</v>
      </c>
      <c r="H275" s="2" t="str">
        <f>_xlfn.XLOOKUP(C275,customers!$A$1:$A$1001,customers!$G$1:$G$1001,,0)</f>
        <v>United States</v>
      </c>
      <c r="I275" s="4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7">
        <f>INDEX(products!$A$1:$G$49,MATCH(orders!$D275,products!$A$1:$A$49,0),MATCH(orders!K$1,products!$A$1:$G$1,0))</f>
        <v>0.2</v>
      </c>
      <c r="L275" s="9">
        <f>INDEX(products!$A$1:$G$49,MATCH(orders!$D275,products!$A$1:$A$49,0),MATCH(orders!L$1,products!$A$1:$G$1,0))</f>
        <v>3.8849999999999998</v>
      </c>
      <c r="M275" s="9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_xlfn.XLOOKUP(orders_table[[#This Row],[Customer ID]],customers!$A$1:$A$1001,customers!$I$1:$I$1001,,0)</f>
        <v>No</v>
      </c>
    </row>
    <row r="276" spans="1:16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_xlfn.XLOOKUP(C276,customers!$A$1:$A$1001,customers!$B$1:$B$1001,0)</f>
        <v>Donnie Hedlestone</v>
      </c>
      <c r="G276" s="2" t="str">
        <f>IF(_xlfn.XLOOKUP(C276,customers!$A$1:$A$1001,customers!$C$1:$C$1001,0)=0,"",_xlfn.XLOOKUP(C276,customers!$A$1:$A$1001,customers!$C$1:$C$1001,0))</f>
        <v>dhedlestone7m@craigslist.org</v>
      </c>
      <c r="H276" s="2" t="str">
        <f>_xlfn.XLOOKUP(C276,customers!$A$1:$A$1001,customers!$G$1:$G$1001,,0)</f>
        <v>United States</v>
      </c>
      <c r="I276" s="4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7">
        <f>INDEX(products!$A$1:$G$49,MATCH(orders!$D276,products!$A$1:$A$49,0),MATCH(orders!K$1,products!$A$1:$G$1,0))</f>
        <v>2.5</v>
      </c>
      <c r="L276" s="9">
        <f>INDEX(products!$A$1:$G$49,MATCH(orders!$D276,products!$A$1:$A$49,0),MATCH(orders!L$1,products!$A$1:$G$1,0))</f>
        <v>25.874999999999996</v>
      </c>
      <c r="M276" s="9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_xlfn.XLOOKUP(orders_table[[#This Row],[Customer ID]],customers!$A$1:$A$1001,customers!$I$1:$I$1001,,0)</f>
        <v>No</v>
      </c>
    </row>
    <row r="277" spans="1:16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_xlfn.XLOOKUP(C277,customers!$A$1:$A$1001,customers!$B$1:$B$1001,0)</f>
        <v>Teddi Crowthe</v>
      </c>
      <c r="G277" s="2" t="str">
        <f>IF(_xlfn.XLOOKUP(C277,customers!$A$1:$A$1001,customers!$C$1:$C$1001,0)=0,"",_xlfn.XLOOKUP(C277,customers!$A$1:$A$1001,customers!$C$1:$C$1001,0))</f>
        <v>tcrowthe7n@europa.eu</v>
      </c>
      <c r="H277" s="2" t="str">
        <f>_xlfn.XLOOKUP(C277,customers!$A$1:$A$1001,customers!$G$1:$G$1001,,0)</f>
        <v>United States</v>
      </c>
      <c r="I277" s="4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7">
        <f>INDEX(products!$A$1:$G$49,MATCH(orders!$D277,products!$A$1:$A$49,0),MATCH(orders!K$1,products!$A$1:$G$1,0))</f>
        <v>2.5</v>
      </c>
      <c r="L277" s="9">
        <f>INDEX(products!$A$1:$G$49,MATCH(orders!$D277,products!$A$1:$A$49,0),MATCH(orders!L$1,products!$A$1:$G$1,0))</f>
        <v>34.154999999999994</v>
      </c>
      <c r="M277" s="9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_xlfn.XLOOKUP(orders_table[[#This Row],[Customer ID]],customers!$A$1:$A$1001,customers!$I$1:$I$1001,,0)</f>
        <v>No</v>
      </c>
    </row>
    <row r="278" spans="1:16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_xlfn.XLOOKUP(C278,customers!$A$1:$A$1001,customers!$B$1:$B$1001,0)</f>
        <v>Dorelia Bury</v>
      </c>
      <c r="G278" s="2" t="str">
        <f>IF(_xlfn.XLOOKUP(C278,customers!$A$1:$A$1001,customers!$C$1:$C$1001,0)=0,"",_xlfn.XLOOKUP(C278,customers!$A$1:$A$1001,customers!$C$1:$C$1001,0))</f>
        <v>dbury7o@tinyurl.com</v>
      </c>
      <c r="H278" s="2" t="str">
        <f>_xlfn.XLOOKUP(C278,customers!$A$1:$A$1001,customers!$G$1:$G$1001,,0)</f>
        <v>Ireland</v>
      </c>
      <c r="I278" s="4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7">
        <f>INDEX(products!$A$1:$G$49,MATCH(orders!$D278,products!$A$1:$A$49,0),MATCH(orders!K$1,products!$A$1:$G$1,0))</f>
        <v>2.5</v>
      </c>
      <c r="L278" s="9">
        <f>INDEX(products!$A$1:$G$49,MATCH(orders!$D278,products!$A$1:$A$49,0),MATCH(orders!L$1,products!$A$1:$G$1,0))</f>
        <v>27.484999999999996</v>
      </c>
      <c r="M278" s="9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_xlfn.XLOOKUP(orders_table[[#This Row],[Customer ID]],customers!$A$1:$A$1001,customers!$I$1:$I$1001,,0)</f>
        <v>Yes</v>
      </c>
    </row>
    <row r="279" spans="1:16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_xlfn.XLOOKUP(C279,customers!$A$1:$A$1001,customers!$B$1:$B$1001,0)</f>
        <v>Gussy Broadbear</v>
      </c>
      <c r="G279" s="2" t="str">
        <f>IF(_xlfn.XLOOKUP(C279,customers!$A$1:$A$1001,customers!$C$1:$C$1001,0)=0,"",_xlfn.XLOOKUP(C279,customers!$A$1:$A$1001,customers!$C$1:$C$1001,0))</f>
        <v>gbroadbear7p@omniture.com</v>
      </c>
      <c r="H279" s="2" t="str">
        <f>_xlfn.XLOOKUP(C279,customers!$A$1:$A$1001,customers!$G$1:$G$1001,,0)</f>
        <v>United States</v>
      </c>
      <c r="I279" s="4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7">
        <f>INDEX(products!$A$1:$G$49,MATCH(orders!$D279,products!$A$1:$A$49,0),MATCH(orders!K$1,products!$A$1:$G$1,0))</f>
        <v>1</v>
      </c>
      <c r="L279" s="9">
        <f>INDEX(products!$A$1:$G$49,MATCH(orders!$D279,products!$A$1:$A$49,0),MATCH(orders!L$1,products!$A$1:$G$1,0))</f>
        <v>14.85</v>
      </c>
      <c r="M279" s="9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_xlfn.XLOOKUP(orders_table[[#This Row],[Customer ID]],customers!$A$1:$A$1001,customers!$I$1:$I$1001,,0)</f>
        <v>No</v>
      </c>
    </row>
    <row r="280" spans="1:16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_xlfn.XLOOKUP(C280,customers!$A$1:$A$1001,customers!$B$1:$B$1001,0)</f>
        <v>Emlynne Palfrey</v>
      </c>
      <c r="G280" s="2" t="str">
        <f>IF(_xlfn.XLOOKUP(C280,customers!$A$1:$A$1001,customers!$C$1:$C$1001,0)=0,"",_xlfn.XLOOKUP(C280,customers!$A$1:$A$1001,customers!$C$1:$C$1001,0))</f>
        <v>epalfrey7q@devhub.com</v>
      </c>
      <c r="H280" s="2" t="str">
        <f>_xlfn.XLOOKUP(C280,customers!$A$1:$A$1001,customers!$G$1:$G$1001,,0)</f>
        <v>United States</v>
      </c>
      <c r="I280" s="4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7">
        <f>INDEX(products!$A$1:$G$49,MATCH(orders!$D280,products!$A$1:$A$49,0),MATCH(orders!K$1,products!$A$1:$G$1,0))</f>
        <v>0.2</v>
      </c>
      <c r="L280" s="9">
        <f>INDEX(products!$A$1:$G$49,MATCH(orders!$D280,products!$A$1:$A$49,0),MATCH(orders!L$1,products!$A$1:$G$1,0))</f>
        <v>3.8849999999999998</v>
      </c>
      <c r="M280" s="9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_xlfn.XLOOKUP(orders_table[[#This Row],[Customer ID]],customers!$A$1:$A$1001,customers!$I$1:$I$1001,,0)</f>
        <v>Yes</v>
      </c>
    </row>
    <row r="281" spans="1:16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_xlfn.XLOOKUP(C281,customers!$A$1:$A$1001,customers!$B$1:$B$1001,0)</f>
        <v>Parsifal Metrick</v>
      </c>
      <c r="G281" s="2" t="str">
        <f>IF(_xlfn.XLOOKUP(C281,customers!$A$1:$A$1001,customers!$C$1:$C$1001,0)=0,"",_xlfn.XLOOKUP(C281,customers!$A$1:$A$1001,customers!$C$1:$C$1001,0))</f>
        <v>pmetrick7r@rakuten.co.jp</v>
      </c>
      <c r="H281" s="2" t="str">
        <f>_xlfn.XLOOKUP(C281,customers!$A$1:$A$1001,customers!$G$1:$G$1001,,0)</f>
        <v>United States</v>
      </c>
      <c r="I281" s="4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7">
        <f>INDEX(products!$A$1:$G$49,MATCH(orders!$D281,products!$A$1:$A$49,0),MATCH(orders!K$1,products!$A$1:$G$1,0))</f>
        <v>2.5</v>
      </c>
      <c r="L281" s="9">
        <f>INDEX(products!$A$1:$G$49,MATCH(orders!$D281,products!$A$1:$A$49,0),MATCH(orders!L$1,products!$A$1:$G$1,0))</f>
        <v>33.464999999999996</v>
      </c>
      <c r="M281" s="9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_xlfn.XLOOKUP(orders_table[[#This Row],[Customer ID]],customers!$A$1:$A$1001,customers!$I$1:$I$1001,,0)</f>
        <v>Yes</v>
      </c>
    </row>
    <row r="282" spans="1:16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_xlfn.XLOOKUP(C282,customers!$A$1:$A$1001,customers!$B$1:$B$1001,0)</f>
        <v>Christopher Grieveson</v>
      </c>
      <c r="G282" s="2" t="str">
        <f>IF(_xlfn.XLOOKUP(C282,customers!$A$1:$A$1001,customers!$C$1:$C$1001,0)=0,"",_xlfn.XLOOKUP(C282,customers!$A$1:$A$1001,customers!$C$1:$C$1001,0))</f>
        <v/>
      </c>
      <c r="H282" s="2" t="str">
        <f>_xlfn.XLOOKUP(C282,customers!$A$1:$A$1001,customers!$G$1:$G$1001,,0)</f>
        <v>United States</v>
      </c>
      <c r="I282" s="4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7">
        <f>INDEX(products!$A$1:$G$49,MATCH(orders!$D282,products!$A$1:$A$49,0),MATCH(orders!K$1,products!$A$1:$G$1,0))</f>
        <v>0.5</v>
      </c>
      <c r="L282" s="9">
        <f>INDEX(products!$A$1:$G$49,MATCH(orders!$D282,products!$A$1:$A$49,0),MATCH(orders!L$1,products!$A$1:$G$1,0))</f>
        <v>8.25</v>
      </c>
      <c r="M282" s="9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_xlfn.XLOOKUP(orders_table[[#This Row],[Customer ID]],customers!$A$1:$A$1001,customers!$I$1:$I$1001,,0)</f>
        <v>Yes</v>
      </c>
    </row>
    <row r="283" spans="1:16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_xlfn.XLOOKUP(C283,customers!$A$1:$A$1001,customers!$B$1:$B$1001,0)</f>
        <v>Karlan Karby</v>
      </c>
      <c r="G283" s="2" t="str">
        <f>IF(_xlfn.XLOOKUP(C283,customers!$A$1:$A$1001,customers!$C$1:$C$1001,0)=0,"",_xlfn.XLOOKUP(C283,customers!$A$1:$A$1001,customers!$C$1:$C$1001,0))</f>
        <v>kkarby7t@sbwire.com</v>
      </c>
      <c r="H283" s="2" t="str">
        <f>_xlfn.XLOOKUP(C283,customers!$A$1:$A$1001,customers!$G$1:$G$1001,,0)</f>
        <v>United States</v>
      </c>
      <c r="I283" s="4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7">
        <f>INDEX(products!$A$1:$G$49,MATCH(orders!$D283,products!$A$1:$A$49,0),MATCH(orders!K$1,products!$A$1:$G$1,0))</f>
        <v>1</v>
      </c>
      <c r="L283" s="9">
        <f>INDEX(products!$A$1:$G$49,MATCH(orders!$D283,products!$A$1:$A$49,0),MATCH(orders!L$1,products!$A$1:$G$1,0))</f>
        <v>14.85</v>
      </c>
      <c r="M283" s="9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_xlfn.XLOOKUP(orders_table[[#This Row],[Customer ID]],customers!$A$1:$A$1001,customers!$I$1:$I$1001,,0)</f>
        <v>Yes</v>
      </c>
    </row>
    <row r="284" spans="1:16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_xlfn.XLOOKUP(C284,customers!$A$1:$A$1001,customers!$B$1:$B$1001,0)</f>
        <v>Flory Crumpe</v>
      </c>
      <c r="G284" s="2" t="str">
        <f>IF(_xlfn.XLOOKUP(C284,customers!$A$1:$A$1001,customers!$C$1:$C$1001,0)=0,"",_xlfn.XLOOKUP(C284,customers!$A$1:$A$1001,customers!$C$1:$C$1001,0))</f>
        <v>fcrumpe7u@ftc.gov</v>
      </c>
      <c r="H284" s="2" t="str">
        <f>_xlfn.XLOOKUP(C284,customers!$A$1:$A$1001,customers!$G$1:$G$1001,,0)</f>
        <v>United Kingdom</v>
      </c>
      <c r="I284" s="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7">
        <f>INDEX(products!$A$1:$G$49,MATCH(orders!$D284,products!$A$1:$A$49,0),MATCH(orders!K$1,products!$A$1:$G$1,0))</f>
        <v>0.5</v>
      </c>
      <c r="L284" s="9">
        <f>INDEX(products!$A$1:$G$49,MATCH(orders!$D284,products!$A$1:$A$49,0),MATCH(orders!L$1,products!$A$1:$G$1,0))</f>
        <v>7.77</v>
      </c>
      <c r="M284" s="9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_xlfn.XLOOKUP(orders_table[[#This Row],[Customer ID]],customers!$A$1:$A$1001,customers!$I$1:$I$1001,,0)</f>
        <v>No</v>
      </c>
    </row>
    <row r="285" spans="1:16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_xlfn.XLOOKUP(C285,customers!$A$1:$A$1001,customers!$B$1:$B$1001,0)</f>
        <v>Amity Chatto</v>
      </c>
      <c r="G285" s="2" t="str">
        <f>IF(_xlfn.XLOOKUP(C285,customers!$A$1:$A$1001,customers!$C$1:$C$1001,0)=0,"",_xlfn.XLOOKUP(C285,customers!$A$1:$A$1001,customers!$C$1:$C$1001,0))</f>
        <v>achatto7v@sakura.ne.jp</v>
      </c>
      <c r="H285" s="2" t="str">
        <f>_xlfn.XLOOKUP(C285,customers!$A$1:$A$1001,customers!$G$1:$G$1001,,0)</f>
        <v>United Kingdom</v>
      </c>
      <c r="I285" s="4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7">
        <f>INDEX(products!$A$1:$G$49,MATCH(orders!$D285,products!$A$1:$A$49,0),MATCH(orders!K$1,products!$A$1:$G$1,0))</f>
        <v>0.5</v>
      </c>
      <c r="L285" s="9">
        <f>INDEX(products!$A$1:$G$49,MATCH(orders!$D285,products!$A$1:$A$49,0),MATCH(orders!L$1,products!$A$1:$G$1,0))</f>
        <v>5.3699999999999992</v>
      </c>
      <c r="M285" s="9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_xlfn.XLOOKUP(orders_table[[#This Row],[Customer ID]],customers!$A$1:$A$1001,customers!$I$1:$I$1001,,0)</f>
        <v>Yes</v>
      </c>
    </row>
    <row r="286" spans="1:16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_xlfn.XLOOKUP(C286,customers!$A$1:$A$1001,customers!$B$1:$B$1001,0)</f>
        <v>Nanine McCarthy</v>
      </c>
      <c r="G286" s="2" t="str">
        <f>IF(_xlfn.XLOOKUP(C286,customers!$A$1:$A$1001,customers!$C$1:$C$1001,0)=0,"",_xlfn.XLOOKUP(C286,customers!$A$1:$A$1001,customers!$C$1:$C$1001,0))</f>
        <v/>
      </c>
      <c r="H286" s="2" t="str">
        <f>_xlfn.XLOOKUP(C286,customers!$A$1:$A$1001,customers!$G$1:$G$1001,,0)</f>
        <v>United States</v>
      </c>
      <c r="I286" s="4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7">
        <f>INDEX(products!$A$1:$G$49,MATCH(orders!$D286,products!$A$1:$A$49,0),MATCH(orders!K$1,products!$A$1:$G$1,0))</f>
        <v>2.5</v>
      </c>
      <c r="L286" s="9">
        <f>INDEX(products!$A$1:$G$49,MATCH(orders!$D286,products!$A$1:$A$49,0),MATCH(orders!L$1,products!$A$1:$G$1,0))</f>
        <v>31.624999999999996</v>
      </c>
      <c r="M286" s="9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_xlfn.XLOOKUP(orders_table[[#This Row],[Customer ID]],customers!$A$1:$A$1001,customers!$I$1:$I$1001,,0)</f>
        <v>No</v>
      </c>
    </row>
    <row r="287" spans="1:16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_xlfn.XLOOKUP(C287,customers!$A$1:$A$1001,customers!$B$1:$B$1001,0)</f>
        <v>Lyndsey Megany</v>
      </c>
      <c r="G287" s="2" t="str">
        <f>IF(_xlfn.XLOOKUP(C287,customers!$A$1:$A$1001,customers!$C$1:$C$1001,0)=0,"",_xlfn.XLOOKUP(C287,customers!$A$1:$A$1001,customers!$C$1:$C$1001,0))</f>
        <v/>
      </c>
      <c r="H287" s="2" t="str">
        <f>_xlfn.XLOOKUP(C287,customers!$A$1:$A$1001,customers!$G$1:$G$1001,,0)</f>
        <v>United States</v>
      </c>
      <c r="I287" s="4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7">
        <f>INDEX(products!$A$1:$G$49,MATCH(orders!$D287,products!$A$1:$A$49,0),MATCH(orders!K$1,products!$A$1:$G$1,0))</f>
        <v>2.5</v>
      </c>
      <c r="L287" s="9">
        <f>INDEX(products!$A$1:$G$49,MATCH(orders!$D287,products!$A$1:$A$49,0),MATCH(orders!L$1,products!$A$1:$G$1,0))</f>
        <v>36.454999999999998</v>
      </c>
      <c r="M287" s="9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_xlfn.XLOOKUP(orders_table[[#This Row],[Customer ID]],customers!$A$1:$A$1001,customers!$I$1:$I$1001,,0)</f>
        <v>No</v>
      </c>
    </row>
    <row r="288" spans="1:16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_xlfn.XLOOKUP(C288,customers!$A$1:$A$1001,customers!$B$1:$B$1001,0)</f>
        <v>Byram Mergue</v>
      </c>
      <c r="G288" s="2" t="str">
        <f>IF(_xlfn.XLOOKUP(C288,customers!$A$1:$A$1001,customers!$C$1:$C$1001,0)=0,"",_xlfn.XLOOKUP(C288,customers!$A$1:$A$1001,customers!$C$1:$C$1001,0))</f>
        <v>bmergue7y@umn.edu</v>
      </c>
      <c r="H288" s="2" t="str">
        <f>_xlfn.XLOOKUP(C288,customers!$A$1:$A$1001,customers!$G$1:$G$1001,,0)</f>
        <v>United States</v>
      </c>
      <c r="I288" s="4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7">
        <f>INDEX(products!$A$1:$G$49,MATCH(orders!$D288,products!$A$1:$A$49,0),MATCH(orders!K$1,products!$A$1:$G$1,0))</f>
        <v>0.2</v>
      </c>
      <c r="L288" s="9">
        <f>INDEX(products!$A$1:$G$49,MATCH(orders!$D288,products!$A$1:$A$49,0),MATCH(orders!L$1,products!$A$1:$G$1,0))</f>
        <v>3.375</v>
      </c>
      <c r="M288" s="9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_xlfn.XLOOKUP(orders_table[[#This Row],[Customer ID]],customers!$A$1:$A$1001,customers!$I$1:$I$1001,,0)</f>
        <v>Yes</v>
      </c>
    </row>
    <row r="289" spans="1:16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_xlfn.XLOOKUP(C289,customers!$A$1:$A$1001,customers!$B$1:$B$1001,0)</f>
        <v>Kerr Patise</v>
      </c>
      <c r="G289" s="2" t="str">
        <f>IF(_xlfn.XLOOKUP(C289,customers!$A$1:$A$1001,customers!$C$1:$C$1001,0)=0,"",_xlfn.XLOOKUP(C289,customers!$A$1:$A$1001,customers!$C$1:$C$1001,0))</f>
        <v>kpatise7z@jigsy.com</v>
      </c>
      <c r="H289" s="2" t="str">
        <f>_xlfn.XLOOKUP(C289,customers!$A$1:$A$1001,customers!$G$1:$G$1001,,0)</f>
        <v>United States</v>
      </c>
      <c r="I289" s="4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7">
        <f>INDEX(products!$A$1:$G$49,MATCH(orders!$D289,products!$A$1:$A$49,0),MATCH(orders!K$1,products!$A$1:$G$1,0))</f>
        <v>0.2</v>
      </c>
      <c r="L289" s="9">
        <f>INDEX(products!$A$1:$G$49,MATCH(orders!$D289,products!$A$1:$A$49,0),MATCH(orders!L$1,products!$A$1:$G$1,0))</f>
        <v>3.5849999999999995</v>
      </c>
      <c r="M289" s="9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_xlfn.XLOOKUP(orders_table[[#This Row],[Customer ID]],customers!$A$1:$A$1001,customers!$I$1:$I$1001,,0)</f>
        <v>No</v>
      </c>
    </row>
    <row r="290" spans="1:16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_xlfn.XLOOKUP(C290,customers!$A$1:$A$1001,customers!$B$1:$B$1001,0)</f>
        <v>Mathew Goulter</v>
      </c>
      <c r="G290" s="2" t="str">
        <f>IF(_xlfn.XLOOKUP(C290,customers!$A$1:$A$1001,customers!$C$1:$C$1001,0)=0,"",_xlfn.XLOOKUP(C290,customers!$A$1:$A$1001,customers!$C$1:$C$1001,0))</f>
        <v/>
      </c>
      <c r="H290" s="2" t="str">
        <f>_xlfn.XLOOKUP(C290,customers!$A$1:$A$1001,customers!$G$1:$G$1001,,0)</f>
        <v>Ireland</v>
      </c>
      <c r="I290" s="4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7">
        <f>INDEX(products!$A$1:$G$49,MATCH(orders!$D290,products!$A$1:$A$49,0),MATCH(orders!K$1,products!$A$1:$G$1,0))</f>
        <v>0.5</v>
      </c>
      <c r="L290" s="9">
        <f>INDEX(products!$A$1:$G$49,MATCH(orders!$D290,products!$A$1:$A$49,0),MATCH(orders!L$1,products!$A$1:$G$1,0))</f>
        <v>8.25</v>
      </c>
      <c r="M290" s="9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_xlfn.XLOOKUP(orders_table[[#This Row],[Customer ID]],customers!$A$1:$A$1001,customers!$I$1:$I$1001,,0)</f>
        <v>Yes</v>
      </c>
    </row>
    <row r="291" spans="1:16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_xlfn.XLOOKUP(C291,customers!$A$1:$A$1001,customers!$B$1:$B$1001,0)</f>
        <v>Marris Grcic</v>
      </c>
      <c r="G291" s="2" t="str">
        <f>IF(_xlfn.XLOOKUP(C291,customers!$A$1:$A$1001,customers!$C$1:$C$1001,0)=0,"",_xlfn.XLOOKUP(C291,customers!$A$1:$A$1001,customers!$C$1:$C$1001,0))</f>
        <v/>
      </c>
      <c r="H291" s="2" t="str">
        <f>_xlfn.XLOOKUP(C291,customers!$A$1:$A$1001,customers!$G$1:$G$1001,,0)</f>
        <v>United States</v>
      </c>
      <c r="I291" s="4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7">
        <f>INDEX(products!$A$1:$G$49,MATCH(orders!$D291,products!$A$1:$A$49,0),MATCH(orders!K$1,products!$A$1:$G$1,0))</f>
        <v>0.2</v>
      </c>
      <c r="L291" s="9">
        <f>INDEX(products!$A$1:$G$49,MATCH(orders!$D291,products!$A$1:$A$49,0),MATCH(orders!L$1,products!$A$1:$G$1,0))</f>
        <v>2.6849999999999996</v>
      </c>
      <c r="M291" s="9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_xlfn.XLOOKUP(orders_table[[#This Row],[Customer ID]],customers!$A$1:$A$1001,customers!$I$1:$I$1001,,0)</f>
        <v>Yes</v>
      </c>
    </row>
    <row r="292" spans="1:16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_xlfn.XLOOKUP(C292,customers!$A$1:$A$1001,customers!$B$1:$B$1001,0)</f>
        <v>Domeniga Duke</v>
      </c>
      <c r="G292" s="2" t="str">
        <f>IF(_xlfn.XLOOKUP(C292,customers!$A$1:$A$1001,customers!$C$1:$C$1001,0)=0,"",_xlfn.XLOOKUP(C292,customers!$A$1:$A$1001,customers!$C$1:$C$1001,0))</f>
        <v>dduke82@vkontakte.ru</v>
      </c>
      <c r="H292" s="2" t="str">
        <f>_xlfn.XLOOKUP(C292,customers!$A$1:$A$1001,customers!$G$1:$G$1001,,0)</f>
        <v>United States</v>
      </c>
      <c r="I292" s="4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7">
        <f>INDEX(products!$A$1:$G$49,MATCH(orders!$D292,products!$A$1:$A$49,0),MATCH(orders!K$1,products!$A$1:$G$1,0))</f>
        <v>1</v>
      </c>
      <c r="L292" s="9">
        <f>INDEX(products!$A$1:$G$49,MATCH(orders!$D292,products!$A$1:$A$49,0),MATCH(orders!L$1,products!$A$1:$G$1,0))</f>
        <v>9.9499999999999993</v>
      </c>
      <c r="M292" s="9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_xlfn.XLOOKUP(orders_table[[#This Row],[Customer ID]],customers!$A$1:$A$1001,customers!$I$1:$I$1001,,0)</f>
        <v>No</v>
      </c>
    </row>
    <row r="293" spans="1:16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_xlfn.XLOOKUP(C293,customers!$A$1:$A$1001,customers!$B$1:$B$1001,0)</f>
        <v>Violante Skouling</v>
      </c>
      <c r="G293" s="2" t="str">
        <f>IF(_xlfn.XLOOKUP(C293,customers!$A$1:$A$1001,customers!$C$1:$C$1001,0)=0,"",_xlfn.XLOOKUP(C293,customers!$A$1:$A$1001,customers!$C$1:$C$1001,0))</f>
        <v/>
      </c>
      <c r="H293" s="2" t="str">
        <f>_xlfn.XLOOKUP(C293,customers!$A$1:$A$1001,customers!$G$1:$G$1001,,0)</f>
        <v>Ireland</v>
      </c>
      <c r="I293" s="4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7">
        <f>INDEX(products!$A$1:$G$49,MATCH(orders!$D293,products!$A$1:$A$49,0),MATCH(orders!K$1,products!$A$1:$G$1,0))</f>
        <v>0.5</v>
      </c>
      <c r="L293" s="9">
        <f>INDEX(products!$A$1:$G$49,MATCH(orders!$D293,products!$A$1:$A$49,0),MATCH(orders!L$1,products!$A$1:$G$1,0))</f>
        <v>8.25</v>
      </c>
      <c r="M293" s="9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_xlfn.XLOOKUP(orders_table[[#This Row],[Customer ID]],customers!$A$1:$A$1001,customers!$I$1:$I$1001,,0)</f>
        <v>No</v>
      </c>
    </row>
    <row r="294" spans="1:16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_xlfn.XLOOKUP(C294,customers!$A$1:$A$1001,customers!$B$1:$B$1001,0)</f>
        <v>Isidore Hussey</v>
      </c>
      <c r="G294" s="2" t="str">
        <f>IF(_xlfn.XLOOKUP(C294,customers!$A$1:$A$1001,customers!$C$1:$C$1001,0)=0,"",_xlfn.XLOOKUP(C294,customers!$A$1:$A$1001,customers!$C$1:$C$1001,0))</f>
        <v>ihussey84@mapy.cz</v>
      </c>
      <c r="H294" s="2" t="str">
        <f>_xlfn.XLOOKUP(C294,customers!$A$1:$A$1001,customers!$G$1:$G$1001,,0)</f>
        <v>United States</v>
      </c>
      <c r="I294" s="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7">
        <f>INDEX(products!$A$1:$G$49,MATCH(orders!$D294,products!$A$1:$A$49,0),MATCH(orders!K$1,products!$A$1:$G$1,0))</f>
        <v>0.5</v>
      </c>
      <c r="L294" s="9">
        <f>INDEX(products!$A$1:$G$49,MATCH(orders!$D294,products!$A$1:$A$49,0),MATCH(orders!L$1,products!$A$1:$G$1,0))</f>
        <v>5.97</v>
      </c>
      <c r="M294" s="9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_xlfn.XLOOKUP(orders_table[[#This Row],[Customer ID]],customers!$A$1:$A$1001,customers!$I$1:$I$1001,,0)</f>
        <v>No</v>
      </c>
    </row>
    <row r="295" spans="1:16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_xlfn.XLOOKUP(C295,customers!$A$1:$A$1001,customers!$B$1:$B$1001,0)</f>
        <v>Cassie Pinkerton</v>
      </c>
      <c r="G295" s="2" t="str">
        <f>IF(_xlfn.XLOOKUP(C295,customers!$A$1:$A$1001,customers!$C$1:$C$1001,0)=0,"",_xlfn.XLOOKUP(C295,customers!$A$1:$A$1001,customers!$C$1:$C$1001,0))</f>
        <v>cpinkerton85@upenn.edu</v>
      </c>
      <c r="H295" s="2" t="str">
        <f>_xlfn.XLOOKUP(C295,customers!$A$1:$A$1001,customers!$G$1:$G$1001,,0)</f>
        <v>United States</v>
      </c>
      <c r="I295" s="4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7">
        <f>INDEX(products!$A$1:$G$49,MATCH(orders!$D295,products!$A$1:$A$49,0),MATCH(orders!K$1,products!$A$1:$G$1,0))</f>
        <v>0.5</v>
      </c>
      <c r="L295" s="9">
        <f>INDEX(products!$A$1:$G$49,MATCH(orders!$D295,products!$A$1:$A$49,0),MATCH(orders!L$1,products!$A$1:$G$1,0))</f>
        <v>5.97</v>
      </c>
      <c r="M295" s="9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_xlfn.XLOOKUP(orders_table[[#This Row],[Customer ID]],customers!$A$1:$A$1001,customers!$I$1:$I$1001,,0)</f>
        <v>No</v>
      </c>
    </row>
    <row r="296" spans="1:16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_xlfn.XLOOKUP(C296,customers!$A$1:$A$1001,customers!$B$1:$B$1001,0)</f>
        <v>Micki Fero</v>
      </c>
      <c r="G296" s="2" t="str">
        <f>IF(_xlfn.XLOOKUP(C296,customers!$A$1:$A$1001,customers!$C$1:$C$1001,0)=0,"",_xlfn.XLOOKUP(C296,customers!$A$1:$A$1001,customers!$C$1:$C$1001,0))</f>
        <v/>
      </c>
      <c r="H296" s="2" t="str">
        <f>_xlfn.XLOOKUP(C296,customers!$A$1:$A$1001,customers!$G$1:$G$1001,,0)</f>
        <v>United States</v>
      </c>
      <c r="I296" s="4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7">
        <f>INDEX(products!$A$1:$G$49,MATCH(orders!$D296,products!$A$1:$A$49,0),MATCH(orders!K$1,products!$A$1:$G$1,0))</f>
        <v>1</v>
      </c>
      <c r="L296" s="9">
        <f>INDEX(products!$A$1:$G$49,MATCH(orders!$D296,products!$A$1:$A$49,0),MATCH(orders!L$1,products!$A$1:$G$1,0))</f>
        <v>14.85</v>
      </c>
      <c r="M296" s="9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_xlfn.XLOOKUP(orders_table[[#This Row],[Customer ID]],customers!$A$1:$A$1001,customers!$I$1:$I$1001,,0)</f>
        <v>No</v>
      </c>
    </row>
    <row r="297" spans="1:16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_xlfn.XLOOKUP(C297,customers!$A$1:$A$1001,customers!$B$1:$B$1001,0)</f>
        <v>Cybill Graddell</v>
      </c>
      <c r="G297" s="2" t="str">
        <f>IF(_xlfn.XLOOKUP(C297,customers!$A$1:$A$1001,customers!$C$1:$C$1001,0)=0,"",_xlfn.XLOOKUP(C297,customers!$A$1:$A$1001,customers!$C$1:$C$1001,0))</f>
        <v/>
      </c>
      <c r="H297" s="2" t="str">
        <f>_xlfn.XLOOKUP(C297,customers!$A$1:$A$1001,customers!$G$1:$G$1001,,0)</f>
        <v>United States</v>
      </c>
      <c r="I297" s="4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7">
        <f>INDEX(products!$A$1:$G$49,MATCH(orders!$D297,products!$A$1:$A$49,0),MATCH(orders!K$1,products!$A$1:$G$1,0))</f>
        <v>1</v>
      </c>
      <c r="L297" s="9">
        <f>INDEX(products!$A$1:$G$49,MATCH(orders!$D297,products!$A$1:$A$49,0),MATCH(orders!L$1,products!$A$1:$G$1,0))</f>
        <v>13.75</v>
      </c>
      <c r="M297" s="9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_xlfn.XLOOKUP(orders_table[[#This Row],[Customer ID]],customers!$A$1:$A$1001,customers!$I$1:$I$1001,,0)</f>
        <v>No</v>
      </c>
    </row>
    <row r="298" spans="1:16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_xlfn.XLOOKUP(C298,customers!$A$1:$A$1001,customers!$B$1:$B$1001,0)</f>
        <v>Dorian Vizor</v>
      </c>
      <c r="G298" s="2" t="str">
        <f>IF(_xlfn.XLOOKUP(C298,customers!$A$1:$A$1001,customers!$C$1:$C$1001,0)=0,"",_xlfn.XLOOKUP(C298,customers!$A$1:$A$1001,customers!$C$1:$C$1001,0))</f>
        <v>dvizor88@furl.net</v>
      </c>
      <c r="H298" s="2" t="str">
        <f>_xlfn.XLOOKUP(C298,customers!$A$1:$A$1001,customers!$G$1:$G$1001,,0)</f>
        <v>United States</v>
      </c>
      <c r="I298" s="4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7">
        <f>INDEX(products!$A$1:$G$49,MATCH(orders!$D298,products!$A$1:$A$49,0),MATCH(orders!K$1,products!$A$1:$G$1,0))</f>
        <v>0.5</v>
      </c>
      <c r="L298" s="9">
        <f>INDEX(products!$A$1:$G$49,MATCH(orders!$D298,products!$A$1:$A$49,0),MATCH(orders!L$1,products!$A$1:$G$1,0))</f>
        <v>5.97</v>
      </c>
      <c r="M298" s="9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_xlfn.XLOOKUP(orders_table[[#This Row],[Customer ID]],customers!$A$1:$A$1001,customers!$I$1:$I$1001,,0)</f>
        <v>Yes</v>
      </c>
    </row>
    <row r="299" spans="1:16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_xlfn.XLOOKUP(C299,customers!$A$1:$A$1001,customers!$B$1:$B$1001,0)</f>
        <v>Eddi Sedgebeer</v>
      </c>
      <c r="G299" s="2" t="str">
        <f>IF(_xlfn.XLOOKUP(C299,customers!$A$1:$A$1001,customers!$C$1:$C$1001,0)=0,"",_xlfn.XLOOKUP(C299,customers!$A$1:$A$1001,customers!$C$1:$C$1001,0))</f>
        <v>esedgebeer89@oaic.gov.au</v>
      </c>
      <c r="H299" s="2" t="str">
        <f>_xlfn.XLOOKUP(C299,customers!$A$1:$A$1001,customers!$G$1:$G$1001,,0)</f>
        <v>United States</v>
      </c>
      <c r="I299" s="4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7">
        <f>INDEX(products!$A$1:$G$49,MATCH(orders!$D299,products!$A$1:$A$49,0),MATCH(orders!K$1,products!$A$1:$G$1,0))</f>
        <v>0.5</v>
      </c>
      <c r="L299" s="9">
        <f>INDEX(products!$A$1:$G$49,MATCH(orders!$D299,products!$A$1:$A$49,0),MATCH(orders!L$1,products!$A$1:$G$1,0))</f>
        <v>5.3699999999999992</v>
      </c>
      <c r="M299" s="9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_xlfn.XLOOKUP(orders_table[[#This Row],[Customer ID]],customers!$A$1:$A$1001,customers!$I$1:$I$1001,,0)</f>
        <v>Yes</v>
      </c>
    </row>
    <row r="300" spans="1:16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_xlfn.XLOOKUP(C300,customers!$A$1:$A$1001,customers!$B$1:$B$1001,0)</f>
        <v>Ken Lestrange</v>
      </c>
      <c r="G300" s="2" t="str">
        <f>IF(_xlfn.XLOOKUP(C300,customers!$A$1:$A$1001,customers!$C$1:$C$1001,0)=0,"",_xlfn.XLOOKUP(C300,customers!$A$1:$A$1001,customers!$C$1:$C$1001,0))</f>
        <v>klestrange8a@lulu.com</v>
      </c>
      <c r="H300" s="2" t="str">
        <f>_xlfn.XLOOKUP(C300,customers!$A$1:$A$1001,customers!$G$1:$G$1001,,0)</f>
        <v>United States</v>
      </c>
      <c r="I300" s="4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7">
        <f>INDEX(products!$A$1:$G$49,MATCH(orders!$D300,products!$A$1:$A$49,0),MATCH(orders!K$1,products!$A$1:$G$1,0))</f>
        <v>0.2</v>
      </c>
      <c r="L300" s="9">
        <f>INDEX(products!$A$1:$G$49,MATCH(orders!$D300,products!$A$1:$A$49,0),MATCH(orders!L$1,products!$A$1:$G$1,0))</f>
        <v>4.4550000000000001</v>
      </c>
      <c r="M300" s="9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_xlfn.XLOOKUP(orders_table[[#This Row],[Customer ID]],customers!$A$1:$A$1001,customers!$I$1:$I$1001,,0)</f>
        <v>Yes</v>
      </c>
    </row>
    <row r="301" spans="1:16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_xlfn.XLOOKUP(C301,customers!$A$1:$A$1001,customers!$B$1:$B$1001,0)</f>
        <v>Lacee Tanti</v>
      </c>
      <c r="G301" s="2" t="str">
        <f>IF(_xlfn.XLOOKUP(C301,customers!$A$1:$A$1001,customers!$C$1:$C$1001,0)=0,"",_xlfn.XLOOKUP(C301,customers!$A$1:$A$1001,customers!$C$1:$C$1001,0))</f>
        <v>ltanti8b@techcrunch.com</v>
      </c>
      <c r="H301" s="2" t="str">
        <f>_xlfn.XLOOKUP(C301,customers!$A$1:$A$1001,customers!$G$1:$G$1001,,0)</f>
        <v>United States</v>
      </c>
      <c r="I301" s="4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7">
        <f>INDEX(products!$A$1:$G$49,MATCH(orders!$D301,products!$A$1:$A$49,0),MATCH(orders!K$1,products!$A$1:$G$1,0))</f>
        <v>2.5</v>
      </c>
      <c r="L301" s="9">
        <f>INDEX(products!$A$1:$G$49,MATCH(orders!$D301,products!$A$1:$A$49,0),MATCH(orders!L$1,products!$A$1:$G$1,0))</f>
        <v>34.154999999999994</v>
      </c>
      <c r="M301" s="9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_xlfn.XLOOKUP(orders_table[[#This Row],[Customer ID]],customers!$A$1:$A$1001,customers!$I$1:$I$1001,,0)</f>
        <v>Yes</v>
      </c>
    </row>
    <row r="302" spans="1:16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_xlfn.XLOOKUP(C302,customers!$A$1:$A$1001,customers!$B$1:$B$1001,0)</f>
        <v>Arel De Lasci</v>
      </c>
      <c r="G302" s="2" t="str">
        <f>IF(_xlfn.XLOOKUP(C302,customers!$A$1:$A$1001,customers!$C$1:$C$1001,0)=0,"",_xlfn.XLOOKUP(C302,customers!$A$1:$A$1001,customers!$C$1:$C$1001,0))</f>
        <v>ade8c@1und1.de</v>
      </c>
      <c r="H302" s="2" t="str">
        <f>_xlfn.XLOOKUP(C302,customers!$A$1:$A$1001,customers!$G$1:$G$1001,,0)</f>
        <v>United States</v>
      </c>
      <c r="I302" s="4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7">
        <f>INDEX(products!$A$1:$G$49,MATCH(orders!$D302,products!$A$1:$A$49,0),MATCH(orders!K$1,products!$A$1:$G$1,0))</f>
        <v>1</v>
      </c>
      <c r="L302" s="9">
        <f>INDEX(products!$A$1:$G$49,MATCH(orders!$D302,products!$A$1:$A$49,0),MATCH(orders!L$1,products!$A$1:$G$1,0))</f>
        <v>12.95</v>
      </c>
      <c r="M302" s="9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_xlfn.XLOOKUP(orders_table[[#This Row],[Customer ID]],customers!$A$1:$A$1001,customers!$I$1:$I$1001,,0)</f>
        <v>Yes</v>
      </c>
    </row>
    <row r="303" spans="1:16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_xlfn.XLOOKUP(C303,customers!$A$1:$A$1001,customers!$B$1:$B$1001,0)</f>
        <v>Trescha Jedrachowicz</v>
      </c>
      <c r="G303" s="2" t="str">
        <f>IF(_xlfn.XLOOKUP(C303,customers!$A$1:$A$1001,customers!$C$1:$C$1001,0)=0,"",_xlfn.XLOOKUP(C303,customers!$A$1:$A$1001,customers!$C$1:$C$1001,0))</f>
        <v>tjedrachowicz8d@acquirethisname.com</v>
      </c>
      <c r="H303" s="2" t="str">
        <f>_xlfn.XLOOKUP(C303,customers!$A$1:$A$1001,customers!$G$1:$G$1001,,0)</f>
        <v>United States</v>
      </c>
      <c r="I303" s="4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7">
        <f>INDEX(products!$A$1:$G$49,MATCH(orders!$D303,products!$A$1:$A$49,0),MATCH(orders!K$1,products!$A$1:$G$1,0))</f>
        <v>0.2</v>
      </c>
      <c r="L303" s="9">
        <f>INDEX(products!$A$1:$G$49,MATCH(orders!$D303,products!$A$1:$A$49,0),MATCH(orders!L$1,products!$A$1:$G$1,0))</f>
        <v>3.8849999999999998</v>
      </c>
      <c r="M303" s="9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_xlfn.XLOOKUP(orders_table[[#This Row],[Customer ID]],customers!$A$1:$A$1001,customers!$I$1:$I$1001,,0)</f>
        <v>Yes</v>
      </c>
    </row>
    <row r="304" spans="1:16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_xlfn.XLOOKUP(C304,customers!$A$1:$A$1001,customers!$B$1:$B$1001,0)</f>
        <v>Perkin Stonner</v>
      </c>
      <c r="G304" s="2" t="str">
        <f>IF(_xlfn.XLOOKUP(C304,customers!$A$1:$A$1001,customers!$C$1:$C$1001,0)=0,"",_xlfn.XLOOKUP(C304,customers!$A$1:$A$1001,customers!$C$1:$C$1001,0))</f>
        <v>pstonner8e@moonfruit.com</v>
      </c>
      <c r="H304" s="2" t="str">
        <f>_xlfn.XLOOKUP(C304,customers!$A$1:$A$1001,customers!$G$1:$G$1001,,0)</f>
        <v>United States</v>
      </c>
      <c r="I304" s="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7">
        <f>INDEX(products!$A$1:$G$49,MATCH(orders!$D304,products!$A$1:$A$49,0),MATCH(orders!K$1,products!$A$1:$G$1,0))</f>
        <v>0.5</v>
      </c>
      <c r="L304" s="9">
        <f>INDEX(products!$A$1:$G$49,MATCH(orders!$D304,products!$A$1:$A$49,0),MATCH(orders!L$1,products!$A$1:$G$1,0))</f>
        <v>6.75</v>
      </c>
      <c r="M304" s="9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_xlfn.XLOOKUP(orders_table[[#This Row],[Customer ID]],customers!$A$1:$A$1001,customers!$I$1:$I$1001,,0)</f>
        <v>No</v>
      </c>
    </row>
    <row r="305" spans="1:16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_xlfn.XLOOKUP(C305,customers!$A$1:$A$1001,customers!$B$1:$B$1001,0)</f>
        <v>Darrin Tingly</v>
      </c>
      <c r="G305" s="2" t="str">
        <f>IF(_xlfn.XLOOKUP(C305,customers!$A$1:$A$1001,customers!$C$1:$C$1001,0)=0,"",_xlfn.XLOOKUP(C305,customers!$A$1:$A$1001,customers!$C$1:$C$1001,0))</f>
        <v>dtingly8f@goo.ne.jp</v>
      </c>
      <c r="H305" s="2" t="str">
        <f>_xlfn.XLOOKUP(C305,customers!$A$1:$A$1001,customers!$G$1:$G$1001,,0)</f>
        <v>United States</v>
      </c>
      <c r="I305" s="4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7">
        <f>INDEX(products!$A$1:$G$49,MATCH(orders!$D305,products!$A$1:$A$49,0),MATCH(orders!K$1,products!$A$1:$G$1,0))</f>
        <v>2.5</v>
      </c>
      <c r="L305" s="9">
        <f>INDEX(products!$A$1:$G$49,MATCH(orders!$D305,products!$A$1:$A$49,0),MATCH(orders!L$1,products!$A$1:$G$1,0))</f>
        <v>27.945</v>
      </c>
      <c r="M305" s="9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_xlfn.XLOOKUP(orders_table[[#This Row],[Customer ID]],customers!$A$1:$A$1001,customers!$I$1:$I$1001,,0)</f>
        <v>Yes</v>
      </c>
    </row>
    <row r="306" spans="1:16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_xlfn.XLOOKUP(C306,customers!$A$1:$A$1001,customers!$B$1:$B$1001,0)</f>
        <v>Claudetta Rushe</v>
      </c>
      <c r="G306" s="2" t="str">
        <f>IF(_xlfn.XLOOKUP(C306,customers!$A$1:$A$1001,customers!$C$1:$C$1001,0)=0,"",_xlfn.XLOOKUP(C306,customers!$A$1:$A$1001,customers!$C$1:$C$1001,0))</f>
        <v>crushe8n@about.me</v>
      </c>
      <c r="H306" s="2" t="str">
        <f>_xlfn.XLOOKUP(C306,customers!$A$1:$A$1001,customers!$G$1:$G$1001,,0)</f>
        <v>United States</v>
      </c>
      <c r="I306" s="4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7">
        <f>INDEX(products!$A$1:$G$49,MATCH(orders!$D306,products!$A$1:$A$49,0),MATCH(orders!K$1,products!$A$1:$G$1,0))</f>
        <v>0.2</v>
      </c>
      <c r="L306" s="9">
        <f>INDEX(products!$A$1:$G$49,MATCH(orders!$D306,products!$A$1:$A$49,0),MATCH(orders!L$1,products!$A$1:$G$1,0))</f>
        <v>3.8849999999999998</v>
      </c>
      <c r="M306" s="9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_xlfn.XLOOKUP(orders_table[[#This Row],[Customer ID]],customers!$A$1:$A$1001,customers!$I$1:$I$1001,,0)</f>
        <v>Yes</v>
      </c>
    </row>
    <row r="307" spans="1:16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_xlfn.XLOOKUP(C307,customers!$A$1:$A$1001,customers!$B$1:$B$1001,0)</f>
        <v>Benn Checci</v>
      </c>
      <c r="G307" s="2" t="str">
        <f>IF(_xlfn.XLOOKUP(C307,customers!$A$1:$A$1001,customers!$C$1:$C$1001,0)=0,"",_xlfn.XLOOKUP(C307,customers!$A$1:$A$1001,customers!$C$1:$C$1001,0))</f>
        <v>bchecci8h@usa.gov</v>
      </c>
      <c r="H307" s="2" t="str">
        <f>_xlfn.XLOOKUP(C307,customers!$A$1:$A$1001,customers!$G$1:$G$1001,,0)</f>
        <v>United Kingdom</v>
      </c>
      <c r="I307" s="4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7">
        <f>INDEX(products!$A$1:$G$49,MATCH(orders!$D307,products!$A$1:$A$49,0),MATCH(orders!K$1,products!$A$1:$G$1,0))</f>
        <v>0.2</v>
      </c>
      <c r="L307" s="9">
        <f>INDEX(products!$A$1:$G$49,MATCH(orders!$D307,products!$A$1:$A$49,0),MATCH(orders!L$1,products!$A$1:$G$1,0))</f>
        <v>4.3650000000000002</v>
      </c>
      <c r="M307" s="9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_xlfn.XLOOKUP(orders_table[[#This Row],[Customer ID]],customers!$A$1:$A$1001,customers!$I$1:$I$1001,,0)</f>
        <v>No</v>
      </c>
    </row>
    <row r="308" spans="1:16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_xlfn.XLOOKUP(C308,customers!$A$1:$A$1001,customers!$B$1:$B$1001,0)</f>
        <v>Janifer Bagot</v>
      </c>
      <c r="G308" s="2" t="str">
        <f>IF(_xlfn.XLOOKUP(C308,customers!$A$1:$A$1001,customers!$C$1:$C$1001,0)=0,"",_xlfn.XLOOKUP(C308,customers!$A$1:$A$1001,customers!$C$1:$C$1001,0))</f>
        <v>jbagot8i@mac.com</v>
      </c>
      <c r="H308" s="2" t="str">
        <f>_xlfn.XLOOKUP(C308,customers!$A$1:$A$1001,customers!$G$1:$G$1001,,0)</f>
        <v>United States</v>
      </c>
      <c r="I308" s="4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7">
        <f>INDEX(products!$A$1:$G$49,MATCH(orders!$D308,products!$A$1:$A$49,0),MATCH(orders!K$1,products!$A$1:$G$1,0))</f>
        <v>0.2</v>
      </c>
      <c r="L308" s="9">
        <f>INDEX(products!$A$1:$G$49,MATCH(orders!$D308,products!$A$1:$A$49,0),MATCH(orders!L$1,products!$A$1:$G$1,0))</f>
        <v>2.9849999999999999</v>
      </c>
      <c r="M308" s="9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_xlfn.XLOOKUP(orders_table[[#This Row],[Customer ID]],customers!$A$1:$A$1001,customers!$I$1:$I$1001,,0)</f>
        <v>No</v>
      </c>
    </row>
    <row r="309" spans="1:16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_xlfn.XLOOKUP(C309,customers!$A$1:$A$1001,customers!$B$1:$B$1001,0)</f>
        <v>Ermin Beeble</v>
      </c>
      <c r="G309" s="2" t="str">
        <f>IF(_xlfn.XLOOKUP(C309,customers!$A$1:$A$1001,customers!$C$1:$C$1001,0)=0,"",_xlfn.XLOOKUP(C309,customers!$A$1:$A$1001,customers!$C$1:$C$1001,0))</f>
        <v>ebeeble8j@soundcloud.com</v>
      </c>
      <c r="H309" s="2" t="str">
        <f>_xlfn.XLOOKUP(C309,customers!$A$1:$A$1001,customers!$G$1:$G$1001,,0)</f>
        <v>United States</v>
      </c>
      <c r="I309" s="4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7">
        <f>INDEX(products!$A$1:$G$49,MATCH(orders!$D309,products!$A$1:$A$49,0),MATCH(orders!K$1,products!$A$1:$G$1,0))</f>
        <v>1</v>
      </c>
      <c r="L309" s="9">
        <f>INDEX(products!$A$1:$G$49,MATCH(orders!$D309,products!$A$1:$A$49,0),MATCH(orders!L$1,products!$A$1:$G$1,0))</f>
        <v>11.25</v>
      </c>
      <c r="M309" s="9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_xlfn.XLOOKUP(orders_table[[#This Row],[Customer ID]],customers!$A$1:$A$1001,customers!$I$1:$I$1001,,0)</f>
        <v>Yes</v>
      </c>
    </row>
    <row r="310" spans="1:16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_xlfn.XLOOKUP(C310,customers!$A$1:$A$1001,customers!$B$1:$B$1001,0)</f>
        <v>Cos Fluin</v>
      </c>
      <c r="G310" s="2" t="str">
        <f>IF(_xlfn.XLOOKUP(C310,customers!$A$1:$A$1001,customers!$C$1:$C$1001,0)=0,"",_xlfn.XLOOKUP(C310,customers!$A$1:$A$1001,customers!$C$1:$C$1001,0))</f>
        <v>cfluin8k@flickr.com</v>
      </c>
      <c r="H310" s="2" t="str">
        <f>_xlfn.XLOOKUP(C310,customers!$A$1:$A$1001,customers!$G$1:$G$1001,,0)</f>
        <v>United Kingdom</v>
      </c>
      <c r="I310" s="4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7">
        <f>INDEX(products!$A$1:$G$49,MATCH(orders!$D310,products!$A$1:$A$49,0),MATCH(orders!K$1,products!$A$1:$G$1,0))</f>
        <v>1</v>
      </c>
      <c r="L310" s="9">
        <f>INDEX(products!$A$1:$G$49,MATCH(orders!$D310,products!$A$1:$A$49,0),MATCH(orders!L$1,products!$A$1:$G$1,0))</f>
        <v>11.25</v>
      </c>
      <c r="M310" s="9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_xlfn.XLOOKUP(orders_table[[#This Row],[Customer ID]],customers!$A$1:$A$1001,customers!$I$1:$I$1001,,0)</f>
        <v>No</v>
      </c>
    </row>
    <row r="311" spans="1:16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_xlfn.XLOOKUP(C311,customers!$A$1:$A$1001,customers!$B$1:$B$1001,0)</f>
        <v>Eveleen Bletsor</v>
      </c>
      <c r="G311" s="2" t="str">
        <f>IF(_xlfn.XLOOKUP(C311,customers!$A$1:$A$1001,customers!$C$1:$C$1001,0)=0,"",_xlfn.XLOOKUP(C311,customers!$A$1:$A$1001,customers!$C$1:$C$1001,0))</f>
        <v>ebletsor8l@vinaora.com</v>
      </c>
      <c r="H311" s="2" t="str">
        <f>_xlfn.XLOOKUP(C311,customers!$A$1:$A$1001,customers!$G$1:$G$1001,,0)</f>
        <v>United States</v>
      </c>
      <c r="I311" s="4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7">
        <f>INDEX(products!$A$1:$G$49,MATCH(orders!$D311,products!$A$1:$A$49,0),MATCH(orders!K$1,products!$A$1:$G$1,0))</f>
        <v>0.2</v>
      </c>
      <c r="L311" s="9">
        <f>INDEX(products!$A$1:$G$49,MATCH(orders!$D311,products!$A$1:$A$49,0),MATCH(orders!L$1,products!$A$1:$G$1,0))</f>
        <v>4.3650000000000002</v>
      </c>
      <c r="M311" s="9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_xlfn.XLOOKUP(orders_table[[#This Row],[Customer ID]],customers!$A$1:$A$1001,customers!$I$1:$I$1001,,0)</f>
        <v>Yes</v>
      </c>
    </row>
    <row r="312" spans="1:16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_xlfn.XLOOKUP(C312,customers!$A$1:$A$1001,customers!$B$1:$B$1001,0)</f>
        <v>Paola Brydell</v>
      </c>
      <c r="G312" s="2" t="str">
        <f>IF(_xlfn.XLOOKUP(C312,customers!$A$1:$A$1001,customers!$C$1:$C$1001,0)=0,"",_xlfn.XLOOKUP(C312,customers!$A$1:$A$1001,customers!$C$1:$C$1001,0))</f>
        <v>pbrydell8m@bloglovin.com</v>
      </c>
      <c r="H312" s="2" t="str">
        <f>_xlfn.XLOOKUP(C312,customers!$A$1:$A$1001,customers!$G$1:$G$1001,,0)</f>
        <v>Ireland</v>
      </c>
      <c r="I312" s="4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7">
        <f>INDEX(products!$A$1:$G$49,MATCH(orders!$D312,products!$A$1:$A$49,0),MATCH(orders!K$1,products!$A$1:$G$1,0))</f>
        <v>1</v>
      </c>
      <c r="L312" s="9">
        <f>INDEX(products!$A$1:$G$49,MATCH(orders!$D312,products!$A$1:$A$49,0),MATCH(orders!L$1,products!$A$1:$G$1,0))</f>
        <v>14.85</v>
      </c>
      <c r="M312" s="9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_xlfn.XLOOKUP(orders_table[[#This Row],[Customer ID]],customers!$A$1:$A$1001,customers!$I$1:$I$1001,,0)</f>
        <v>No</v>
      </c>
    </row>
    <row r="313" spans="1:16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_xlfn.XLOOKUP(C313,customers!$A$1:$A$1001,customers!$B$1:$B$1001,0)</f>
        <v>Claudetta Rushe</v>
      </c>
      <c r="G313" s="2" t="str">
        <f>IF(_xlfn.XLOOKUP(C313,customers!$A$1:$A$1001,customers!$C$1:$C$1001,0)=0,"",_xlfn.XLOOKUP(C313,customers!$A$1:$A$1001,customers!$C$1:$C$1001,0))</f>
        <v>crushe8n@about.me</v>
      </c>
      <c r="H313" s="2" t="str">
        <f>_xlfn.XLOOKUP(C313,customers!$A$1:$A$1001,customers!$G$1:$G$1001,,0)</f>
        <v>United States</v>
      </c>
      <c r="I313" s="4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7">
        <f>INDEX(products!$A$1:$G$49,MATCH(orders!$D313,products!$A$1:$A$49,0),MATCH(orders!K$1,products!$A$1:$G$1,0))</f>
        <v>2.5</v>
      </c>
      <c r="L313" s="9">
        <f>INDEX(products!$A$1:$G$49,MATCH(orders!$D313,products!$A$1:$A$49,0),MATCH(orders!L$1,products!$A$1:$G$1,0))</f>
        <v>31.624999999999996</v>
      </c>
      <c r="M313" s="9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_xlfn.XLOOKUP(orders_table[[#This Row],[Customer ID]],customers!$A$1:$A$1001,customers!$I$1:$I$1001,,0)</f>
        <v>Yes</v>
      </c>
    </row>
    <row r="314" spans="1:16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_xlfn.XLOOKUP(C314,customers!$A$1:$A$1001,customers!$B$1:$B$1001,0)</f>
        <v>Natka Leethem</v>
      </c>
      <c r="G314" s="2" t="str">
        <f>IF(_xlfn.XLOOKUP(C314,customers!$A$1:$A$1001,customers!$C$1:$C$1001,0)=0,"",_xlfn.XLOOKUP(C314,customers!$A$1:$A$1001,customers!$C$1:$C$1001,0))</f>
        <v>nleethem8o@mac.com</v>
      </c>
      <c r="H314" s="2" t="str">
        <f>_xlfn.XLOOKUP(C314,customers!$A$1:$A$1001,customers!$G$1:$G$1001,,0)</f>
        <v>United States</v>
      </c>
      <c r="I314" s="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7">
        <f>INDEX(products!$A$1:$G$49,MATCH(orders!$D314,products!$A$1:$A$49,0),MATCH(orders!K$1,products!$A$1:$G$1,0))</f>
        <v>0.5</v>
      </c>
      <c r="L314" s="9">
        <f>INDEX(products!$A$1:$G$49,MATCH(orders!$D314,products!$A$1:$A$49,0),MATCH(orders!L$1,products!$A$1:$G$1,0))</f>
        <v>5.97</v>
      </c>
      <c r="M314" s="9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_xlfn.XLOOKUP(orders_table[[#This Row],[Customer ID]],customers!$A$1:$A$1001,customers!$I$1:$I$1001,,0)</f>
        <v>Yes</v>
      </c>
    </row>
    <row r="315" spans="1:16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_xlfn.XLOOKUP(C315,customers!$A$1:$A$1001,customers!$B$1:$B$1001,0)</f>
        <v>Ailene Nesfield</v>
      </c>
      <c r="G315" s="2" t="str">
        <f>IF(_xlfn.XLOOKUP(C315,customers!$A$1:$A$1001,customers!$C$1:$C$1001,0)=0,"",_xlfn.XLOOKUP(C315,customers!$A$1:$A$1001,customers!$C$1:$C$1001,0))</f>
        <v>anesfield8p@people.com.cn</v>
      </c>
      <c r="H315" s="2" t="str">
        <f>_xlfn.XLOOKUP(C315,customers!$A$1:$A$1001,customers!$G$1:$G$1001,,0)</f>
        <v>United Kingdom</v>
      </c>
      <c r="I315" s="4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7">
        <f>INDEX(products!$A$1:$G$49,MATCH(orders!$D315,products!$A$1:$A$49,0),MATCH(orders!K$1,products!$A$1:$G$1,0))</f>
        <v>1</v>
      </c>
      <c r="L315" s="9">
        <f>INDEX(products!$A$1:$G$49,MATCH(orders!$D315,products!$A$1:$A$49,0),MATCH(orders!L$1,products!$A$1:$G$1,0))</f>
        <v>9.9499999999999993</v>
      </c>
      <c r="M315" s="9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_xlfn.XLOOKUP(orders_table[[#This Row],[Customer ID]],customers!$A$1:$A$1001,customers!$I$1:$I$1001,,0)</f>
        <v>Yes</v>
      </c>
    </row>
    <row r="316" spans="1:16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_xlfn.XLOOKUP(C316,customers!$A$1:$A$1001,customers!$B$1:$B$1001,0)</f>
        <v>Stacy Pickworth</v>
      </c>
      <c r="G316" s="2" t="str">
        <f>IF(_xlfn.XLOOKUP(C316,customers!$A$1:$A$1001,customers!$C$1:$C$1001,0)=0,"",_xlfn.XLOOKUP(C316,customers!$A$1:$A$1001,customers!$C$1:$C$1001,0))</f>
        <v/>
      </c>
      <c r="H316" s="2" t="str">
        <f>_xlfn.XLOOKUP(C316,customers!$A$1:$A$1001,customers!$G$1:$G$1001,,0)</f>
        <v>United States</v>
      </c>
      <c r="I316" s="4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7">
        <f>INDEX(products!$A$1:$G$49,MATCH(orders!$D316,products!$A$1:$A$49,0),MATCH(orders!K$1,products!$A$1:$G$1,0))</f>
        <v>1</v>
      </c>
      <c r="L316" s="9">
        <f>INDEX(products!$A$1:$G$49,MATCH(orders!$D316,products!$A$1:$A$49,0),MATCH(orders!L$1,products!$A$1:$G$1,0))</f>
        <v>8.9499999999999993</v>
      </c>
      <c r="M316" s="9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_xlfn.XLOOKUP(orders_table[[#This Row],[Customer ID]],customers!$A$1:$A$1001,customers!$I$1:$I$1001,,0)</f>
        <v>No</v>
      </c>
    </row>
    <row r="317" spans="1:16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_xlfn.XLOOKUP(C317,customers!$A$1:$A$1001,customers!$B$1:$B$1001,0)</f>
        <v>Melli Brockway</v>
      </c>
      <c r="G317" s="2" t="str">
        <f>IF(_xlfn.XLOOKUP(C317,customers!$A$1:$A$1001,customers!$C$1:$C$1001,0)=0,"",_xlfn.XLOOKUP(C317,customers!$A$1:$A$1001,customers!$C$1:$C$1001,0))</f>
        <v>mbrockway8r@ibm.com</v>
      </c>
      <c r="H317" s="2" t="str">
        <f>_xlfn.XLOOKUP(C317,customers!$A$1:$A$1001,customers!$G$1:$G$1001,,0)</f>
        <v>United States</v>
      </c>
      <c r="I317" s="4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7">
        <f>INDEX(products!$A$1:$G$49,MATCH(orders!$D317,products!$A$1:$A$49,0),MATCH(orders!K$1,products!$A$1:$G$1,0))</f>
        <v>2.5</v>
      </c>
      <c r="L317" s="9">
        <f>INDEX(products!$A$1:$G$49,MATCH(orders!$D317,products!$A$1:$A$49,0),MATCH(orders!L$1,products!$A$1:$G$1,0))</f>
        <v>34.154999999999994</v>
      </c>
      <c r="M317" s="9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_xlfn.XLOOKUP(orders_table[[#This Row],[Customer ID]],customers!$A$1:$A$1001,customers!$I$1:$I$1001,,0)</f>
        <v>Yes</v>
      </c>
    </row>
    <row r="318" spans="1:16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_xlfn.XLOOKUP(C318,customers!$A$1:$A$1001,customers!$B$1:$B$1001,0)</f>
        <v>Nanny Lush</v>
      </c>
      <c r="G318" s="2" t="str">
        <f>IF(_xlfn.XLOOKUP(C318,customers!$A$1:$A$1001,customers!$C$1:$C$1001,0)=0,"",_xlfn.XLOOKUP(C318,customers!$A$1:$A$1001,customers!$C$1:$C$1001,0))</f>
        <v>nlush8s@dedecms.com</v>
      </c>
      <c r="H318" s="2" t="str">
        <f>_xlfn.XLOOKUP(C318,customers!$A$1:$A$1001,customers!$G$1:$G$1001,,0)</f>
        <v>Ireland</v>
      </c>
      <c r="I318" s="4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7">
        <f>INDEX(products!$A$1:$G$49,MATCH(orders!$D318,products!$A$1:$A$49,0),MATCH(orders!K$1,products!$A$1:$G$1,0))</f>
        <v>2.5</v>
      </c>
      <c r="L318" s="9">
        <f>INDEX(products!$A$1:$G$49,MATCH(orders!$D318,products!$A$1:$A$49,0),MATCH(orders!L$1,products!$A$1:$G$1,0))</f>
        <v>34.154999999999994</v>
      </c>
      <c r="M318" s="9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_xlfn.XLOOKUP(orders_table[[#This Row],[Customer ID]],customers!$A$1:$A$1001,customers!$I$1:$I$1001,,0)</f>
        <v>No</v>
      </c>
    </row>
    <row r="319" spans="1:16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_xlfn.XLOOKUP(C319,customers!$A$1:$A$1001,customers!$B$1:$B$1001,0)</f>
        <v>Selma McMillian</v>
      </c>
      <c r="G319" s="2" t="str">
        <f>IF(_xlfn.XLOOKUP(C319,customers!$A$1:$A$1001,customers!$C$1:$C$1001,0)=0,"",_xlfn.XLOOKUP(C319,customers!$A$1:$A$1001,customers!$C$1:$C$1001,0))</f>
        <v>smcmillian8t@csmonitor.com</v>
      </c>
      <c r="H319" s="2" t="str">
        <f>_xlfn.XLOOKUP(C319,customers!$A$1:$A$1001,customers!$G$1:$G$1001,,0)</f>
        <v>United States</v>
      </c>
      <c r="I319" s="4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7">
        <f>INDEX(products!$A$1:$G$49,MATCH(orders!$D319,products!$A$1:$A$49,0),MATCH(orders!K$1,products!$A$1:$G$1,0))</f>
        <v>0.5</v>
      </c>
      <c r="L319" s="9">
        <f>INDEX(products!$A$1:$G$49,MATCH(orders!$D319,products!$A$1:$A$49,0),MATCH(orders!L$1,products!$A$1:$G$1,0))</f>
        <v>7.29</v>
      </c>
      <c r="M319" s="9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_xlfn.XLOOKUP(orders_table[[#This Row],[Customer ID]],customers!$A$1:$A$1001,customers!$I$1:$I$1001,,0)</f>
        <v>No</v>
      </c>
    </row>
    <row r="320" spans="1:16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_xlfn.XLOOKUP(C320,customers!$A$1:$A$1001,customers!$B$1:$B$1001,0)</f>
        <v>Tess Bennison</v>
      </c>
      <c r="G320" s="2" t="str">
        <f>IF(_xlfn.XLOOKUP(C320,customers!$A$1:$A$1001,customers!$C$1:$C$1001,0)=0,"",_xlfn.XLOOKUP(C320,customers!$A$1:$A$1001,customers!$C$1:$C$1001,0))</f>
        <v>tbennison8u@google.cn</v>
      </c>
      <c r="H320" s="2" t="str">
        <f>_xlfn.XLOOKUP(C320,customers!$A$1:$A$1001,customers!$G$1:$G$1001,,0)</f>
        <v>United States</v>
      </c>
      <c r="I320" s="4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7">
        <f>INDEX(products!$A$1:$G$49,MATCH(orders!$D320,products!$A$1:$A$49,0),MATCH(orders!K$1,products!$A$1:$G$1,0))</f>
        <v>2.5</v>
      </c>
      <c r="L320" s="9">
        <f>INDEX(products!$A$1:$G$49,MATCH(orders!$D320,products!$A$1:$A$49,0),MATCH(orders!L$1,products!$A$1:$G$1,0))</f>
        <v>25.874999999999996</v>
      </c>
      <c r="M320" s="9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_xlfn.XLOOKUP(orders_table[[#This Row],[Customer ID]],customers!$A$1:$A$1001,customers!$I$1:$I$1001,,0)</f>
        <v>Yes</v>
      </c>
    </row>
    <row r="321" spans="1:16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_xlfn.XLOOKUP(C321,customers!$A$1:$A$1001,customers!$B$1:$B$1001,0)</f>
        <v>Gabie Tweed</v>
      </c>
      <c r="G321" s="2" t="str">
        <f>IF(_xlfn.XLOOKUP(C321,customers!$A$1:$A$1001,customers!$C$1:$C$1001,0)=0,"",_xlfn.XLOOKUP(C321,customers!$A$1:$A$1001,customers!$C$1:$C$1001,0))</f>
        <v>gtweed8v@yolasite.com</v>
      </c>
      <c r="H321" s="2" t="str">
        <f>_xlfn.XLOOKUP(C321,customers!$A$1:$A$1001,customers!$G$1:$G$1001,,0)</f>
        <v>United States</v>
      </c>
      <c r="I321" s="4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7">
        <f>INDEX(products!$A$1:$G$49,MATCH(orders!$D321,products!$A$1:$A$49,0),MATCH(orders!K$1,products!$A$1:$G$1,0))</f>
        <v>0.2</v>
      </c>
      <c r="L321" s="9">
        <f>INDEX(products!$A$1:$G$49,MATCH(orders!$D321,products!$A$1:$A$49,0),MATCH(orders!L$1,products!$A$1:$G$1,0))</f>
        <v>4.125</v>
      </c>
      <c r="M321" s="9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_xlfn.XLOOKUP(orders_table[[#This Row],[Customer ID]],customers!$A$1:$A$1001,customers!$I$1:$I$1001,,0)</f>
        <v>Yes</v>
      </c>
    </row>
    <row r="322" spans="1:16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_xlfn.XLOOKUP(C322,customers!$A$1:$A$1001,customers!$B$1:$B$1001,0)</f>
        <v>Gabie Tweed</v>
      </c>
      <c r="G322" s="2" t="str">
        <f>IF(_xlfn.XLOOKUP(C322,customers!$A$1:$A$1001,customers!$C$1:$C$1001,0)=0,"",_xlfn.XLOOKUP(C322,customers!$A$1:$A$1001,customers!$C$1:$C$1001,0))</f>
        <v>gtweed8v@yolasite.com</v>
      </c>
      <c r="H322" s="2" t="str">
        <f>_xlfn.XLOOKUP(C322,customers!$A$1:$A$1001,customers!$G$1:$G$1001,,0)</f>
        <v>United States</v>
      </c>
      <c r="I322" s="4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7">
        <f>INDEX(products!$A$1:$G$49,MATCH(orders!$D322,products!$A$1:$A$49,0),MATCH(orders!K$1,products!$A$1:$G$1,0))</f>
        <v>0.2</v>
      </c>
      <c r="L322" s="9">
        <f>INDEX(products!$A$1:$G$49,MATCH(orders!$D322,products!$A$1:$A$49,0),MATCH(orders!L$1,products!$A$1:$G$1,0))</f>
        <v>3.8849999999999998</v>
      </c>
      <c r="M322" s="9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_xlfn.XLOOKUP(orders_table[[#This Row],[Customer ID]],customers!$A$1:$A$1001,customers!$I$1:$I$1001,,0)</f>
        <v>Yes</v>
      </c>
    </row>
    <row r="323" spans="1:16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_xlfn.XLOOKUP(C323,customers!$A$1:$A$1001,customers!$B$1:$B$1001,0)</f>
        <v>Gaile Goggin</v>
      </c>
      <c r="G323" s="2" t="str">
        <f>IF(_xlfn.XLOOKUP(C323,customers!$A$1:$A$1001,customers!$C$1:$C$1001,0)=0,"",_xlfn.XLOOKUP(C323,customers!$A$1:$A$1001,customers!$C$1:$C$1001,0))</f>
        <v>ggoggin8x@wix.com</v>
      </c>
      <c r="H323" s="2" t="str">
        <f>_xlfn.XLOOKUP(C323,customers!$A$1:$A$1001,customers!$G$1:$G$1001,,0)</f>
        <v>Ireland</v>
      </c>
      <c r="I323" s="4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7">
        <f>INDEX(products!$A$1:$G$49,MATCH(orders!$D323,products!$A$1:$A$49,0),MATCH(orders!K$1,products!$A$1:$G$1,0))</f>
        <v>0.2</v>
      </c>
      <c r="L323" s="9">
        <f>INDEX(products!$A$1:$G$49,MATCH(orders!$D323,products!$A$1:$A$49,0),MATCH(orders!L$1,products!$A$1:$G$1,0))</f>
        <v>3.375</v>
      </c>
      <c r="M323" s="9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_xlfn.XLOOKUP(orders_table[[#This Row],[Customer ID]],customers!$A$1:$A$1001,customers!$I$1:$I$1001,,0)</f>
        <v>Yes</v>
      </c>
    </row>
    <row r="324" spans="1:16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_xlfn.XLOOKUP(C324,customers!$A$1:$A$1001,customers!$B$1:$B$1001,0)</f>
        <v>Skylar Jeyness</v>
      </c>
      <c r="G324" s="2" t="str">
        <f>IF(_xlfn.XLOOKUP(C324,customers!$A$1:$A$1001,customers!$C$1:$C$1001,0)=0,"",_xlfn.XLOOKUP(C324,customers!$A$1:$A$1001,customers!$C$1:$C$1001,0))</f>
        <v>sjeyness8y@biglobe.ne.jp</v>
      </c>
      <c r="H324" s="2" t="str">
        <f>_xlfn.XLOOKUP(C324,customers!$A$1:$A$1001,customers!$G$1:$G$1001,,0)</f>
        <v>Ireland</v>
      </c>
      <c r="I324" s="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7">
        <f>INDEX(products!$A$1:$G$49,MATCH(orders!$D324,products!$A$1:$A$49,0),MATCH(orders!K$1,products!$A$1:$G$1,0))</f>
        <v>0.5</v>
      </c>
      <c r="L324" s="9">
        <f>INDEX(products!$A$1:$G$49,MATCH(orders!$D324,products!$A$1:$A$49,0),MATCH(orders!L$1,products!$A$1:$G$1,0))</f>
        <v>7.77</v>
      </c>
      <c r="M324" s="9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_xlfn.XLOOKUP(orders_table[[#This Row],[Customer ID]],customers!$A$1:$A$1001,customers!$I$1:$I$1001,,0)</f>
        <v>No</v>
      </c>
    </row>
    <row r="325" spans="1:16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_xlfn.XLOOKUP(C325,customers!$A$1:$A$1001,customers!$B$1:$B$1001,0)</f>
        <v>Donica Bonhome</v>
      </c>
      <c r="G325" s="2" t="str">
        <f>IF(_xlfn.XLOOKUP(C325,customers!$A$1:$A$1001,customers!$C$1:$C$1001,0)=0,"",_xlfn.XLOOKUP(C325,customers!$A$1:$A$1001,customers!$C$1:$C$1001,0))</f>
        <v>dbonhome8z@shinystat.com</v>
      </c>
      <c r="H325" s="2" t="str">
        <f>_xlfn.XLOOKUP(C325,customers!$A$1:$A$1001,customers!$G$1:$G$1001,,0)</f>
        <v>United States</v>
      </c>
      <c r="I325" s="4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7">
        <f>INDEX(products!$A$1:$G$49,MATCH(orders!$D325,products!$A$1:$A$49,0),MATCH(orders!K$1,products!$A$1:$G$1,0))</f>
        <v>0.2</v>
      </c>
      <c r="L325" s="9">
        <f>INDEX(products!$A$1:$G$49,MATCH(orders!$D325,products!$A$1:$A$49,0),MATCH(orders!L$1,products!$A$1:$G$1,0))</f>
        <v>3.645</v>
      </c>
      <c r="M325" s="9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_xlfn.XLOOKUP(orders_table[[#This Row],[Customer ID]],customers!$A$1:$A$1001,customers!$I$1:$I$1001,,0)</f>
        <v>Yes</v>
      </c>
    </row>
    <row r="326" spans="1:16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_xlfn.XLOOKUP(C326,customers!$A$1:$A$1001,customers!$B$1:$B$1001,0)</f>
        <v>Diena Peetermann</v>
      </c>
      <c r="G326" s="2" t="str">
        <f>IF(_xlfn.XLOOKUP(C326,customers!$A$1:$A$1001,customers!$C$1:$C$1001,0)=0,"",_xlfn.XLOOKUP(C326,customers!$A$1:$A$1001,customers!$C$1:$C$1001,0))</f>
        <v/>
      </c>
      <c r="H326" s="2" t="str">
        <f>_xlfn.XLOOKUP(C326,customers!$A$1:$A$1001,customers!$G$1:$G$1001,,0)</f>
        <v>United States</v>
      </c>
      <c r="I326" s="4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7">
        <f>INDEX(products!$A$1:$G$49,MATCH(orders!$D326,products!$A$1:$A$49,0),MATCH(orders!K$1,products!$A$1:$G$1,0))</f>
        <v>1</v>
      </c>
      <c r="L326" s="9">
        <f>INDEX(products!$A$1:$G$49,MATCH(orders!$D326,products!$A$1:$A$49,0),MATCH(orders!L$1,products!$A$1:$G$1,0))</f>
        <v>13.75</v>
      </c>
      <c r="M326" s="9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_xlfn.XLOOKUP(orders_table[[#This Row],[Customer ID]],customers!$A$1:$A$1001,customers!$I$1:$I$1001,,0)</f>
        <v>No</v>
      </c>
    </row>
    <row r="327" spans="1:16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_xlfn.XLOOKUP(C327,customers!$A$1:$A$1001,customers!$B$1:$B$1001,0)</f>
        <v>Trina Le Sarr</v>
      </c>
      <c r="G327" s="2" t="str">
        <f>IF(_xlfn.XLOOKUP(C327,customers!$A$1:$A$1001,customers!$C$1:$C$1001,0)=0,"",_xlfn.XLOOKUP(C327,customers!$A$1:$A$1001,customers!$C$1:$C$1001,0))</f>
        <v>tle91@epa.gov</v>
      </c>
      <c r="H327" s="2" t="str">
        <f>_xlfn.XLOOKUP(C327,customers!$A$1:$A$1001,customers!$G$1:$G$1001,,0)</f>
        <v>United States</v>
      </c>
      <c r="I327" s="4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7">
        <f>INDEX(products!$A$1:$G$49,MATCH(orders!$D327,products!$A$1:$A$49,0),MATCH(orders!K$1,products!$A$1:$G$1,0))</f>
        <v>2.5</v>
      </c>
      <c r="L327" s="9">
        <f>INDEX(products!$A$1:$G$49,MATCH(orders!$D327,products!$A$1:$A$49,0),MATCH(orders!L$1,products!$A$1:$G$1,0))</f>
        <v>29.784999999999997</v>
      </c>
      <c r="M327" s="9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_xlfn.XLOOKUP(orders_table[[#This Row],[Customer ID]],customers!$A$1:$A$1001,customers!$I$1:$I$1001,,0)</f>
        <v>Yes</v>
      </c>
    </row>
    <row r="328" spans="1:16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_xlfn.XLOOKUP(C328,customers!$A$1:$A$1001,customers!$B$1:$B$1001,0)</f>
        <v>Flynn Antony</v>
      </c>
      <c r="G328" s="2" t="str">
        <f>IF(_xlfn.XLOOKUP(C328,customers!$A$1:$A$1001,customers!$C$1:$C$1001,0)=0,"",_xlfn.XLOOKUP(C328,customers!$A$1:$A$1001,customers!$C$1:$C$1001,0))</f>
        <v/>
      </c>
      <c r="H328" s="2" t="str">
        <f>_xlfn.XLOOKUP(C328,customers!$A$1:$A$1001,customers!$G$1:$G$1001,,0)</f>
        <v>United States</v>
      </c>
      <c r="I328" s="4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7">
        <f>INDEX(products!$A$1:$G$49,MATCH(orders!$D328,products!$A$1:$A$49,0),MATCH(orders!K$1,products!$A$1:$G$1,0))</f>
        <v>1</v>
      </c>
      <c r="L328" s="9">
        <f>INDEX(products!$A$1:$G$49,MATCH(orders!$D328,products!$A$1:$A$49,0),MATCH(orders!L$1,products!$A$1:$G$1,0))</f>
        <v>8.9499999999999993</v>
      </c>
      <c r="M328" s="9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_xlfn.XLOOKUP(orders_table[[#This Row],[Customer ID]],customers!$A$1:$A$1001,customers!$I$1:$I$1001,,0)</f>
        <v>No</v>
      </c>
    </row>
    <row r="329" spans="1:16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_xlfn.XLOOKUP(C329,customers!$A$1:$A$1001,customers!$B$1:$B$1001,0)</f>
        <v>Baudoin Alldridge</v>
      </c>
      <c r="G329" s="2" t="str">
        <f>IF(_xlfn.XLOOKUP(C329,customers!$A$1:$A$1001,customers!$C$1:$C$1001,0)=0,"",_xlfn.XLOOKUP(C329,customers!$A$1:$A$1001,customers!$C$1:$C$1001,0))</f>
        <v>balldridge93@yandex.ru</v>
      </c>
      <c r="H329" s="2" t="str">
        <f>_xlfn.XLOOKUP(C329,customers!$A$1:$A$1001,customers!$G$1:$G$1001,,0)</f>
        <v>United States</v>
      </c>
      <c r="I329" s="4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7">
        <f>INDEX(products!$A$1:$G$49,MATCH(orders!$D329,products!$A$1:$A$49,0),MATCH(orders!K$1,products!$A$1:$G$1,0))</f>
        <v>1</v>
      </c>
      <c r="L329" s="9">
        <f>INDEX(products!$A$1:$G$49,MATCH(orders!$D329,products!$A$1:$A$49,0),MATCH(orders!L$1,products!$A$1:$G$1,0))</f>
        <v>8.9499999999999993</v>
      </c>
      <c r="M329" s="9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_xlfn.XLOOKUP(orders_table[[#This Row],[Customer ID]],customers!$A$1:$A$1001,customers!$I$1:$I$1001,,0)</f>
        <v>Yes</v>
      </c>
    </row>
    <row r="330" spans="1:16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_xlfn.XLOOKUP(C330,customers!$A$1:$A$1001,customers!$B$1:$B$1001,0)</f>
        <v>Homer Dulany</v>
      </c>
      <c r="G330" s="2" t="str">
        <f>IF(_xlfn.XLOOKUP(C330,customers!$A$1:$A$1001,customers!$C$1:$C$1001,0)=0,"",_xlfn.XLOOKUP(C330,customers!$A$1:$A$1001,customers!$C$1:$C$1001,0))</f>
        <v/>
      </c>
      <c r="H330" s="2" t="str">
        <f>_xlfn.XLOOKUP(C330,customers!$A$1:$A$1001,customers!$G$1:$G$1001,,0)</f>
        <v>United States</v>
      </c>
      <c r="I330" s="4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7">
        <f>INDEX(products!$A$1:$G$49,MATCH(orders!$D330,products!$A$1:$A$49,0),MATCH(orders!K$1,products!$A$1:$G$1,0))</f>
        <v>0.5</v>
      </c>
      <c r="L330" s="9">
        <f>INDEX(products!$A$1:$G$49,MATCH(orders!$D330,products!$A$1:$A$49,0),MATCH(orders!L$1,products!$A$1:$G$1,0))</f>
        <v>9.51</v>
      </c>
      <c r="M330" s="9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_xlfn.XLOOKUP(orders_table[[#This Row],[Customer ID]],customers!$A$1:$A$1001,customers!$I$1:$I$1001,,0)</f>
        <v>Yes</v>
      </c>
    </row>
    <row r="331" spans="1:16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_xlfn.XLOOKUP(C331,customers!$A$1:$A$1001,customers!$B$1:$B$1001,0)</f>
        <v>Lisa Goodger</v>
      </c>
      <c r="G331" s="2" t="str">
        <f>IF(_xlfn.XLOOKUP(C331,customers!$A$1:$A$1001,customers!$C$1:$C$1001,0)=0,"",_xlfn.XLOOKUP(C331,customers!$A$1:$A$1001,customers!$C$1:$C$1001,0))</f>
        <v>lgoodger95@guardian.co.uk</v>
      </c>
      <c r="H331" s="2" t="str">
        <f>_xlfn.XLOOKUP(C331,customers!$A$1:$A$1001,customers!$G$1:$G$1001,,0)</f>
        <v>United States</v>
      </c>
      <c r="I331" s="4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7">
        <f>INDEX(products!$A$1:$G$49,MATCH(orders!$D331,products!$A$1:$A$49,0),MATCH(orders!K$1,products!$A$1:$G$1,0))</f>
        <v>0.5</v>
      </c>
      <c r="L331" s="9">
        <f>INDEX(products!$A$1:$G$49,MATCH(orders!$D331,products!$A$1:$A$49,0),MATCH(orders!L$1,products!$A$1:$G$1,0))</f>
        <v>5.3699999999999992</v>
      </c>
      <c r="M331" s="9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_xlfn.XLOOKUP(orders_table[[#This Row],[Customer ID]],customers!$A$1:$A$1001,customers!$I$1:$I$1001,,0)</f>
        <v>Yes</v>
      </c>
    </row>
    <row r="332" spans="1:16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_xlfn.XLOOKUP(C332,customers!$A$1:$A$1001,customers!$B$1:$B$1001,0)</f>
        <v>Selma McMillian</v>
      </c>
      <c r="G332" s="2" t="str">
        <f>IF(_xlfn.XLOOKUP(C332,customers!$A$1:$A$1001,customers!$C$1:$C$1001,0)=0,"",_xlfn.XLOOKUP(C332,customers!$A$1:$A$1001,customers!$C$1:$C$1001,0))</f>
        <v>smcmillian8t@csmonitor.com</v>
      </c>
      <c r="H332" s="2" t="str">
        <f>_xlfn.XLOOKUP(C332,customers!$A$1:$A$1001,customers!$G$1:$G$1001,,0)</f>
        <v>United States</v>
      </c>
      <c r="I332" s="4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7">
        <f>INDEX(products!$A$1:$G$49,MATCH(orders!$D332,products!$A$1:$A$49,0),MATCH(orders!K$1,products!$A$1:$G$1,0))</f>
        <v>0.5</v>
      </c>
      <c r="L332" s="9">
        <f>INDEX(products!$A$1:$G$49,MATCH(orders!$D332,products!$A$1:$A$49,0),MATCH(orders!L$1,products!$A$1:$G$1,0))</f>
        <v>5.3699999999999992</v>
      </c>
      <c r="M332" s="9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_xlfn.XLOOKUP(orders_table[[#This Row],[Customer ID]],customers!$A$1:$A$1001,customers!$I$1:$I$1001,,0)</f>
        <v>No</v>
      </c>
    </row>
    <row r="333" spans="1:16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_xlfn.XLOOKUP(C333,customers!$A$1:$A$1001,customers!$B$1:$B$1001,0)</f>
        <v>Corine Drewett</v>
      </c>
      <c r="G333" s="2" t="str">
        <f>IF(_xlfn.XLOOKUP(C333,customers!$A$1:$A$1001,customers!$C$1:$C$1001,0)=0,"",_xlfn.XLOOKUP(C333,customers!$A$1:$A$1001,customers!$C$1:$C$1001,0))</f>
        <v>cdrewett97@wikipedia.org</v>
      </c>
      <c r="H333" s="2" t="str">
        <f>_xlfn.XLOOKUP(C333,customers!$A$1:$A$1001,customers!$G$1:$G$1001,,0)</f>
        <v>United States</v>
      </c>
      <c r="I333" s="4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7">
        <f>INDEX(products!$A$1:$G$49,MATCH(orders!$D333,products!$A$1:$A$49,0),MATCH(orders!K$1,products!$A$1:$G$1,0))</f>
        <v>2.5</v>
      </c>
      <c r="L333" s="9">
        <f>INDEX(products!$A$1:$G$49,MATCH(orders!$D333,products!$A$1:$A$49,0),MATCH(orders!L$1,products!$A$1:$G$1,0))</f>
        <v>22.884999999999998</v>
      </c>
      <c r="M333" s="9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_xlfn.XLOOKUP(orders_table[[#This Row],[Customer ID]],customers!$A$1:$A$1001,customers!$I$1:$I$1001,,0)</f>
        <v>Yes</v>
      </c>
    </row>
    <row r="334" spans="1:16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_xlfn.XLOOKUP(C334,customers!$A$1:$A$1001,customers!$B$1:$B$1001,0)</f>
        <v>Quinn Parsons</v>
      </c>
      <c r="G334" s="2" t="str">
        <f>IF(_xlfn.XLOOKUP(C334,customers!$A$1:$A$1001,customers!$C$1:$C$1001,0)=0,"",_xlfn.XLOOKUP(C334,customers!$A$1:$A$1001,customers!$C$1:$C$1001,0))</f>
        <v>qparsons98@blogtalkradio.com</v>
      </c>
      <c r="H334" s="2" t="str">
        <f>_xlfn.XLOOKUP(C334,customers!$A$1:$A$1001,customers!$G$1:$G$1001,,0)</f>
        <v>United States</v>
      </c>
      <c r="I334" s="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7">
        <f>INDEX(products!$A$1:$G$49,MATCH(orders!$D334,products!$A$1:$A$49,0),MATCH(orders!K$1,products!$A$1:$G$1,0))</f>
        <v>0.5</v>
      </c>
      <c r="L334" s="9">
        <f>INDEX(products!$A$1:$G$49,MATCH(orders!$D334,products!$A$1:$A$49,0),MATCH(orders!L$1,products!$A$1:$G$1,0))</f>
        <v>5.97</v>
      </c>
      <c r="M334" s="9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_xlfn.XLOOKUP(orders_table[[#This Row],[Customer ID]],customers!$A$1:$A$1001,customers!$I$1:$I$1001,,0)</f>
        <v>Yes</v>
      </c>
    </row>
    <row r="335" spans="1:16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_xlfn.XLOOKUP(C335,customers!$A$1:$A$1001,customers!$B$1:$B$1001,0)</f>
        <v>Vivyan Ceely</v>
      </c>
      <c r="G335" s="2" t="str">
        <f>IF(_xlfn.XLOOKUP(C335,customers!$A$1:$A$1001,customers!$C$1:$C$1001,0)=0,"",_xlfn.XLOOKUP(C335,customers!$A$1:$A$1001,customers!$C$1:$C$1001,0))</f>
        <v>vceely99@auda.org.au</v>
      </c>
      <c r="H335" s="2" t="str">
        <f>_xlfn.XLOOKUP(C335,customers!$A$1:$A$1001,customers!$G$1:$G$1001,,0)</f>
        <v>United States</v>
      </c>
      <c r="I335" s="4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7">
        <f>INDEX(products!$A$1:$G$49,MATCH(orders!$D335,products!$A$1:$A$49,0),MATCH(orders!K$1,products!$A$1:$G$1,0))</f>
        <v>0.5</v>
      </c>
      <c r="L335" s="9">
        <f>INDEX(products!$A$1:$G$49,MATCH(orders!$D335,products!$A$1:$A$49,0),MATCH(orders!L$1,products!$A$1:$G$1,0))</f>
        <v>5.97</v>
      </c>
      <c r="M335" s="9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_xlfn.XLOOKUP(orders_table[[#This Row],[Customer ID]],customers!$A$1:$A$1001,customers!$I$1:$I$1001,,0)</f>
        <v>Yes</v>
      </c>
    </row>
    <row r="336" spans="1:16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_xlfn.XLOOKUP(C336,customers!$A$1:$A$1001,customers!$B$1:$B$1001,0)</f>
        <v>Elonore Goodings</v>
      </c>
      <c r="G336" s="2" t="str">
        <f>IF(_xlfn.XLOOKUP(C336,customers!$A$1:$A$1001,customers!$C$1:$C$1001,0)=0,"",_xlfn.XLOOKUP(C336,customers!$A$1:$A$1001,customers!$C$1:$C$1001,0))</f>
        <v/>
      </c>
      <c r="H336" s="2" t="str">
        <f>_xlfn.XLOOKUP(C336,customers!$A$1:$A$1001,customers!$G$1:$G$1001,,0)</f>
        <v>United States</v>
      </c>
      <c r="I336" s="4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7">
        <f>INDEX(products!$A$1:$G$49,MATCH(orders!$D336,products!$A$1:$A$49,0),MATCH(orders!K$1,products!$A$1:$G$1,0))</f>
        <v>1</v>
      </c>
      <c r="L336" s="9">
        <f>INDEX(products!$A$1:$G$49,MATCH(orders!$D336,products!$A$1:$A$49,0),MATCH(orders!L$1,products!$A$1:$G$1,0))</f>
        <v>11.95</v>
      </c>
      <c r="M336" s="9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_xlfn.XLOOKUP(orders_table[[#This Row],[Customer ID]],customers!$A$1:$A$1001,customers!$I$1:$I$1001,,0)</f>
        <v>No</v>
      </c>
    </row>
    <row r="337" spans="1:16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_xlfn.XLOOKUP(C337,customers!$A$1:$A$1001,customers!$B$1:$B$1001,0)</f>
        <v>Clement Vasiliev</v>
      </c>
      <c r="G337" s="2" t="str">
        <f>IF(_xlfn.XLOOKUP(C337,customers!$A$1:$A$1001,customers!$C$1:$C$1001,0)=0,"",_xlfn.XLOOKUP(C337,customers!$A$1:$A$1001,customers!$C$1:$C$1001,0))</f>
        <v>cvasiliev9b@discuz.net</v>
      </c>
      <c r="H337" s="2" t="str">
        <f>_xlfn.XLOOKUP(C337,customers!$A$1:$A$1001,customers!$G$1:$G$1001,,0)</f>
        <v>United States</v>
      </c>
      <c r="I337" s="4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7">
        <f>INDEX(products!$A$1:$G$49,MATCH(orders!$D337,products!$A$1:$A$49,0),MATCH(orders!K$1,products!$A$1:$G$1,0))</f>
        <v>0.2</v>
      </c>
      <c r="L337" s="9">
        <f>INDEX(products!$A$1:$G$49,MATCH(orders!$D337,products!$A$1:$A$49,0),MATCH(orders!L$1,products!$A$1:$G$1,0))</f>
        <v>4.7549999999999999</v>
      </c>
      <c r="M337" s="9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_xlfn.XLOOKUP(orders_table[[#This Row],[Customer ID]],customers!$A$1:$A$1001,customers!$I$1:$I$1001,,0)</f>
        <v>Yes</v>
      </c>
    </row>
    <row r="338" spans="1:16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_xlfn.XLOOKUP(C338,customers!$A$1:$A$1001,customers!$B$1:$B$1001,0)</f>
        <v>Terencio O'Moylan</v>
      </c>
      <c r="G338" s="2" t="str">
        <f>IF(_xlfn.XLOOKUP(C338,customers!$A$1:$A$1001,customers!$C$1:$C$1001,0)=0,"",_xlfn.XLOOKUP(C338,customers!$A$1:$A$1001,customers!$C$1:$C$1001,0))</f>
        <v>tomoylan9c@liveinternet.ru</v>
      </c>
      <c r="H338" s="2" t="str">
        <f>_xlfn.XLOOKUP(C338,customers!$A$1:$A$1001,customers!$G$1:$G$1001,,0)</f>
        <v>United Kingdom</v>
      </c>
      <c r="I338" s="4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7">
        <f>INDEX(products!$A$1:$G$49,MATCH(orders!$D338,products!$A$1:$A$49,0),MATCH(orders!K$1,products!$A$1:$G$1,0))</f>
        <v>1</v>
      </c>
      <c r="L338" s="9">
        <f>INDEX(products!$A$1:$G$49,MATCH(orders!$D338,products!$A$1:$A$49,0),MATCH(orders!L$1,products!$A$1:$G$1,0))</f>
        <v>11.25</v>
      </c>
      <c r="M338" s="9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_xlfn.XLOOKUP(orders_table[[#This Row],[Customer ID]],customers!$A$1:$A$1001,customers!$I$1:$I$1001,,0)</f>
        <v>No</v>
      </c>
    </row>
    <row r="339" spans="1:16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_xlfn.XLOOKUP(C339,customers!$A$1:$A$1001,customers!$B$1:$B$1001,0)</f>
        <v>Flynn Antony</v>
      </c>
      <c r="G339" s="2" t="str">
        <f>IF(_xlfn.XLOOKUP(C339,customers!$A$1:$A$1001,customers!$C$1:$C$1001,0)=0,"",_xlfn.XLOOKUP(C339,customers!$A$1:$A$1001,customers!$C$1:$C$1001,0))</f>
        <v/>
      </c>
      <c r="H339" s="2" t="str">
        <f>_xlfn.XLOOKUP(C339,customers!$A$1:$A$1001,customers!$G$1:$G$1001,,0)</f>
        <v>United States</v>
      </c>
      <c r="I339" s="4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7">
        <f>INDEX(products!$A$1:$G$49,MATCH(orders!$D339,products!$A$1:$A$49,0),MATCH(orders!K$1,products!$A$1:$G$1,0))</f>
        <v>2.5</v>
      </c>
      <c r="L339" s="9">
        <f>INDEX(products!$A$1:$G$49,MATCH(orders!$D339,products!$A$1:$A$49,0),MATCH(orders!L$1,products!$A$1:$G$1,0))</f>
        <v>27.945</v>
      </c>
      <c r="M339" s="9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_xlfn.XLOOKUP(orders_table[[#This Row],[Customer ID]],customers!$A$1:$A$1001,customers!$I$1:$I$1001,,0)</f>
        <v>No</v>
      </c>
    </row>
    <row r="340" spans="1:16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_xlfn.XLOOKUP(C340,customers!$A$1:$A$1001,customers!$B$1:$B$1001,0)</f>
        <v>Wyatan Fetherston</v>
      </c>
      <c r="G340" s="2" t="str">
        <f>IF(_xlfn.XLOOKUP(C340,customers!$A$1:$A$1001,customers!$C$1:$C$1001,0)=0,"",_xlfn.XLOOKUP(C340,customers!$A$1:$A$1001,customers!$C$1:$C$1001,0))</f>
        <v>wfetherston9e@constantcontact.com</v>
      </c>
      <c r="H340" s="2" t="str">
        <f>_xlfn.XLOOKUP(C340,customers!$A$1:$A$1001,customers!$G$1:$G$1001,,0)</f>
        <v>United States</v>
      </c>
      <c r="I340" s="4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7">
        <f>INDEX(products!$A$1:$G$49,MATCH(orders!$D340,products!$A$1:$A$49,0),MATCH(orders!K$1,products!$A$1:$G$1,0))</f>
        <v>1</v>
      </c>
      <c r="L340" s="9">
        <f>INDEX(products!$A$1:$G$49,MATCH(orders!$D340,products!$A$1:$A$49,0),MATCH(orders!L$1,products!$A$1:$G$1,0))</f>
        <v>14.85</v>
      </c>
      <c r="M340" s="9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_xlfn.XLOOKUP(orders_table[[#This Row],[Customer ID]],customers!$A$1:$A$1001,customers!$I$1:$I$1001,,0)</f>
        <v>No</v>
      </c>
    </row>
    <row r="341" spans="1:16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_xlfn.XLOOKUP(C341,customers!$A$1:$A$1001,customers!$B$1:$B$1001,0)</f>
        <v>Emmaline Rasmus</v>
      </c>
      <c r="G341" s="2" t="str">
        <f>IF(_xlfn.XLOOKUP(C341,customers!$A$1:$A$1001,customers!$C$1:$C$1001,0)=0,"",_xlfn.XLOOKUP(C341,customers!$A$1:$A$1001,customers!$C$1:$C$1001,0))</f>
        <v>erasmus9f@techcrunch.com</v>
      </c>
      <c r="H341" s="2" t="str">
        <f>_xlfn.XLOOKUP(C341,customers!$A$1:$A$1001,customers!$G$1:$G$1001,,0)</f>
        <v>United States</v>
      </c>
      <c r="I341" s="4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7">
        <f>INDEX(products!$A$1:$G$49,MATCH(orders!$D341,products!$A$1:$A$49,0),MATCH(orders!K$1,products!$A$1:$G$1,0))</f>
        <v>0.2</v>
      </c>
      <c r="L341" s="9">
        <f>INDEX(products!$A$1:$G$49,MATCH(orders!$D341,products!$A$1:$A$49,0),MATCH(orders!L$1,products!$A$1:$G$1,0))</f>
        <v>3.645</v>
      </c>
      <c r="M341" s="9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_xlfn.XLOOKUP(orders_table[[#This Row],[Customer ID]],customers!$A$1:$A$1001,customers!$I$1:$I$1001,,0)</f>
        <v>Yes</v>
      </c>
    </row>
    <row r="342" spans="1:16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_xlfn.XLOOKUP(C342,customers!$A$1:$A$1001,customers!$B$1:$B$1001,0)</f>
        <v>Wesley Giorgioni</v>
      </c>
      <c r="G342" s="2" t="str">
        <f>IF(_xlfn.XLOOKUP(C342,customers!$A$1:$A$1001,customers!$C$1:$C$1001,0)=0,"",_xlfn.XLOOKUP(C342,customers!$A$1:$A$1001,customers!$C$1:$C$1001,0))</f>
        <v>wgiorgioni9g@wikipedia.org</v>
      </c>
      <c r="H342" s="2" t="str">
        <f>_xlfn.XLOOKUP(C342,customers!$A$1:$A$1001,customers!$G$1:$G$1001,,0)</f>
        <v>United States</v>
      </c>
      <c r="I342" s="4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7">
        <f>INDEX(products!$A$1:$G$49,MATCH(orders!$D342,products!$A$1:$A$49,0),MATCH(orders!K$1,products!$A$1:$G$1,0))</f>
        <v>0.5</v>
      </c>
      <c r="L342" s="9">
        <f>INDEX(products!$A$1:$G$49,MATCH(orders!$D342,products!$A$1:$A$49,0),MATCH(orders!L$1,products!$A$1:$G$1,0))</f>
        <v>7.29</v>
      </c>
      <c r="M342" s="9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_xlfn.XLOOKUP(orders_table[[#This Row],[Customer ID]],customers!$A$1:$A$1001,customers!$I$1:$I$1001,,0)</f>
        <v>Yes</v>
      </c>
    </row>
    <row r="343" spans="1:16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_xlfn.XLOOKUP(C343,customers!$A$1:$A$1001,customers!$B$1:$B$1001,0)</f>
        <v>Lucienne Scargle</v>
      </c>
      <c r="G343" s="2" t="str">
        <f>IF(_xlfn.XLOOKUP(C343,customers!$A$1:$A$1001,customers!$C$1:$C$1001,0)=0,"",_xlfn.XLOOKUP(C343,customers!$A$1:$A$1001,customers!$C$1:$C$1001,0))</f>
        <v>lscargle9h@myspace.com</v>
      </c>
      <c r="H343" s="2" t="str">
        <f>_xlfn.XLOOKUP(C343,customers!$A$1:$A$1001,customers!$G$1:$G$1001,,0)</f>
        <v>United States</v>
      </c>
      <c r="I343" s="4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7">
        <f>INDEX(products!$A$1:$G$49,MATCH(orders!$D343,products!$A$1:$A$49,0),MATCH(orders!K$1,products!$A$1:$G$1,0))</f>
        <v>0.5</v>
      </c>
      <c r="L343" s="9">
        <f>INDEX(products!$A$1:$G$49,MATCH(orders!$D343,products!$A$1:$A$49,0),MATCH(orders!L$1,products!$A$1:$G$1,0))</f>
        <v>8.91</v>
      </c>
      <c r="M343" s="9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_xlfn.XLOOKUP(orders_table[[#This Row],[Customer ID]],customers!$A$1:$A$1001,customers!$I$1:$I$1001,,0)</f>
        <v>No</v>
      </c>
    </row>
    <row r="344" spans="1:16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_xlfn.XLOOKUP(C344,customers!$A$1:$A$1001,customers!$B$1:$B$1001,0)</f>
        <v>Lucienne Scargle</v>
      </c>
      <c r="G344" s="2" t="str">
        <f>IF(_xlfn.XLOOKUP(C344,customers!$A$1:$A$1001,customers!$C$1:$C$1001,0)=0,"",_xlfn.XLOOKUP(C344,customers!$A$1:$A$1001,customers!$C$1:$C$1001,0))</f>
        <v>lscargle9h@myspace.com</v>
      </c>
      <c r="H344" s="2" t="str">
        <f>_xlfn.XLOOKUP(C344,customers!$A$1:$A$1001,customers!$G$1:$G$1001,,0)</f>
        <v>United States</v>
      </c>
      <c r="I344" s="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7">
        <f>INDEX(products!$A$1:$G$49,MATCH(orders!$D344,products!$A$1:$A$49,0),MATCH(orders!K$1,products!$A$1:$G$1,0))</f>
        <v>0.5</v>
      </c>
      <c r="L344" s="9">
        <f>INDEX(products!$A$1:$G$49,MATCH(orders!$D344,products!$A$1:$A$49,0),MATCH(orders!L$1,products!$A$1:$G$1,0))</f>
        <v>7.77</v>
      </c>
      <c r="M344" s="9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_xlfn.XLOOKUP(orders_table[[#This Row],[Customer ID]],customers!$A$1:$A$1001,customers!$I$1:$I$1001,,0)</f>
        <v>No</v>
      </c>
    </row>
    <row r="345" spans="1:16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_xlfn.XLOOKUP(C345,customers!$A$1:$A$1001,customers!$B$1:$B$1001,0)</f>
        <v>Noam Climance</v>
      </c>
      <c r="G345" s="2" t="str">
        <f>IF(_xlfn.XLOOKUP(C345,customers!$A$1:$A$1001,customers!$C$1:$C$1001,0)=0,"",_xlfn.XLOOKUP(C345,customers!$A$1:$A$1001,customers!$C$1:$C$1001,0))</f>
        <v>nclimance9j@europa.eu</v>
      </c>
      <c r="H345" s="2" t="str">
        <f>_xlfn.XLOOKUP(C345,customers!$A$1:$A$1001,customers!$G$1:$G$1001,,0)</f>
        <v>United States</v>
      </c>
      <c r="I345" s="4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7">
        <f>INDEX(products!$A$1:$G$49,MATCH(orders!$D345,products!$A$1:$A$49,0),MATCH(orders!K$1,products!$A$1:$G$1,0))</f>
        <v>0.5</v>
      </c>
      <c r="L345" s="9">
        <f>INDEX(products!$A$1:$G$49,MATCH(orders!$D345,products!$A$1:$A$49,0),MATCH(orders!L$1,products!$A$1:$G$1,0))</f>
        <v>5.3699999999999992</v>
      </c>
      <c r="M345" s="9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_xlfn.XLOOKUP(orders_table[[#This Row],[Customer ID]],customers!$A$1:$A$1001,customers!$I$1:$I$1001,,0)</f>
        <v>No</v>
      </c>
    </row>
    <row r="346" spans="1:16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_xlfn.XLOOKUP(C346,customers!$A$1:$A$1001,customers!$B$1:$B$1001,0)</f>
        <v>Catarina Donn</v>
      </c>
      <c r="G346" s="2" t="str">
        <f>IF(_xlfn.XLOOKUP(C346,customers!$A$1:$A$1001,customers!$C$1:$C$1001,0)=0,"",_xlfn.XLOOKUP(C346,customers!$A$1:$A$1001,customers!$C$1:$C$1001,0))</f>
        <v/>
      </c>
      <c r="H346" s="2" t="str">
        <f>_xlfn.XLOOKUP(C346,customers!$A$1:$A$1001,customers!$G$1:$G$1001,,0)</f>
        <v>Ireland</v>
      </c>
      <c r="I346" s="4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7">
        <f>INDEX(products!$A$1:$G$49,MATCH(orders!$D346,products!$A$1:$A$49,0),MATCH(orders!K$1,products!$A$1:$G$1,0))</f>
        <v>1</v>
      </c>
      <c r="L346" s="9">
        <f>INDEX(products!$A$1:$G$49,MATCH(orders!$D346,products!$A$1:$A$49,0),MATCH(orders!L$1,products!$A$1:$G$1,0))</f>
        <v>9.9499999999999993</v>
      </c>
      <c r="M346" s="9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_xlfn.XLOOKUP(orders_table[[#This Row],[Customer ID]],customers!$A$1:$A$1001,customers!$I$1:$I$1001,,0)</f>
        <v>Yes</v>
      </c>
    </row>
    <row r="347" spans="1:16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_xlfn.XLOOKUP(C347,customers!$A$1:$A$1001,customers!$B$1:$B$1001,0)</f>
        <v>Ameline Snazle</v>
      </c>
      <c r="G347" s="2" t="str">
        <f>IF(_xlfn.XLOOKUP(C347,customers!$A$1:$A$1001,customers!$C$1:$C$1001,0)=0,"",_xlfn.XLOOKUP(C347,customers!$A$1:$A$1001,customers!$C$1:$C$1001,0))</f>
        <v>asnazle9l@oracle.com</v>
      </c>
      <c r="H347" s="2" t="str">
        <f>_xlfn.XLOOKUP(C347,customers!$A$1:$A$1001,customers!$G$1:$G$1001,,0)</f>
        <v>United States</v>
      </c>
      <c r="I347" s="4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7">
        <f>INDEX(products!$A$1:$G$49,MATCH(orders!$D347,products!$A$1:$A$49,0),MATCH(orders!K$1,products!$A$1:$G$1,0))</f>
        <v>1</v>
      </c>
      <c r="L347" s="9">
        <f>INDEX(products!$A$1:$G$49,MATCH(orders!$D347,products!$A$1:$A$49,0),MATCH(orders!L$1,products!$A$1:$G$1,0))</f>
        <v>11.95</v>
      </c>
      <c r="M347" s="9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_xlfn.XLOOKUP(orders_table[[#This Row],[Customer ID]],customers!$A$1:$A$1001,customers!$I$1:$I$1001,,0)</f>
        <v>No</v>
      </c>
    </row>
    <row r="348" spans="1:16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_xlfn.XLOOKUP(C348,customers!$A$1:$A$1001,customers!$B$1:$B$1001,0)</f>
        <v>Rebeka Worg</v>
      </c>
      <c r="G348" s="2" t="str">
        <f>IF(_xlfn.XLOOKUP(C348,customers!$A$1:$A$1001,customers!$C$1:$C$1001,0)=0,"",_xlfn.XLOOKUP(C348,customers!$A$1:$A$1001,customers!$C$1:$C$1001,0))</f>
        <v>rworg9m@arstechnica.com</v>
      </c>
      <c r="H348" s="2" t="str">
        <f>_xlfn.XLOOKUP(C348,customers!$A$1:$A$1001,customers!$G$1:$G$1001,,0)</f>
        <v>United States</v>
      </c>
      <c r="I348" s="4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7">
        <f>INDEX(products!$A$1:$G$49,MATCH(orders!$D348,products!$A$1:$A$49,0),MATCH(orders!K$1,products!$A$1:$G$1,0))</f>
        <v>0.5</v>
      </c>
      <c r="L348" s="9">
        <f>INDEX(products!$A$1:$G$49,MATCH(orders!$D348,products!$A$1:$A$49,0),MATCH(orders!L$1,products!$A$1:$G$1,0))</f>
        <v>7.77</v>
      </c>
      <c r="M348" s="9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_xlfn.XLOOKUP(orders_table[[#This Row],[Customer ID]],customers!$A$1:$A$1001,customers!$I$1:$I$1001,,0)</f>
        <v>Yes</v>
      </c>
    </row>
    <row r="349" spans="1:16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_xlfn.XLOOKUP(C349,customers!$A$1:$A$1001,customers!$B$1:$B$1001,0)</f>
        <v>Lewes Danes</v>
      </c>
      <c r="G349" s="2" t="str">
        <f>IF(_xlfn.XLOOKUP(C349,customers!$A$1:$A$1001,customers!$C$1:$C$1001,0)=0,"",_xlfn.XLOOKUP(C349,customers!$A$1:$A$1001,customers!$C$1:$C$1001,0))</f>
        <v>ldanes9n@umn.edu</v>
      </c>
      <c r="H349" s="2" t="str">
        <f>_xlfn.XLOOKUP(C349,customers!$A$1:$A$1001,customers!$G$1:$G$1001,,0)</f>
        <v>United States</v>
      </c>
      <c r="I349" s="4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7">
        <f>INDEX(products!$A$1:$G$49,MATCH(orders!$D349,products!$A$1:$A$49,0),MATCH(orders!K$1,products!$A$1:$G$1,0))</f>
        <v>1</v>
      </c>
      <c r="L349" s="9">
        <f>INDEX(products!$A$1:$G$49,MATCH(orders!$D349,products!$A$1:$A$49,0),MATCH(orders!L$1,products!$A$1:$G$1,0))</f>
        <v>14.55</v>
      </c>
      <c r="M349" s="9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_xlfn.XLOOKUP(orders_table[[#This Row],[Customer ID]],customers!$A$1:$A$1001,customers!$I$1:$I$1001,,0)</f>
        <v>No</v>
      </c>
    </row>
    <row r="350" spans="1:16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_xlfn.XLOOKUP(C350,customers!$A$1:$A$1001,customers!$B$1:$B$1001,0)</f>
        <v>Shelli Keynd</v>
      </c>
      <c r="G350" s="2" t="str">
        <f>IF(_xlfn.XLOOKUP(C350,customers!$A$1:$A$1001,customers!$C$1:$C$1001,0)=0,"",_xlfn.XLOOKUP(C350,customers!$A$1:$A$1001,customers!$C$1:$C$1001,0))</f>
        <v>skeynd9o@narod.ru</v>
      </c>
      <c r="H350" s="2" t="str">
        <f>_xlfn.XLOOKUP(C350,customers!$A$1:$A$1001,customers!$G$1:$G$1001,,0)</f>
        <v>United States</v>
      </c>
      <c r="I350" s="4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7">
        <f>INDEX(products!$A$1:$G$49,MATCH(orders!$D350,products!$A$1:$A$49,0),MATCH(orders!K$1,products!$A$1:$G$1,0))</f>
        <v>2.5</v>
      </c>
      <c r="L350" s="9">
        <f>INDEX(products!$A$1:$G$49,MATCH(orders!$D350,products!$A$1:$A$49,0),MATCH(orders!L$1,products!$A$1:$G$1,0))</f>
        <v>34.154999999999994</v>
      </c>
      <c r="M350" s="9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_xlfn.XLOOKUP(orders_table[[#This Row],[Customer ID]],customers!$A$1:$A$1001,customers!$I$1:$I$1001,,0)</f>
        <v>No</v>
      </c>
    </row>
    <row r="351" spans="1:16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_xlfn.XLOOKUP(C351,customers!$A$1:$A$1001,customers!$B$1:$B$1001,0)</f>
        <v>Dell Daveridge</v>
      </c>
      <c r="G351" s="2" t="str">
        <f>IF(_xlfn.XLOOKUP(C351,customers!$A$1:$A$1001,customers!$C$1:$C$1001,0)=0,"",_xlfn.XLOOKUP(C351,customers!$A$1:$A$1001,customers!$C$1:$C$1001,0))</f>
        <v>ddaveridge9p@arstechnica.com</v>
      </c>
      <c r="H351" s="2" t="str">
        <f>_xlfn.XLOOKUP(C351,customers!$A$1:$A$1001,customers!$G$1:$G$1001,,0)</f>
        <v>United States</v>
      </c>
      <c r="I351" s="4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7">
        <f>INDEX(products!$A$1:$G$49,MATCH(orders!$D351,products!$A$1:$A$49,0),MATCH(orders!K$1,products!$A$1:$G$1,0))</f>
        <v>0.2</v>
      </c>
      <c r="L351" s="9">
        <f>INDEX(products!$A$1:$G$49,MATCH(orders!$D351,products!$A$1:$A$49,0),MATCH(orders!L$1,products!$A$1:$G$1,0))</f>
        <v>3.5849999999999995</v>
      </c>
      <c r="M351" s="9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_xlfn.XLOOKUP(orders_table[[#This Row],[Customer ID]],customers!$A$1:$A$1001,customers!$I$1:$I$1001,,0)</f>
        <v>No</v>
      </c>
    </row>
    <row r="352" spans="1:16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_xlfn.XLOOKUP(C352,customers!$A$1:$A$1001,customers!$B$1:$B$1001,0)</f>
        <v>Joshuah Awdry</v>
      </c>
      <c r="G352" s="2" t="str">
        <f>IF(_xlfn.XLOOKUP(C352,customers!$A$1:$A$1001,customers!$C$1:$C$1001,0)=0,"",_xlfn.XLOOKUP(C352,customers!$A$1:$A$1001,customers!$C$1:$C$1001,0))</f>
        <v>jawdry9q@utexas.edu</v>
      </c>
      <c r="H352" s="2" t="str">
        <f>_xlfn.XLOOKUP(C352,customers!$A$1:$A$1001,customers!$G$1:$G$1001,,0)</f>
        <v>United States</v>
      </c>
      <c r="I352" s="4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7">
        <f>INDEX(products!$A$1:$G$49,MATCH(orders!$D352,products!$A$1:$A$49,0),MATCH(orders!K$1,products!$A$1:$G$1,0))</f>
        <v>0.5</v>
      </c>
      <c r="L352" s="9">
        <f>INDEX(products!$A$1:$G$49,MATCH(orders!$D352,products!$A$1:$A$49,0),MATCH(orders!L$1,products!$A$1:$G$1,0))</f>
        <v>5.97</v>
      </c>
      <c r="M352" s="9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_xlfn.XLOOKUP(orders_table[[#This Row],[Customer ID]],customers!$A$1:$A$1001,customers!$I$1:$I$1001,,0)</f>
        <v>No</v>
      </c>
    </row>
    <row r="353" spans="1:16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_xlfn.XLOOKUP(C353,customers!$A$1:$A$1001,customers!$B$1:$B$1001,0)</f>
        <v>Ethel Ryles</v>
      </c>
      <c r="G353" s="2" t="str">
        <f>IF(_xlfn.XLOOKUP(C353,customers!$A$1:$A$1001,customers!$C$1:$C$1001,0)=0,"",_xlfn.XLOOKUP(C353,customers!$A$1:$A$1001,customers!$C$1:$C$1001,0))</f>
        <v>eryles9r@fastcompany.com</v>
      </c>
      <c r="H353" s="2" t="str">
        <f>_xlfn.XLOOKUP(C353,customers!$A$1:$A$1001,customers!$G$1:$G$1001,,0)</f>
        <v>United States</v>
      </c>
      <c r="I353" s="4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7">
        <f>INDEX(products!$A$1:$G$49,MATCH(orders!$D353,products!$A$1:$A$49,0),MATCH(orders!K$1,products!$A$1:$G$1,0))</f>
        <v>1</v>
      </c>
      <c r="L353" s="9">
        <f>INDEX(products!$A$1:$G$49,MATCH(orders!$D353,products!$A$1:$A$49,0),MATCH(orders!L$1,products!$A$1:$G$1,0))</f>
        <v>11.25</v>
      </c>
      <c r="M353" s="9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_xlfn.XLOOKUP(orders_table[[#This Row],[Customer ID]],customers!$A$1:$A$1001,customers!$I$1:$I$1001,,0)</f>
        <v>No</v>
      </c>
    </row>
    <row r="354" spans="1:16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_xlfn.XLOOKUP(C354,customers!$A$1:$A$1001,customers!$B$1:$B$1001,0)</f>
        <v>Flynn Antony</v>
      </c>
      <c r="G354" s="2" t="str">
        <f>IF(_xlfn.XLOOKUP(C354,customers!$A$1:$A$1001,customers!$C$1:$C$1001,0)=0,"",_xlfn.XLOOKUP(C354,customers!$A$1:$A$1001,customers!$C$1:$C$1001,0))</f>
        <v/>
      </c>
      <c r="H354" s="2" t="str">
        <f>_xlfn.XLOOKUP(C354,customers!$A$1:$A$1001,customers!$G$1:$G$1001,,0)</f>
        <v>United States</v>
      </c>
      <c r="I354" s="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7">
        <f>INDEX(products!$A$1:$G$49,MATCH(orders!$D354,products!$A$1:$A$49,0),MATCH(orders!K$1,products!$A$1:$G$1,0))</f>
        <v>0.5</v>
      </c>
      <c r="L354" s="9">
        <f>INDEX(products!$A$1:$G$49,MATCH(orders!$D354,products!$A$1:$A$49,0),MATCH(orders!L$1,products!$A$1:$G$1,0))</f>
        <v>7.29</v>
      </c>
      <c r="M354" s="9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_xlfn.XLOOKUP(orders_table[[#This Row],[Customer ID]],customers!$A$1:$A$1001,customers!$I$1:$I$1001,,0)</f>
        <v>No</v>
      </c>
    </row>
    <row r="355" spans="1:16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_xlfn.XLOOKUP(C355,customers!$A$1:$A$1001,customers!$B$1:$B$1001,0)</f>
        <v>Maitilde Boxill</v>
      </c>
      <c r="G355" s="2" t="str">
        <f>IF(_xlfn.XLOOKUP(C355,customers!$A$1:$A$1001,customers!$C$1:$C$1001,0)=0,"",_xlfn.XLOOKUP(C355,customers!$A$1:$A$1001,customers!$C$1:$C$1001,0))</f>
        <v/>
      </c>
      <c r="H355" s="2" t="str">
        <f>_xlfn.XLOOKUP(C355,customers!$A$1:$A$1001,customers!$G$1:$G$1001,,0)</f>
        <v>United States</v>
      </c>
      <c r="I355" s="4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7">
        <f>INDEX(products!$A$1:$G$49,MATCH(orders!$D355,products!$A$1:$A$49,0),MATCH(orders!K$1,products!$A$1:$G$1,0))</f>
        <v>0.5</v>
      </c>
      <c r="L355" s="9">
        <f>INDEX(products!$A$1:$G$49,MATCH(orders!$D355,products!$A$1:$A$49,0),MATCH(orders!L$1,products!$A$1:$G$1,0))</f>
        <v>6.75</v>
      </c>
      <c r="M355" s="9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_xlfn.XLOOKUP(orders_table[[#This Row],[Customer ID]],customers!$A$1:$A$1001,customers!$I$1:$I$1001,,0)</f>
        <v>Yes</v>
      </c>
    </row>
    <row r="356" spans="1:16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_xlfn.XLOOKUP(C356,customers!$A$1:$A$1001,customers!$B$1:$B$1001,0)</f>
        <v>Jodee Caldicott</v>
      </c>
      <c r="G356" s="2" t="str">
        <f>IF(_xlfn.XLOOKUP(C356,customers!$A$1:$A$1001,customers!$C$1:$C$1001,0)=0,"",_xlfn.XLOOKUP(C356,customers!$A$1:$A$1001,customers!$C$1:$C$1001,0))</f>
        <v>jcaldicott9u@usda.gov</v>
      </c>
      <c r="H356" s="2" t="str">
        <f>_xlfn.XLOOKUP(C356,customers!$A$1:$A$1001,customers!$G$1:$G$1001,,0)</f>
        <v>United States</v>
      </c>
      <c r="I356" s="4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7">
        <f>INDEX(products!$A$1:$G$49,MATCH(orders!$D356,products!$A$1:$A$49,0),MATCH(orders!K$1,products!$A$1:$G$1,0))</f>
        <v>2.5</v>
      </c>
      <c r="L356" s="9">
        <f>INDEX(products!$A$1:$G$49,MATCH(orders!$D356,products!$A$1:$A$49,0),MATCH(orders!L$1,products!$A$1:$G$1,0))</f>
        <v>25.874999999999996</v>
      </c>
      <c r="M356" s="9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_xlfn.XLOOKUP(orders_table[[#This Row],[Customer ID]],customers!$A$1:$A$1001,customers!$I$1:$I$1001,,0)</f>
        <v>No</v>
      </c>
    </row>
    <row r="357" spans="1:16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_xlfn.XLOOKUP(C357,customers!$A$1:$A$1001,customers!$B$1:$B$1001,0)</f>
        <v>Marianna Vedmore</v>
      </c>
      <c r="G357" s="2" t="str">
        <f>IF(_xlfn.XLOOKUP(C357,customers!$A$1:$A$1001,customers!$C$1:$C$1001,0)=0,"",_xlfn.XLOOKUP(C357,customers!$A$1:$A$1001,customers!$C$1:$C$1001,0))</f>
        <v>mvedmore9v@a8.net</v>
      </c>
      <c r="H357" s="2" t="str">
        <f>_xlfn.XLOOKUP(C357,customers!$A$1:$A$1001,customers!$G$1:$G$1001,,0)</f>
        <v>United States</v>
      </c>
      <c r="I357" s="4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7">
        <f>INDEX(products!$A$1:$G$49,MATCH(orders!$D357,products!$A$1:$A$49,0),MATCH(orders!K$1,products!$A$1:$G$1,0))</f>
        <v>2.5</v>
      </c>
      <c r="L357" s="9">
        <f>INDEX(products!$A$1:$G$49,MATCH(orders!$D357,products!$A$1:$A$49,0),MATCH(orders!L$1,products!$A$1:$G$1,0))</f>
        <v>22.884999999999998</v>
      </c>
      <c r="M357" s="9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_xlfn.XLOOKUP(orders_table[[#This Row],[Customer ID]],customers!$A$1:$A$1001,customers!$I$1:$I$1001,,0)</f>
        <v>Yes</v>
      </c>
    </row>
    <row r="358" spans="1:16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_xlfn.XLOOKUP(C358,customers!$A$1:$A$1001,customers!$B$1:$B$1001,0)</f>
        <v>Willey Romao</v>
      </c>
      <c r="G358" s="2" t="str">
        <f>IF(_xlfn.XLOOKUP(C358,customers!$A$1:$A$1001,customers!$C$1:$C$1001,0)=0,"",_xlfn.XLOOKUP(C358,customers!$A$1:$A$1001,customers!$C$1:$C$1001,0))</f>
        <v>wromao9w@chronoengine.com</v>
      </c>
      <c r="H358" s="2" t="str">
        <f>_xlfn.XLOOKUP(C358,customers!$A$1:$A$1001,customers!$G$1:$G$1001,,0)</f>
        <v>United States</v>
      </c>
      <c r="I358" s="4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7">
        <f>INDEX(products!$A$1:$G$49,MATCH(orders!$D358,products!$A$1:$A$49,0),MATCH(orders!K$1,products!$A$1:$G$1,0))</f>
        <v>1</v>
      </c>
      <c r="L358" s="9">
        <f>INDEX(products!$A$1:$G$49,MATCH(orders!$D358,products!$A$1:$A$49,0),MATCH(orders!L$1,products!$A$1:$G$1,0))</f>
        <v>12.95</v>
      </c>
      <c r="M358" s="9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_xlfn.XLOOKUP(orders_table[[#This Row],[Customer ID]],customers!$A$1:$A$1001,customers!$I$1:$I$1001,,0)</f>
        <v>Yes</v>
      </c>
    </row>
    <row r="359" spans="1:16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_xlfn.XLOOKUP(C359,customers!$A$1:$A$1001,customers!$B$1:$B$1001,0)</f>
        <v>Enriqueta Ixor</v>
      </c>
      <c r="G359" s="2" t="str">
        <f>IF(_xlfn.XLOOKUP(C359,customers!$A$1:$A$1001,customers!$C$1:$C$1001,0)=0,"",_xlfn.XLOOKUP(C359,customers!$A$1:$A$1001,customers!$C$1:$C$1001,0))</f>
        <v/>
      </c>
      <c r="H359" s="2" t="str">
        <f>_xlfn.XLOOKUP(C359,customers!$A$1:$A$1001,customers!$G$1:$G$1001,,0)</f>
        <v>United States</v>
      </c>
      <c r="I359" s="4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7">
        <f>INDEX(products!$A$1:$G$49,MATCH(orders!$D359,products!$A$1:$A$49,0),MATCH(orders!K$1,products!$A$1:$G$1,0))</f>
        <v>2.5</v>
      </c>
      <c r="L359" s="9">
        <f>INDEX(products!$A$1:$G$49,MATCH(orders!$D359,products!$A$1:$A$49,0),MATCH(orders!L$1,products!$A$1:$G$1,0))</f>
        <v>25.874999999999996</v>
      </c>
      <c r="M359" s="9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_xlfn.XLOOKUP(orders_table[[#This Row],[Customer ID]],customers!$A$1:$A$1001,customers!$I$1:$I$1001,,0)</f>
        <v>No</v>
      </c>
    </row>
    <row r="360" spans="1:16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_xlfn.XLOOKUP(C360,customers!$A$1:$A$1001,customers!$B$1:$B$1001,0)</f>
        <v>Tomasina Cotmore</v>
      </c>
      <c r="G360" s="2" t="str">
        <f>IF(_xlfn.XLOOKUP(C360,customers!$A$1:$A$1001,customers!$C$1:$C$1001,0)=0,"",_xlfn.XLOOKUP(C360,customers!$A$1:$A$1001,customers!$C$1:$C$1001,0))</f>
        <v>tcotmore9y@amazonaws.com</v>
      </c>
      <c r="H360" s="2" t="str">
        <f>_xlfn.XLOOKUP(C360,customers!$A$1:$A$1001,customers!$G$1:$G$1001,,0)</f>
        <v>United States</v>
      </c>
      <c r="I360" s="4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7">
        <f>INDEX(products!$A$1:$G$49,MATCH(orders!$D360,products!$A$1:$A$49,0),MATCH(orders!K$1,products!$A$1:$G$1,0))</f>
        <v>2.5</v>
      </c>
      <c r="L360" s="9">
        <f>INDEX(products!$A$1:$G$49,MATCH(orders!$D360,products!$A$1:$A$49,0),MATCH(orders!L$1,products!$A$1:$G$1,0))</f>
        <v>29.784999999999997</v>
      </c>
      <c r="M360" s="9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_xlfn.XLOOKUP(orders_table[[#This Row],[Customer ID]],customers!$A$1:$A$1001,customers!$I$1:$I$1001,,0)</f>
        <v>No</v>
      </c>
    </row>
    <row r="361" spans="1:16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_xlfn.XLOOKUP(C361,customers!$A$1:$A$1001,customers!$B$1:$B$1001,0)</f>
        <v>Yuma Skipsey</v>
      </c>
      <c r="G361" s="2" t="str">
        <f>IF(_xlfn.XLOOKUP(C361,customers!$A$1:$A$1001,customers!$C$1:$C$1001,0)=0,"",_xlfn.XLOOKUP(C361,customers!$A$1:$A$1001,customers!$C$1:$C$1001,0))</f>
        <v>yskipsey9z@spotify.com</v>
      </c>
      <c r="H361" s="2" t="str">
        <f>_xlfn.XLOOKUP(C361,customers!$A$1:$A$1001,customers!$G$1:$G$1001,,0)</f>
        <v>United Kingdom</v>
      </c>
      <c r="I361" s="4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7">
        <f>INDEX(products!$A$1:$G$49,MATCH(orders!$D361,products!$A$1:$A$49,0),MATCH(orders!K$1,products!$A$1:$G$1,0))</f>
        <v>0.2</v>
      </c>
      <c r="L361" s="9">
        <f>INDEX(products!$A$1:$G$49,MATCH(orders!$D361,products!$A$1:$A$49,0),MATCH(orders!L$1,products!$A$1:$G$1,0))</f>
        <v>3.5849999999999995</v>
      </c>
      <c r="M361" s="9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_xlfn.XLOOKUP(orders_table[[#This Row],[Customer ID]],customers!$A$1:$A$1001,customers!$I$1:$I$1001,,0)</f>
        <v>No</v>
      </c>
    </row>
    <row r="362" spans="1:16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_xlfn.XLOOKUP(C362,customers!$A$1:$A$1001,customers!$B$1:$B$1001,0)</f>
        <v>Nicko Corps</v>
      </c>
      <c r="G362" s="2" t="str">
        <f>IF(_xlfn.XLOOKUP(C362,customers!$A$1:$A$1001,customers!$C$1:$C$1001,0)=0,"",_xlfn.XLOOKUP(C362,customers!$A$1:$A$1001,customers!$C$1:$C$1001,0))</f>
        <v>ncorpsa0@gmpg.org</v>
      </c>
      <c r="H362" s="2" t="str">
        <f>_xlfn.XLOOKUP(C362,customers!$A$1:$A$1001,customers!$G$1:$G$1001,,0)</f>
        <v>United States</v>
      </c>
      <c r="I362" s="4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7">
        <f>INDEX(products!$A$1:$G$49,MATCH(orders!$D362,products!$A$1:$A$49,0),MATCH(orders!K$1,products!$A$1:$G$1,0))</f>
        <v>2.5</v>
      </c>
      <c r="L362" s="9">
        <f>INDEX(products!$A$1:$G$49,MATCH(orders!$D362,products!$A$1:$A$49,0),MATCH(orders!L$1,products!$A$1:$G$1,0))</f>
        <v>20.584999999999997</v>
      </c>
      <c r="M362" s="9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_xlfn.XLOOKUP(orders_table[[#This Row],[Customer ID]],customers!$A$1:$A$1001,customers!$I$1:$I$1001,,0)</f>
        <v>No</v>
      </c>
    </row>
    <row r="363" spans="1:16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_xlfn.XLOOKUP(C363,customers!$A$1:$A$1001,customers!$B$1:$B$1001,0)</f>
        <v>Nicko Corps</v>
      </c>
      <c r="G363" s="2" t="str">
        <f>IF(_xlfn.XLOOKUP(C363,customers!$A$1:$A$1001,customers!$C$1:$C$1001,0)=0,"",_xlfn.XLOOKUP(C363,customers!$A$1:$A$1001,customers!$C$1:$C$1001,0))</f>
        <v>ncorpsa0@gmpg.org</v>
      </c>
      <c r="H363" s="2" t="str">
        <f>_xlfn.XLOOKUP(C363,customers!$A$1:$A$1001,customers!$G$1:$G$1001,,0)</f>
        <v>United States</v>
      </c>
      <c r="I363" s="4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7">
        <f>INDEX(products!$A$1:$G$49,MATCH(orders!$D363,products!$A$1:$A$49,0),MATCH(orders!K$1,products!$A$1:$G$1,0))</f>
        <v>0.5</v>
      </c>
      <c r="L363" s="9">
        <f>INDEX(products!$A$1:$G$49,MATCH(orders!$D363,products!$A$1:$A$49,0),MATCH(orders!L$1,products!$A$1:$G$1,0))</f>
        <v>5.97</v>
      </c>
      <c r="M363" s="9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_xlfn.XLOOKUP(orders_table[[#This Row],[Customer ID]],customers!$A$1:$A$1001,customers!$I$1:$I$1001,,0)</f>
        <v>No</v>
      </c>
    </row>
    <row r="364" spans="1:16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_xlfn.XLOOKUP(C364,customers!$A$1:$A$1001,customers!$B$1:$B$1001,0)</f>
        <v>Feliks Babber</v>
      </c>
      <c r="G364" s="2" t="str">
        <f>IF(_xlfn.XLOOKUP(C364,customers!$A$1:$A$1001,customers!$C$1:$C$1001,0)=0,"",_xlfn.XLOOKUP(C364,customers!$A$1:$A$1001,customers!$C$1:$C$1001,0))</f>
        <v>fbabbera2@stanford.edu</v>
      </c>
      <c r="H364" s="2" t="str">
        <f>_xlfn.XLOOKUP(C364,customers!$A$1:$A$1001,customers!$G$1:$G$1001,,0)</f>
        <v>United States</v>
      </c>
      <c r="I364" s="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7">
        <f>INDEX(products!$A$1:$G$49,MATCH(orders!$D364,products!$A$1:$A$49,0),MATCH(orders!K$1,products!$A$1:$G$1,0))</f>
        <v>1</v>
      </c>
      <c r="L364" s="9">
        <f>INDEX(products!$A$1:$G$49,MATCH(orders!$D364,products!$A$1:$A$49,0),MATCH(orders!L$1,products!$A$1:$G$1,0))</f>
        <v>14.85</v>
      </c>
      <c r="M364" s="9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_xlfn.XLOOKUP(orders_table[[#This Row],[Customer ID]],customers!$A$1:$A$1001,customers!$I$1:$I$1001,,0)</f>
        <v>Yes</v>
      </c>
    </row>
    <row r="365" spans="1:16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_xlfn.XLOOKUP(C365,customers!$A$1:$A$1001,customers!$B$1:$B$1001,0)</f>
        <v>Kaja Loxton</v>
      </c>
      <c r="G365" s="2" t="str">
        <f>IF(_xlfn.XLOOKUP(C365,customers!$A$1:$A$1001,customers!$C$1:$C$1001,0)=0,"",_xlfn.XLOOKUP(C365,customers!$A$1:$A$1001,customers!$C$1:$C$1001,0))</f>
        <v>kloxtona3@opensource.org</v>
      </c>
      <c r="H365" s="2" t="str">
        <f>_xlfn.XLOOKUP(C365,customers!$A$1:$A$1001,customers!$G$1:$G$1001,,0)</f>
        <v>United States</v>
      </c>
      <c r="I365" s="4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7">
        <f>INDEX(products!$A$1:$G$49,MATCH(orders!$D365,products!$A$1:$A$49,0),MATCH(orders!K$1,products!$A$1:$G$1,0))</f>
        <v>1</v>
      </c>
      <c r="L365" s="9">
        <f>INDEX(products!$A$1:$G$49,MATCH(orders!$D365,products!$A$1:$A$49,0),MATCH(orders!L$1,products!$A$1:$G$1,0))</f>
        <v>14.55</v>
      </c>
      <c r="M365" s="9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_xlfn.XLOOKUP(orders_table[[#This Row],[Customer ID]],customers!$A$1:$A$1001,customers!$I$1:$I$1001,,0)</f>
        <v>No</v>
      </c>
    </row>
    <row r="366" spans="1:16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_xlfn.XLOOKUP(C366,customers!$A$1:$A$1001,customers!$B$1:$B$1001,0)</f>
        <v>Parker Tofful</v>
      </c>
      <c r="G366" s="2" t="str">
        <f>IF(_xlfn.XLOOKUP(C366,customers!$A$1:$A$1001,customers!$C$1:$C$1001,0)=0,"",_xlfn.XLOOKUP(C366,customers!$A$1:$A$1001,customers!$C$1:$C$1001,0))</f>
        <v>ptoffula4@posterous.com</v>
      </c>
      <c r="H366" s="2" t="str">
        <f>_xlfn.XLOOKUP(C366,customers!$A$1:$A$1001,customers!$G$1:$G$1001,,0)</f>
        <v>United States</v>
      </c>
      <c r="I366" s="4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7">
        <f>INDEX(products!$A$1:$G$49,MATCH(orders!$D366,products!$A$1:$A$49,0),MATCH(orders!K$1,products!$A$1:$G$1,0))</f>
        <v>1</v>
      </c>
      <c r="L366" s="9">
        <f>INDEX(products!$A$1:$G$49,MATCH(orders!$D366,products!$A$1:$A$49,0),MATCH(orders!L$1,products!$A$1:$G$1,0))</f>
        <v>12.15</v>
      </c>
      <c r="M366" s="9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_xlfn.XLOOKUP(orders_table[[#This Row],[Customer ID]],customers!$A$1:$A$1001,customers!$I$1:$I$1001,,0)</f>
        <v>Yes</v>
      </c>
    </row>
    <row r="367" spans="1:16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_xlfn.XLOOKUP(C367,customers!$A$1:$A$1001,customers!$B$1:$B$1001,0)</f>
        <v>Casi Gwinnett</v>
      </c>
      <c r="G367" s="2" t="str">
        <f>IF(_xlfn.XLOOKUP(C367,customers!$A$1:$A$1001,customers!$C$1:$C$1001,0)=0,"",_xlfn.XLOOKUP(C367,customers!$A$1:$A$1001,customers!$C$1:$C$1001,0))</f>
        <v>cgwinnetta5@behance.net</v>
      </c>
      <c r="H367" s="2" t="str">
        <f>_xlfn.XLOOKUP(C367,customers!$A$1:$A$1001,customers!$G$1:$G$1001,,0)</f>
        <v>United States</v>
      </c>
      <c r="I367" s="4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7">
        <f>INDEX(products!$A$1:$G$49,MATCH(orders!$D367,products!$A$1:$A$49,0),MATCH(orders!K$1,products!$A$1:$G$1,0))</f>
        <v>0.5</v>
      </c>
      <c r="L367" s="9">
        <f>INDEX(products!$A$1:$G$49,MATCH(orders!$D367,products!$A$1:$A$49,0),MATCH(orders!L$1,products!$A$1:$G$1,0))</f>
        <v>7.77</v>
      </c>
      <c r="M367" s="9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_xlfn.XLOOKUP(orders_table[[#This Row],[Customer ID]],customers!$A$1:$A$1001,customers!$I$1:$I$1001,,0)</f>
        <v>No</v>
      </c>
    </row>
    <row r="368" spans="1:16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_xlfn.XLOOKUP(C368,customers!$A$1:$A$1001,customers!$B$1:$B$1001,0)</f>
        <v>Saree Ellesworth</v>
      </c>
      <c r="G368" s="2" t="str">
        <f>IF(_xlfn.XLOOKUP(C368,customers!$A$1:$A$1001,customers!$C$1:$C$1001,0)=0,"",_xlfn.XLOOKUP(C368,customers!$A$1:$A$1001,customers!$C$1:$C$1001,0))</f>
        <v/>
      </c>
      <c r="H368" s="2" t="str">
        <f>_xlfn.XLOOKUP(C368,customers!$A$1:$A$1001,customers!$G$1:$G$1001,,0)</f>
        <v>United States</v>
      </c>
      <c r="I368" s="4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7">
        <f>INDEX(products!$A$1:$G$49,MATCH(orders!$D368,products!$A$1:$A$49,0),MATCH(orders!K$1,products!$A$1:$G$1,0))</f>
        <v>0.5</v>
      </c>
      <c r="L368" s="9">
        <f>INDEX(products!$A$1:$G$49,MATCH(orders!$D368,products!$A$1:$A$49,0),MATCH(orders!L$1,products!$A$1:$G$1,0))</f>
        <v>7.29</v>
      </c>
      <c r="M368" s="9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_xlfn.XLOOKUP(orders_table[[#This Row],[Customer ID]],customers!$A$1:$A$1001,customers!$I$1:$I$1001,,0)</f>
        <v>No</v>
      </c>
    </row>
    <row r="369" spans="1:16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_xlfn.XLOOKUP(C369,customers!$A$1:$A$1001,customers!$B$1:$B$1001,0)</f>
        <v>Silvio Iorizzi</v>
      </c>
      <c r="G369" s="2" t="str">
        <f>IF(_xlfn.XLOOKUP(C369,customers!$A$1:$A$1001,customers!$C$1:$C$1001,0)=0,"",_xlfn.XLOOKUP(C369,customers!$A$1:$A$1001,customers!$C$1:$C$1001,0))</f>
        <v/>
      </c>
      <c r="H369" s="2" t="str">
        <f>_xlfn.XLOOKUP(C369,customers!$A$1:$A$1001,customers!$G$1:$G$1001,,0)</f>
        <v>United States</v>
      </c>
      <c r="I369" s="4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7">
        <f>INDEX(products!$A$1:$G$49,MATCH(orders!$D369,products!$A$1:$A$49,0),MATCH(orders!K$1,products!$A$1:$G$1,0))</f>
        <v>0.2</v>
      </c>
      <c r="L369" s="9">
        <f>INDEX(products!$A$1:$G$49,MATCH(orders!$D369,products!$A$1:$A$49,0),MATCH(orders!L$1,products!$A$1:$G$1,0))</f>
        <v>4.3650000000000002</v>
      </c>
      <c r="M369" s="9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_xlfn.XLOOKUP(orders_table[[#This Row],[Customer ID]],customers!$A$1:$A$1001,customers!$I$1:$I$1001,,0)</f>
        <v>Yes</v>
      </c>
    </row>
    <row r="370" spans="1:16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_xlfn.XLOOKUP(C370,customers!$A$1:$A$1001,customers!$B$1:$B$1001,0)</f>
        <v>Leesa Flaonier</v>
      </c>
      <c r="G370" s="2" t="str">
        <f>IF(_xlfn.XLOOKUP(C370,customers!$A$1:$A$1001,customers!$C$1:$C$1001,0)=0,"",_xlfn.XLOOKUP(C370,customers!$A$1:$A$1001,customers!$C$1:$C$1001,0))</f>
        <v>lflaoniera8@wordpress.org</v>
      </c>
      <c r="H370" s="2" t="str">
        <f>_xlfn.XLOOKUP(C370,customers!$A$1:$A$1001,customers!$G$1:$G$1001,,0)</f>
        <v>United States</v>
      </c>
      <c r="I370" s="4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7">
        <f>INDEX(products!$A$1:$G$49,MATCH(orders!$D370,products!$A$1:$A$49,0),MATCH(orders!K$1,products!$A$1:$G$1,0))</f>
        <v>2.5</v>
      </c>
      <c r="L370" s="9">
        <f>INDEX(products!$A$1:$G$49,MATCH(orders!$D370,products!$A$1:$A$49,0),MATCH(orders!L$1,products!$A$1:$G$1,0))</f>
        <v>31.624999999999996</v>
      </c>
      <c r="M370" s="9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_xlfn.XLOOKUP(orders_table[[#This Row],[Customer ID]],customers!$A$1:$A$1001,customers!$I$1:$I$1001,,0)</f>
        <v>No</v>
      </c>
    </row>
    <row r="371" spans="1:16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_xlfn.XLOOKUP(C371,customers!$A$1:$A$1001,customers!$B$1:$B$1001,0)</f>
        <v>Abba Pummell</v>
      </c>
      <c r="G371" s="2" t="str">
        <f>IF(_xlfn.XLOOKUP(C371,customers!$A$1:$A$1001,customers!$C$1:$C$1001,0)=0,"",_xlfn.XLOOKUP(C371,customers!$A$1:$A$1001,customers!$C$1:$C$1001,0))</f>
        <v/>
      </c>
      <c r="H371" s="2" t="str">
        <f>_xlfn.XLOOKUP(C371,customers!$A$1:$A$1001,customers!$G$1:$G$1001,,0)</f>
        <v>United States</v>
      </c>
      <c r="I371" s="4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7">
        <f>INDEX(products!$A$1:$G$49,MATCH(orders!$D371,products!$A$1:$A$49,0),MATCH(orders!K$1,products!$A$1:$G$1,0))</f>
        <v>0.5</v>
      </c>
      <c r="L371" s="9">
        <f>INDEX(products!$A$1:$G$49,MATCH(orders!$D371,products!$A$1:$A$49,0),MATCH(orders!L$1,products!$A$1:$G$1,0))</f>
        <v>8.91</v>
      </c>
      <c r="M371" s="9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_xlfn.XLOOKUP(orders_table[[#This Row],[Customer ID]],customers!$A$1:$A$1001,customers!$I$1:$I$1001,,0)</f>
        <v>Yes</v>
      </c>
    </row>
    <row r="372" spans="1:16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_xlfn.XLOOKUP(C372,customers!$A$1:$A$1001,customers!$B$1:$B$1001,0)</f>
        <v>Corinna Catcheside</v>
      </c>
      <c r="G372" s="2" t="str">
        <f>IF(_xlfn.XLOOKUP(C372,customers!$A$1:$A$1001,customers!$C$1:$C$1001,0)=0,"",_xlfn.XLOOKUP(C372,customers!$A$1:$A$1001,customers!$C$1:$C$1001,0))</f>
        <v>ccatchesideaa@macromedia.com</v>
      </c>
      <c r="H372" s="2" t="str">
        <f>_xlfn.XLOOKUP(C372,customers!$A$1:$A$1001,customers!$G$1:$G$1001,,0)</f>
        <v>United States</v>
      </c>
      <c r="I372" s="4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7">
        <f>INDEX(products!$A$1:$G$49,MATCH(orders!$D372,products!$A$1:$A$49,0),MATCH(orders!K$1,products!$A$1:$G$1,0))</f>
        <v>1</v>
      </c>
      <c r="L372" s="9">
        <f>INDEX(products!$A$1:$G$49,MATCH(orders!$D372,products!$A$1:$A$49,0),MATCH(orders!L$1,products!$A$1:$G$1,0))</f>
        <v>12.15</v>
      </c>
      <c r="M372" s="9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_xlfn.XLOOKUP(orders_table[[#This Row],[Customer ID]],customers!$A$1:$A$1001,customers!$I$1:$I$1001,,0)</f>
        <v>Yes</v>
      </c>
    </row>
    <row r="373" spans="1:16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_xlfn.XLOOKUP(C373,customers!$A$1:$A$1001,customers!$B$1:$B$1001,0)</f>
        <v>Cortney Gibbonson</v>
      </c>
      <c r="G373" s="2" t="str">
        <f>IF(_xlfn.XLOOKUP(C373,customers!$A$1:$A$1001,customers!$C$1:$C$1001,0)=0,"",_xlfn.XLOOKUP(C373,customers!$A$1:$A$1001,customers!$C$1:$C$1001,0))</f>
        <v>cgibbonsonab@accuweather.com</v>
      </c>
      <c r="H373" s="2" t="str">
        <f>_xlfn.XLOOKUP(C373,customers!$A$1:$A$1001,customers!$G$1:$G$1001,,0)</f>
        <v>United States</v>
      </c>
      <c r="I373" s="4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7">
        <f>INDEX(products!$A$1:$G$49,MATCH(orders!$D373,products!$A$1:$A$49,0),MATCH(orders!K$1,products!$A$1:$G$1,0))</f>
        <v>0.5</v>
      </c>
      <c r="L373" s="9">
        <f>INDEX(products!$A$1:$G$49,MATCH(orders!$D373,products!$A$1:$A$49,0),MATCH(orders!L$1,products!$A$1:$G$1,0))</f>
        <v>7.77</v>
      </c>
      <c r="M373" s="9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_xlfn.XLOOKUP(orders_table[[#This Row],[Customer ID]],customers!$A$1:$A$1001,customers!$I$1:$I$1001,,0)</f>
        <v>Yes</v>
      </c>
    </row>
    <row r="374" spans="1:16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_xlfn.XLOOKUP(C374,customers!$A$1:$A$1001,customers!$B$1:$B$1001,0)</f>
        <v>Terri Farra</v>
      </c>
      <c r="G374" s="2" t="str">
        <f>IF(_xlfn.XLOOKUP(C374,customers!$A$1:$A$1001,customers!$C$1:$C$1001,0)=0,"",_xlfn.XLOOKUP(C374,customers!$A$1:$A$1001,customers!$C$1:$C$1001,0))</f>
        <v>tfarraac@behance.net</v>
      </c>
      <c r="H374" s="2" t="str">
        <f>_xlfn.XLOOKUP(C374,customers!$A$1:$A$1001,customers!$G$1:$G$1001,,0)</f>
        <v>United States</v>
      </c>
      <c r="I374" s="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7">
        <f>INDEX(products!$A$1:$G$49,MATCH(orders!$D374,products!$A$1:$A$49,0),MATCH(orders!K$1,products!$A$1:$G$1,0))</f>
        <v>0.5</v>
      </c>
      <c r="L374" s="9">
        <f>INDEX(products!$A$1:$G$49,MATCH(orders!$D374,products!$A$1:$A$49,0),MATCH(orders!L$1,products!$A$1:$G$1,0))</f>
        <v>7.169999999999999</v>
      </c>
      <c r="M374" s="9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_xlfn.XLOOKUP(orders_table[[#This Row],[Customer ID]],customers!$A$1:$A$1001,customers!$I$1:$I$1001,,0)</f>
        <v>No</v>
      </c>
    </row>
    <row r="375" spans="1:16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_xlfn.XLOOKUP(C375,customers!$A$1:$A$1001,customers!$B$1:$B$1001,0)</f>
        <v>Corney Curme</v>
      </c>
      <c r="G375" s="2" t="str">
        <f>IF(_xlfn.XLOOKUP(C375,customers!$A$1:$A$1001,customers!$C$1:$C$1001,0)=0,"",_xlfn.XLOOKUP(C375,customers!$A$1:$A$1001,customers!$C$1:$C$1001,0))</f>
        <v/>
      </c>
      <c r="H375" s="2" t="str">
        <f>_xlfn.XLOOKUP(C375,customers!$A$1:$A$1001,customers!$G$1:$G$1001,,0)</f>
        <v>Ireland</v>
      </c>
      <c r="I375" s="4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7">
        <f>INDEX(products!$A$1:$G$49,MATCH(orders!$D375,products!$A$1:$A$49,0),MATCH(orders!K$1,products!$A$1:$G$1,0))</f>
        <v>0.5</v>
      </c>
      <c r="L375" s="9">
        <f>INDEX(products!$A$1:$G$49,MATCH(orders!$D375,products!$A$1:$A$49,0),MATCH(orders!L$1,products!$A$1:$G$1,0))</f>
        <v>5.97</v>
      </c>
      <c r="M375" s="9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_xlfn.XLOOKUP(orders_table[[#This Row],[Customer ID]],customers!$A$1:$A$1001,customers!$I$1:$I$1001,,0)</f>
        <v>Yes</v>
      </c>
    </row>
    <row r="376" spans="1:16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_xlfn.XLOOKUP(C376,customers!$A$1:$A$1001,customers!$B$1:$B$1001,0)</f>
        <v>Gothart Bamfield</v>
      </c>
      <c r="G376" s="2" t="str">
        <f>IF(_xlfn.XLOOKUP(C376,customers!$A$1:$A$1001,customers!$C$1:$C$1001,0)=0,"",_xlfn.XLOOKUP(C376,customers!$A$1:$A$1001,customers!$C$1:$C$1001,0))</f>
        <v>gbamfieldae@yellowpages.com</v>
      </c>
      <c r="H376" s="2" t="str">
        <f>_xlfn.XLOOKUP(C376,customers!$A$1:$A$1001,customers!$G$1:$G$1001,,0)</f>
        <v>United States</v>
      </c>
      <c r="I376" s="4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7">
        <f>INDEX(products!$A$1:$G$49,MATCH(orders!$D376,products!$A$1:$A$49,0),MATCH(orders!K$1,products!$A$1:$G$1,0))</f>
        <v>0.5</v>
      </c>
      <c r="L376" s="9">
        <f>INDEX(products!$A$1:$G$49,MATCH(orders!$D376,products!$A$1:$A$49,0),MATCH(orders!L$1,products!$A$1:$G$1,0))</f>
        <v>9.51</v>
      </c>
      <c r="M376" s="9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_xlfn.XLOOKUP(orders_table[[#This Row],[Customer ID]],customers!$A$1:$A$1001,customers!$I$1:$I$1001,,0)</f>
        <v>Yes</v>
      </c>
    </row>
    <row r="377" spans="1:16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_xlfn.XLOOKUP(C377,customers!$A$1:$A$1001,customers!$B$1:$B$1001,0)</f>
        <v>Waylin Hollingdale</v>
      </c>
      <c r="G377" s="2" t="str">
        <f>IF(_xlfn.XLOOKUP(C377,customers!$A$1:$A$1001,customers!$C$1:$C$1001,0)=0,"",_xlfn.XLOOKUP(C377,customers!$A$1:$A$1001,customers!$C$1:$C$1001,0))</f>
        <v>whollingdaleaf@about.me</v>
      </c>
      <c r="H377" s="2" t="str">
        <f>_xlfn.XLOOKUP(C377,customers!$A$1:$A$1001,customers!$G$1:$G$1001,,0)</f>
        <v>United States</v>
      </c>
      <c r="I377" s="4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7">
        <f>INDEX(products!$A$1:$G$49,MATCH(orders!$D377,products!$A$1:$A$49,0),MATCH(orders!K$1,products!$A$1:$G$1,0))</f>
        <v>0.2</v>
      </c>
      <c r="L377" s="9">
        <f>INDEX(products!$A$1:$G$49,MATCH(orders!$D377,products!$A$1:$A$49,0),MATCH(orders!L$1,products!$A$1:$G$1,0))</f>
        <v>3.375</v>
      </c>
      <c r="M377" s="9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_xlfn.XLOOKUP(orders_table[[#This Row],[Customer ID]],customers!$A$1:$A$1001,customers!$I$1:$I$1001,,0)</f>
        <v>Yes</v>
      </c>
    </row>
    <row r="378" spans="1:16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_xlfn.XLOOKUP(C378,customers!$A$1:$A$1001,customers!$B$1:$B$1001,0)</f>
        <v>Judd De Leek</v>
      </c>
      <c r="G378" s="2" t="str">
        <f>IF(_xlfn.XLOOKUP(C378,customers!$A$1:$A$1001,customers!$C$1:$C$1001,0)=0,"",_xlfn.XLOOKUP(C378,customers!$A$1:$A$1001,customers!$C$1:$C$1001,0))</f>
        <v>jdeag@xrea.com</v>
      </c>
      <c r="H378" s="2" t="str">
        <f>_xlfn.XLOOKUP(C378,customers!$A$1:$A$1001,customers!$G$1:$G$1001,,0)</f>
        <v>United States</v>
      </c>
      <c r="I378" s="4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7">
        <f>INDEX(products!$A$1:$G$49,MATCH(orders!$D378,products!$A$1:$A$49,0),MATCH(orders!K$1,products!$A$1:$G$1,0))</f>
        <v>0.5</v>
      </c>
      <c r="L378" s="9">
        <f>INDEX(products!$A$1:$G$49,MATCH(orders!$D378,products!$A$1:$A$49,0),MATCH(orders!L$1,products!$A$1:$G$1,0))</f>
        <v>5.97</v>
      </c>
      <c r="M378" s="9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_xlfn.XLOOKUP(orders_table[[#This Row],[Customer ID]],customers!$A$1:$A$1001,customers!$I$1:$I$1001,,0)</f>
        <v>Yes</v>
      </c>
    </row>
    <row r="379" spans="1:16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_xlfn.XLOOKUP(C379,customers!$A$1:$A$1001,customers!$B$1:$B$1001,0)</f>
        <v>Vanya Skullet</v>
      </c>
      <c r="G379" s="2" t="str">
        <f>IF(_xlfn.XLOOKUP(C379,customers!$A$1:$A$1001,customers!$C$1:$C$1001,0)=0,"",_xlfn.XLOOKUP(C379,customers!$A$1:$A$1001,customers!$C$1:$C$1001,0))</f>
        <v>vskulletah@tinyurl.com</v>
      </c>
      <c r="H379" s="2" t="str">
        <f>_xlfn.XLOOKUP(C379,customers!$A$1:$A$1001,customers!$G$1:$G$1001,,0)</f>
        <v>Ireland</v>
      </c>
      <c r="I379" s="4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7">
        <f>INDEX(products!$A$1:$G$49,MATCH(orders!$D379,products!$A$1:$A$49,0),MATCH(orders!K$1,products!$A$1:$G$1,0))</f>
        <v>0.2</v>
      </c>
      <c r="L379" s="9">
        <f>INDEX(products!$A$1:$G$49,MATCH(orders!$D379,products!$A$1:$A$49,0),MATCH(orders!L$1,products!$A$1:$G$1,0))</f>
        <v>2.6849999999999996</v>
      </c>
      <c r="M379" s="9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_xlfn.XLOOKUP(orders_table[[#This Row],[Customer ID]],customers!$A$1:$A$1001,customers!$I$1:$I$1001,,0)</f>
        <v>No</v>
      </c>
    </row>
    <row r="380" spans="1:16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_xlfn.XLOOKUP(C380,customers!$A$1:$A$1001,customers!$B$1:$B$1001,0)</f>
        <v>Jany Rudeforth</v>
      </c>
      <c r="G380" s="2" t="str">
        <f>IF(_xlfn.XLOOKUP(C380,customers!$A$1:$A$1001,customers!$C$1:$C$1001,0)=0,"",_xlfn.XLOOKUP(C380,customers!$A$1:$A$1001,customers!$C$1:$C$1001,0))</f>
        <v>jrudeforthai@wunderground.com</v>
      </c>
      <c r="H380" s="2" t="str">
        <f>_xlfn.XLOOKUP(C380,customers!$A$1:$A$1001,customers!$G$1:$G$1001,,0)</f>
        <v>Ireland</v>
      </c>
      <c r="I380" s="4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7">
        <f>INDEX(products!$A$1:$G$49,MATCH(orders!$D380,products!$A$1:$A$49,0),MATCH(orders!K$1,products!$A$1:$G$1,0))</f>
        <v>0.5</v>
      </c>
      <c r="L380" s="9">
        <f>INDEX(products!$A$1:$G$49,MATCH(orders!$D380,products!$A$1:$A$49,0),MATCH(orders!L$1,products!$A$1:$G$1,0))</f>
        <v>7.77</v>
      </c>
      <c r="M380" s="9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_xlfn.XLOOKUP(orders_table[[#This Row],[Customer ID]],customers!$A$1:$A$1001,customers!$I$1:$I$1001,,0)</f>
        <v>Yes</v>
      </c>
    </row>
    <row r="381" spans="1:16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_xlfn.XLOOKUP(C381,customers!$A$1:$A$1001,customers!$B$1:$B$1001,0)</f>
        <v>Ashbey Tomaszewski</v>
      </c>
      <c r="G381" s="2" t="str">
        <f>IF(_xlfn.XLOOKUP(C381,customers!$A$1:$A$1001,customers!$C$1:$C$1001,0)=0,"",_xlfn.XLOOKUP(C381,customers!$A$1:$A$1001,customers!$C$1:$C$1001,0))</f>
        <v>atomaszewskiaj@answers.com</v>
      </c>
      <c r="H381" s="2" t="str">
        <f>_xlfn.XLOOKUP(C381,customers!$A$1:$A$1001,customers!$G$1:$G$1001,,0)</f>
        <v>United Kingdom</v>
      </c>
      <c r="I381" s="4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7">
        <f>INDEX(products!$A$1:$G$49,MATCH(orders!$D381,products!$A$1:$A$49,0),MATCH(orders!K$1,products!$A$1:$G$1,0))</f>
        <v>0.5</v>
      </c>
      <c r="L381" s="9">
        <f>INDEX(products!$A$1:$G$49,MATCH(orders!$D381,products!$A$1:$A$49,0),MATCH(orders!L$1,products!$A$1:$G$1,0))</f>
        <v>7.169999999999999</v>
      </c>
      <c r="M381" s="9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_xlfn.XLOOKUP(orders_table[[#This Row],[Customer ID]],customers!$A$1:$A$1001,customers!$I$1:$I$1001,,0)</f>
        <v>Yes</v>
      </c>
    </row>
    <row r="382" spans="1:16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_xlfn.XLOOKUP(C382,customers!$A$1:$A$1001,customers!$B$1:$B$1001,0)</f>
        <v>Flynn Antony</v>
      </c>
      <c r="G382" s="2" t="str">
        <f>IF(_xlfn.XLOOKUP(C382,customers!$A$1:$A$1001,customers!$C$1:$C$1001,0)=0,"",_xlfn.XLOOKUP(C382,customers!$A$1:$A$1001,customers!$C$1:$C$1001,0))</f>
        <v/>
      </c>
      <c r="H382" s="2" t="str">
        <f>_xlfn.XLOOKUP(C382,customers!$A$1:$A$1001,customers!$G$1:$G$1001,,0)</f>
        <v>United States</v>
      </c>
      <c r="I382" s="4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7">
        <f>INDEX(products!$A$1:$G$49,MATCH(orders!$D382,products!$A$1:$A$49,0),MATCH(orders!K$1,products!$A$1:$G$1,0))</f>
        <v>0.5</v>
      </c>
      <c r="L382" s="9">
        <f>INDEX(products!$A$1:$G$49,MATCH(orders!$D382,products!$A$1:$A$49,0),MATCH(orders!L$1,products!$A$1:$G$1,0))</f>
        <v>7.77</v>
      </c>
      <c r="M382" s="9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_xlfn.XLOOKUP(orders_table[[#This Row],[Customer ID]],customers!$A$1:$A$1001,customers!$I$1:$I$1001,,0)</f>
        <v>No</v>
      </c>
    </row>
    <row r="383" spans="1:16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_xlfn.XLOOKUP(C383,customers!$A$1:$A$1001,customers!$B$1:$B$1001,0)</f>
        <v>Pren Bess</v>
      </c>
      <c r="G383" s="2" t="str">
        <f>IF(_xlfn.XLOOKUP(C383,customers!$A$1:$A$1001,customers!$C$1:$C$1001,0)=0,"",_xlfn.XLOOKUP(C383,customers!$A$1:$A$1001,customers!$C$1:$C$1001,0))</f>
        <v>pbessal@qq.com</v>
      </c>
      <c r="H383" s="2" t="str">
        <f>_xlfn.XLOOKUP(C383,customers!$A$1:$A$1001,customers!$G$1:$G$1001,,0)</f>
        <v>United States</v>
      </c>
      <c r="I383" s="4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7">
        <f>INDEX(products!$A$1:$G$49,MATCH(orders!$D383,products!$A$1:$A$49,0),MATCH(orders!K$1,products!$A$1:$G$1,0))</f>
        <v>0.2</v>
      </c>
      <c r="L383" s="9">
        <f>INDEX(products!$A$1:$G$49,MATCH(orders!$D383,products!$A$1:$A$49,0),MATCH(orders!L$1,products!$A$1:$G$1,0))</f>
        <v>2.9849999999999999</v>
      </c>
      <c r="M383" s="9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_xlfn.XLOOKUP(orders_table[[#This Row],[Customer ID]],customers!$A$1:$A$1001,customers!$I$1:$I$1001,,0)</f>
        <v>Yes</v>
      </c>
    </row>
    <row r="384" spans="1:16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_xlfn.XLOOKUP(C384,customers!$A$1:$A$1001,customers!$B$1:$B$1001,0)</f>
        <v>Elka Windress</v>
      </c>
      <c r="G384" s="2" t="str">
        <f>IF(_xlfn.XLOOKUP(C384,customers!$A$1:$A$1001,customers!$C$1:$C$1001,0)=0,"",_xlfn.XLOOKUP(C384,customers!$A$1:$A$1001,customers!$C$1:$C$1001,0))</f>
        <v>ewindressam@marketwatch.com</v>
      </c>
      <c r="H384" s="2" t="str">
        <f>_xlfn.XLOOKUP(C384,customers!$A$1:$A$1001,customers!$G$1:$G$1001,,0)</f>
        <v>United States</v>
      </c>
      <c r="I384" s="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7">
        <f>INDEX(products!$A$1:$G$49,MATCH(orders!$D384,products!$A$1:$A$49,0),MATCH(orders!K$1,products!$A$1:$G$1,0))</f>
        <v>0.5</v>
      </c>
      <c r="L384" s="9">
        <f>INDEX(products!$A$1:$G$49,MATCH(orders!$D384,products!$A$1:$A$49,0),MATCH(orders!L$1,products!$A$1:$G$1,0))</f>
        <v>7.29</v>
      </c>
      <c r="M384" s="9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_xlfn.XLOOKUP(orders_table[[#This Row],[Customer ID]],customers!$A$1:$A$1001,customers!$I$1:$I$1001,,0)</f>
        <v>No</v>
      </c>
    </row>
    <row r="385" spans="1:16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_xlfn.XLOOKUP(C385,customers!$A$1:$A$1001,customers!$B$1:$B$1001,0)</f>
        <v>Marty Kidstoun</v>
      </c>
      <c r="G385" s="2" t="str">
        <f>IF(_xlfn.XLOOKUP(C385,customers!$A$1:$A$1001,customers!$C$1:$C$1001,0)=0,"",_xlfn.XLOOKUP(C385,customers!$A$1:$A$1001,customers!$C$1:$C$1001,0))</f>
        <v/>
      </c>
      <c r="H385" s="2" t="str">
        <f>_xlfn.XLOOKUP(C385,customers!$A$1:$A$1001,customers!$G$1:$G$1001,,0)</f>
        <v>United States</v>
      </c>
      <c r="I385" s="4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7">
        <f>INDEX(products!$A$1:$G$49,MATCH(orders!$D385,products!$A$1:$A$49,0),MATCH(orders!K$1,products!$A$1:$G$1,0))</f>
        <v>0.5</v>
      </c>
      <c r="L385" s="9">
        <f>INDEX(products!$A$1:$G$49,MATCH(orders!$D385,products!$A$1:$A$49,0),MATCH(orders!L$1,products!$A$1:$G$1,0))</f>
        <v>8.91</v>
      </c>
      <c r="M385" s="9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_xlfn.XLOOKUP(orders_table[[#This Row],[Customer ID]],customers!$A$1:$A$1001,customers!$I$1:$I$1001,,0)</f>
        <v>Yes</v>
      </c>
    </row>
    <row r="386" spans="1:16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_xlfn.XLOOKUP(C386,customers!$A$1:$A$1001,customers!$B$1:$B$1001,0)</f>
        <v>Nickey Dimbleby</v>
      </c>
      <c r="G386" s="2" t="str">
        <f>IF(_xlfn.XLOOKUP(C386,customers!$A$1:$A$1001,customers!$C$1:$C$1001,0)=0,"",_xlfn.XLOOKUP(C386,customers!$A$1:$A$1001,customers!$C$1:$C$1001,0))</f>
        <v/>
      </c>
      <c r="H386" s="2" t="str">
        <f>_xlfn.XLOOKUP(C386,customers!$A$1:$A$1001,customers!$G$1:$G$1001,,0)</f>
        <v>United States</v>
      </c>
      <c r="I386" s="4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7">
        <f>INDEX(products!$A$1:$G$49,MATCH(orders!$D386,products!$A$1:$A$49,0),MATCH(orders!K$1,products!$A$1:$G$1,0))</f>
        <v>2.5</v>
      </c>
      <c r="L386" s="9">
        <f>INDEX(products!$A$1:$G$49,MATCH(orders!$D386,products!$A$1:$A$49,0),MATCH(orders!L$1,products!$A$1:$G$1,0))</f>
        <v>29.784999999999997</v>
      </c>
      <c r="M386" s="9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_xlfn.XLOOKUP(orders_table[[#This Row],[Customer ID]],customers!$A$1:$A$1001,customers!$I$1:$I$1001,,0)</f>
        <v>No</v>
      </c>
    </row>
    <row r="387" spans="1:16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_xlfn.XLOOKUP(C387,customers!$A$1:$A$1001,customers!$B$1:$B$1001,0)</f>
        <v>Virgil Baumadier</v>
      </c>
      <c r="G387" s="2" t="str">
        <f>IF(_xlfn.XLOOKUP(C387,customers!$A$1:$A$1001,customers!$C$1:$C$1001,0)=0,"",_xlfn.XLOOKUP(C387,customers!$A$1:$A$1001,customers!$C$1:$C$1001,0))</f>
        <v>vbaumadierap@google.cn</v>
      </c>
      <c r="H387" s="2" t="str">
        <f>_xlfn.XLOOKUP(C387,customers!$A$1:$A$1001,customers!$G$1:$G$1001,,0)</f>
        <v>United States</v>
      </c>
      <c r="I387" s="4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7">
        <f>INDEX(products!$A$1:$G$49,MATCH(orders!$D387,products!$A$1:$A$49,0),MATCH(orders!K$1,products!$A$1:$G$1,0))</f>
        <v>0.5</v>
      </c>
      <c r="L387" s="9">
        <f>INDEX(products!$A$1:$G$49,MATCH(orders!$D387,products!$A$1:$A$49,0),MATCH(orders!L$1,products!$A$1:$G$1,0))</f>
        <v>8.73</v>
      </c>
      <c r="M387" s="9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_xlfn.XLOOKUP(orders_table[[#This Row],[Customer ID]],customers!$A$1:$A$1001,customers!$I$1:$I$1001,,0)</f>
        <v>Yes</v>
      </c>
    </row>
    <row r="388" spans="1:16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_xlfn.XLOOKUP(C388,customers!$A$1:$A$1001,customers!$B$1:$B$1001,0)</f>
        <v>Lenore Messenbird</v>
      </c>
      <c r="G388" s="2" t="str">
        <f>IF(_xlfn.XLOOKUP(C388,customers!$A$1:$A$1001,customers!$C$1:$C$1001,0)=0,"",_xlfn.XLOOKUP(C388,customers!$A$1:$A$1001,customers!$C$1:$C$1001,0))</f>
        <v/>
      </c>
      <c r="H388" s="2" t="str">
        <f>_xlfn.XLOOKUP(C388,customers!$A$1:$A$1001,customers!$G$1:$G$1001,,0)</f>
        <v>United States</v>
      </c>
      <c r="I388" s="4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7">
        <f>INDEX(products!$A$1:$G$49,MATCH(orders!$D388,products!$A$1:$A$49,0),MATCH(orders!K$1,products!$A$1:$G$1,0))</f>
        <v>0.2</v>
      </c>
      <c r="L388" s="9">
        <f>INDEX(products!$A$1:$G$49,MATCH(orders!$D388,products!$A$1:$A$49,0),MATCH(orders!L$1,products!$A$1:$G$1,0))</f>
        <v>2.9849999999999999</v>
      </c>
      <c r="M388" s="9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_xlfn.XLOOKUP(orders_table[[#This Row],[Customer ID]],customers!$A$1:$A$1001,customers!$I$1:$I$1001,,0)</f>
        <v>Yes</v>
      </c>
    </row>
    <row r="389" spans="1:16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_xlfn.XLOOKUP(C389,customers!$A$1:$A$1001,customers!$B$1:$B$1001,0)</f>
        <v>Shirleen Welds</v>
      </c>
      <c r="G389" s="2" t="str">
        <f>IF(_xlfn.XLOOKUP(C389,customers!$A$1:$A$1001,customers!$C$1:$C$1001,0)=0,"",_xlfn.XLOOKUP(C389,customers!$A$1:$A$1001,customers!$C$1:$C$1001,0))</f>
        <v>sweldsar@wired.com</v>
      </c>
      <c r="H389" s="2" t="str">
        <f>_xlfn.XLOOKUP(C389,customers!$A$1:$A$1001,customers!$G$1:$G$1001,,0)</f>
        <v>United States</v>
      </c>
      <c r="I389" s="4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7">
        <f>INDEX(products!$A$1:$G$49,MATCH(orders!$D389,products!$A$1:$A$49,0),MATCH(orders!K$1,products!$A$1:$G$1,0))</f>
        <v>1</v>
      </c>
      <c r="L389" s="9">
        <f>INDEX(products!$A$1:$G$49,MATCH(orders!$D389,products!$A$1:$A$49,0),MATCH(orders!L$1,products!$A$1:$G$1,0))</f>
        <v>14.85</v>
      </c>
      <c r="M389" s="9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_xlfn.XLOOKUP(orders_table[[#This Row],[Customer ID]],customers!$A$1:$A$1001,customers!$I$1:$I$1001,,0)</f>
        <v>Yes</v>
      </c>
    </row>
    <row r="390" spans="1:16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_xlfn.XLOOKUP(C390,customers!$A$1:$A$1001,customers!$B$1:$B$1001,0)</f>
        <v>Maisie Sarvar</v>
      </c>
      <c r="G390" s="2" t="str">
        <f>IF(_xlfn.XLOOKUP(C390,customers!$A$1:$A$1001,customers!$C$1:$C$1001,0)=0,"",_xlfn.XLOOKUP(C390,customers!$A$1:$A$1001,customers!$C$1:$C$1001,0))</f>
        <v>msarvaras@artisteer.com</v>
      </c>
      <c r="H390" s="2" t="str">
        <f>_xlfn.XLOOKUP(C390,customers!$A$1:$A$1001,customers!$G$1:$G$1001,,0)</f>
        <v>United States</v>
      </c>
      <c r="I390" s="4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7">
        <f>INDEX(products!$A$1:$G$49,MATCH(orders!$D390,products!$A$1:$A$49,0),MATCH(orders!K$1,products!$A$1:$G$1,0))</f>
        <v>0.2</v>
      </c>
      <c r="L390" s="9">
        <f>INDEX(products!$A$1:$G$49,MATCH(orders!$D390,products!$A$1:$A$49,0),MATCH(orders!L$1,products!$A$1:$G$1,0))</f>
        <v>3.8849999999999998</v>
      </c>
      <c r="M390" s="9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_xlfn.XLOOKUP(orders_table[[#This Row],[Customer ID]],customers!$A$1:$A$1001,customers!$I$1:$I$1001,,0)</f>
        <v>Yes</v>
      </c>
    </row>
    <row r="391" spans="1:16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_xlfn.XLOOKUP(C391,customers!$A$1:$A$1001,customers!$B$1:$B$1001,0)</f>
        <v>Andrej Havick</v>
      </c>
      <c r="G391" s="2" t="str">
        <f>IF(_xlfn.XLOOKUP(C391,customers!$A$1:$A$1001,customers!$C$1:$C$1001,0)=0,"",_xlfn.XLOOKUP(C391,customers!$A$1:$A$1001,customers!$C$1:$C$1001,0))</f>
        <v>ahavickat@nsw.gov.au</v>
      </c>
      <c r="H391" s="2" t="str">
        <f>_xlfn.XLOOKUP(C391,customers!$A$1:$A$1001,customers!$G$1:$G$1001,,0)</f>
        <v>United States</v>
      </c>
      <c r="I391" s="4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7">
        <f>INDEX(products!$A$1:$G$49,MATCH(orders!$D391,products!$A$1:$A$49,0),MATCH(orders!K$1,products!$A$1:$G$1,0))</f>
        <v>0.5</v>
      </c>
      <c r="L391" s="9">
        <f>INDEX(products!$A$1:$G$49,MATCH(orders!$D391,products!$A$1:$A$49,0),MATCH(orders!L$1,products!$A$1:$G$1,0))</f>
        <v>7.77</v>
      </c>
      <c r="M391" s="9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_xlfn.XLOOKUP(orders_table[[#This Row],[Customer ID]],customers!$A$1:$A$1001,customers!$I$1:$I$1001,,0)</f>
        <v>Yes</v>
      </c>
    </row>
    <row r="392" spans="1:16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_xlfn.XLOOKUP(C392,customers!$A$1:$A$1001,customers!$B$1:$B$1001,0)</f>
        <v>Sloan Diviny</v>
      </c>
      <c r="G392" s="2" t="str">
        <f>IF(_xlfn.XLOOKUP(C392,customers!$A$1:$A$1001,customers!$C$1:$C$1001,0)=0,"",_xlfn.XLOOKUP(C392,customers!$A$1:$A$1001,customers!$C$1:$C$1001,0))</f>
        <v>sdivinyau@ask.com</v>
      </c>
      <c r="H392" s="2" t="str">
        <f>_xlfn.XLOOKUP(C392,customers!$A$1:$A$1001,customers!$G$1:$G$1001,,0)</f>
        <v>United States</v>
      </c>
      <c r="I392" s="4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7">
        <f>INDEX(products!$A$1:$G$49,MATCH(orders!$D392,products!$A$1:$A$49,0),MATCH(orders!K$1,products!$A$1:$G$1,0))</f>
        <v>0.5</v>
      </c>
      <c r="L392" s="9">
        <f>INDEX(products!$A$1:$G$49,MATCH(orders!$D392,products!$A$1:$A$49,0),MATCH(orders!L$1,products!$A$1:$G$1,0))</f>
        <v>7.29</v>
      </c>
      <c r="M392" s="9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_xlfn.XLOOKUP(orders_table[[#This Row],[Customer ID]],customers!$A$1:$A$1001,customers!$I$1:$I$1001,,0)</f>
        <v>Yes</v>
      </c>
    </row>
    <row r="393" spans="1:16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_xlfn.XLOOKUP(C393,customers!$A$1:$A$1001,customers!$B$1:$B$1001,0)</f>
        <v>Itch Norquoy</v>
      </c>
      <c r="G393" s="2" t="str">
        <f>IF(_xlfn.XLOOKUP(C393,customers!$A$1:$A$1001,customers!$C$1:$C$1001,0)=0,"",_xlfn.XLOOKUP(C393,customers!$A$1:$A$1001,customers!$C$1:$C$1001,0))</f>
        <v>inorquoyav@businessweek.com</v>
      </c>
      <c r="H393" s="2" t="str">
        <f>_xlfn.XLOOKUP(C393,customers!$A$1:$A$1001,customers!$G$1:$G$1001,,0)</f>
        <v>United States</v>
      </c>
      <c r="I393" s="4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7">
        <f>INDEX(products!$A$1:$G$49,MATCH(orders!$D393,products!$A$1:$A$49,0),MATCH(orders!K$1,products!$A$1:$G$1,0))</f>
        <v>0.5</v>
      </c>
      <c r="L393" s="9">
        <f>INDEX(products!$A$1:$G$49,MATCH(orders!$D393,products!$A$1:$A$49,0),MATCH(orders!L$1,products!$A$1:$G$1,0))</f>
        <v>6.75</v>
      </c>
      <c r="M393" s="9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_xlfn.XLOOKUP(orders_table[[#This Row],[Customer ID]],customers!$A$1:$A$1001,customers!$I$1:$I$1001,,0)</f>
        <v>No</v>
      </c>
    </row>
    <row r="394" spans="1:16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_xlfn.XLOOKUP(C394,customers!$A$1:$A$1001,customers!$B$1:$B$1001,0)</f>
        <v>Anson Iddison</v>
      </c>
      <c r="G394" s="2" t="str">
        <f>IF(_xlfn.XLOOKUP(C394,customers!$A$1:$A$1001,customers!$C$1:$C$1001,0)=0,"",_xlfn.XLOOKUP(C394,customers!$A$1:$A$1001,customers!$C$1:$C$1001,0))</f>
        <v>aiddisonaw@usa.gov</v>
      </c>
      <c r="H394" s="2" t="str">
        <f>_xlfn.XLOOKUP(C394,customers!$A$1:$A$1001,customers!$G$1:$G$1001,,0)</f>
        <v>United States</v>
      </c>
      <c r="I394" s="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7">
        <f>INDEX(products!$A$1:$G$49,MATCH(orders!$D394,products!$A$1:$A$49,0),MATCH(orders!K$1,products!$A$1:$G$1,0))</f>
        <v>1</v>
      </c>
      <c r="L394" s="9">
        <f>INDEX(products!$A$1:$G$49,MATCH(orders!$D394,products!$A$1:$A$49,0),MATCH(orders!L$1,products!$A$1:$G$1,0))</f>
        <v>14.85</v>
      </c>
      <c r="M394" s="9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_xlfn.XLOOKUP(orders_table[[#This Row],[Customer ID]],customers!$A$1:$A$1001,customers!$I$1:$I$1001,,0)</f>
        <v>No</v>
      </c>
    </row>
    <row r="395" spans="1:16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_xlfn.XLOOKUP(C395,customers!$A$1:$A$1001,customers!$B$1:$B$1001,0)</f>
        <v>Anson Iddison</v>
      </c>
      <c r="G395" s="2" t="str">
        <f>IF(_xlfn.XLOOKUP(C395,customers!$A$1:$A$1001,customers!$C$1:$C$1001,0)=0,"",_xlfn.XLOOKUP(C395,customers!$A$1:$A$1001,customers!$C$1:$C$1001,0))</f>
        <v>aiddisonaw@usa.gov</v>
      </c>
      <c r="H395" s="2" t="str">
        <f>_xlfn.XLOOKUP(C395,customers!$A$1:$A$1001,customers!$G$1:$G$1001,,0)</f>
        <v>United States</v>
      </c>
      <c r="I395" s="4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7">
        <f>INDEX(products!$A$1:$G$49,MATCH(orders!$D395,products!$A$1:$A$49,0),MATCH(orders!K$1,products!$A$1:$G$1,0))</f>
        <v>0.2</v>
      </c>
      <c r="L395" s="9">
        <f>INDEX(products!$A$1:$G$49,MATCH(orders!$D395,products!$A$1:$A$49,0),MATCH(orders!L$1,products!$A$1:$G$1,0))</f>
        <v>3.8849999999999998</v>
      </c>
      <c r="M395" s="9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_xlfn.XLOOKUP(orders_table[[#This Row],[Customer ID]],customers!$A$1:$A$1001,customers!$I$1:$I$1001,,0)</f>
        <v>No</v>
      </c>
    </row>
    <row r="396" spans="1:16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_xlfn.XLOOKUP(C396,customers!$A$1:$A$1001,customers!$B$1:$B$1001,0)</f>
        <v>Randal Longfield</v>
      </c>
      <c r="G396" s="2" t="str">
        <f>IF(_xlfn.XLOOKUP(C396,customers!$A$1:$A$1001,customers!$C$1:$C$1001,0)=0,"",_xlfn.XLOOKUP(C396,customers!$A$1:$A$1001,customers!$C$1:$C$1001,0))</f>
        <v>rlongfielday@bluehost.com</v>
      </c>
      <c r="H396" s="2" t="str">
        <f>_xlfn.XLOOKUP(C396,customers!$A$1:$A$1001,customers!$G$1:$G$1001,,0)</f>
        <v>United States</v>
      </c>
      <c r="I396" s="4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7">
        <f>INDEX(products!$A$1:$G$49,MATCH(orders!$D396,products!$A$1:$A$49,0),MATCH(orders!K$1,products!$A$1:$G$1,0))</f>
        <v>2.5</v>
      </c>
      <c r="L396" s="9">
        <f>INDEX(products!$A$1:$G$49,MATCH(orders!$D396,products!$A$1:$A$49,0),MATCH(orders!L$1,products!$A$1:$G$1,0))</f>
        <v>27.484999999999996</v>
      </c>
      <c r="M396" s="9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_xlfn.XLOOKUP(orders_table[[#This Row],[Customer ID]],customers!$A$1:$A$1001,customers!$I$1:$I$1001,,0)</f>
        <v>No</v>
      </c>
    </row>
    <row r="397" spans="1:16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_xlfn.XLOOKUP(C397,customers!$A$1:$A$1001,customers!$B$1:$B$1001,0)</f>
        <v>Gregorius Kislingbury</v>
      </c>
      <c r="G397" s="2" t="str">
        <f>IF(_xlfn.XLOOKUP(C397,customers!$A$1:$A$1001,customers!$C$1:$C$1001,0)=0,"",_xlfn.XLOOKUP(C397,customers!$A$1:$A$1001,customers!$C$1:$C$1001,0))</f>
        <v>gkislingburyaz@samsung.com</v>
      </c>
      <c r="H397" s="2" t="str">
        <f>_xlfn.XLOOKUP(C397,customers!$A$1:$A$1001,customers!$G$1:$G$1001,,0)</f>
        <v>United States</v>
      </c>
      <c r="I397" s="4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7">
        <f>INDEX(products!$A$1:$G$49,MATCH(orders!$D397,products!$A$1:$A$49,0),MATCH(orders!K$1,products!$A$1:$G$1,0))</f>
        <v>0.5</v>
      </c>
      <c r="L397" s="9">
        <f>INDEX(products!$A$1:$G$49,MATCH(orders!$D397,products!$A$1:$A$49,0),MATCH(orders!L$1,products!$A$1:$G$1,0))</f>
        <v>7.77</v>
      </c>
      <c r="M397" s="9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_xlfn.XLOOKUP(orders_table[[#This Row],[Customer ID]],customers!$A$1:$A$1001,customers!$I$1:$I$1001,,0)</f>
        <v>Yes</v>
      </c>
    </row>
    <row r="398" spans="1:16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_xlfn.XLOOKUP(C398,customers!$A$1:$A$1001,customers!$B$1:$B$1001,0)</f>
        <v>Xenos Gibbons</v>
      </c>
      <c r="G398" s="2" t="str">
        <f>IF(_xlfn.XLOOKUP(C398,customers!$A$1:$A$1001,customers!$C$1:$C$1001,0)=0,"",_xlfn.XLOOKUP(C398,customers!$A$1:$A$1001,customers!$C$1:$C$1001,0))</f>
        <v>xgibbonsb0@artisteer.com</v>
      </c>
      <c r="H398" s="2" t="str">
        <f>_xlfn.XLOOKUP(C398,customers!$A$1:$A$1001,customers!$G$1:$G$1001,,0)</f>
        <v>United States</v>
      </c>
      <c r="I398" s="4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7">
        <f>INDEX(products!$A$1:$G$49,MATCH(orders!$D398,products!$A$1:$A$49,0),MATCH(orders!K$1,products!$A$1:$G$1,0))</f>
        <v>0.5</v>
      </c>
      <c r="L398" s="9">
        <f>INDEX(products!$A$1:$G$49,MATCH(orders!$D398,products!$A$1:$A$49,0),MATCH(orders!L$1,products!$A$1:$G$1,0))</f>
        <v>7.77</v>
      </c>
      <c r="M398" s="9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_xlfn.XLOOKUP(orders_table[[#This Row],[Customer ID]],customers!$A$1:$A$1001,customers!$I$1:$I$1001,,0)</f>
        <v>No</v>
      </c>
    </row>
    <row r="399" spans="1:16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_xlfn.XLOOKUP(C399,customers!$A$1:$A$1001,customers!$B$1:$B$1001,0)</f>
        <v>Fleur Parres</v>
      </c>
      <c r="G399" s="2" t="str">
        <f>IF(_xlfn.XLOOKUP(C399,customers!$A$1:$A$1001,customers!$C$1:$C$1001,0)=0,"",_xlfn.XLOOKUP(C399,customers!$A$1:$A$1001,customers!$C$1:$C$1001,0))</f>
        <v>fparresb1@imageshack.us</v>
      </c>
      <c r="H399" s="2" t="str">
        <f>_xlfn.XLOOKUP(C399,customers!$A$1:$A$1001,customers!$G$1:$G$1001,,0)</f>
        <v>United States</v>
      </c>
      <c r="I399" s="4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7">
        <f>INDEX(products!$A$1:$G$49,MATCH(orders!$D399,products!$A$1:$A$49,0),MATCH(orders!K$1,products!$A$1:$G$1,0))</f>
        <v>0.5</v>
      </c>
      <c r="L399" s="9">
        <f>INDEX(products!$A$1:$G$49,MATCH(orders!$D399,products!$A$1:$A$49,0),MATCH(orders!L$1,products!$A$1:$G$1,0))</f>
        <v>7.77</v>
      </c>
      <c r="M399" s="9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_xlfn.XLOOKUP(orders_table[[#This Row],[Customer ID]],customers!$A$1:$A$1001,customers!$I$1:$I$1001,,0)</f>
        <v>Yes</v>
      </c>
    </row>
    <row r="400" spans="1:16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_xlfn.XLOOKUP(C400,customers!$A$1:$A$1001,customers!$B$1:$B$1001,0)</f>
        <v>Gran Sibray</v>
      </c>
      <c r="G400" s="2" t="str">
        <f>IF(_xlfn.XLOOKUP(C400,customers!$A$1:$A$1001,customers!$C$1:$C$1001,0)=0,"",_xlfn.XLOOKUP(C400,customers!$A$1:$A$1001,customers!$C$1:$C$1001,0))</f>
        <v>gsibrayb2@wsj.com</v>
      </c>
      <c r="H400" s="2" t="str">
        <f>_xlfn.XLOOKUP(C400,customers!$A$1:$A$1001,customers!$G$1:$G$1001,,0)</f>
        <v>United States</v>
      </c>
      <c r="I400" s="4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7">
        <f>INDEX(products!$A$1:$G$49,MATCH(orders!$D400,products!$A$1:$A$49,0),MATCH(orders!K$1,products!$A$1:$G$1,0))</f>
        <v>0.2</v>
      </c>
      <c r="L400" s="9">
        <f>INDEX(products!$A$1:$G$49,MATCH(orders!$D400,products!$A$1:$A$49,0),MATCH(orders!L$1,products!$A$1:$G$1,0))</f>
        <v>2.9849999999999999</v>
      </c>
      <c r="M400" s="9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_xlfn.XLOOKUP(orders_table[[#This Row],[Customer ID]],customers!$A$1:$A$1001,customers!$I$1:$I$1001,,0)</f>
        <v>Yes</v>
      </c>
    </row>
    <row r="401" spans="1:16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_xlfn.XLOOKUP(C401,customers!$A$1:$A$1001,customers!$B$1:$B$1001,0)</f>
        <v>Ingelbert Hotchkin</v>
      </c>
      <c r="G401" s="2" t="str">
        <f>IF(_xlfn.XLOOKUP(C401,customers!$A$1:$A$1001,customers!$C$1:$C$1001,0)=0,"",_xlfn.XLOOKUP(C401,customers!$A$1:$A$1001,customers!$C$1:$C$1001,0))</f>
        <v>ihotchkinb3@mit.edu</v>
      </c>
      <c r="H401" s="2" t="str">
        <f>_xlfn.XLOOKUP(C401,customers!$A$1:$A$1001,customers!$G$1:$G$1001,,0)</f>
        <v>United Kingdom</v>
      </c>
      <c r="I401" s="4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7">
        <f>INDEX(products!$A$1:$G$49,MATCH(orders!$D401,products!$A$1:$A$49,0),MATCH(orders!K$1,products!$A$1:$G$1,0))</f>
        <v>2.5</v>
      </c>
      <c r="L401" s="9">
        <f>INDEX(products!$A$1:$G$49,MATCH(orders!$D401,products!$A$1:$A$49,0),MATCH(orders!L$1,products!$A$1:$G$1,0))</f>
        <v>27.945</v>
      </c>
      <c r="M401" s="9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_xlfn.XLOOKUP(orders_table[[#This Row],[Customer ID]],customers!$A$1:$A$1001,customers!$I$1:$I$1001,,0)</f>
        <v>No</v>
      </c>
    </row>
    <row r="402" spans="1:16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_xlfn.XLOOKUP(C402,customers!$A$1:$A$1001,customers!$B$1:$B$1001,0)</f>
        <v>Neely Broadberrie</v>
      </c>
      <c r="G402" s="2" t="str">
        <f>IF(_xlfn.XLOOKUP(C402,customers!$A$1:$A$1001,customers!$C$1:$C$1001,0)=0,"",_xlfn.XLOOKUP(C402,customers!$A$1:$A$1001,customers!$C$1:$C$1001,0))</f>
        <v>nbroadberrieb4@gnu.org</v>
      </c>
      <c r="H402" s="2" t="str">
        <f>_xlfn.XLOOKUP(C402,customers!$A$1:$A$1001,customers!$G$1:$G$1001,,0)</f>
        <v>United States</v>
      </c>
      <c r="I402" s="4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7">
        <f>INDEX(products!$A$1:$G$49,MATCH(orders!$D402,products!$A$1:$A$49,0),MATCH(orders!K$1,products!$A$1:$G$1,0))</f>
        <v>1</v>
      </c>
      <c r="L402" s="9">
        <f>INDEX(products!$A$1:$G$49,MATCH(orders!$D402,products!$A$1:$A$49,0),MATCH(orders!L$1,products!$A$1:$G$1,0))</f>
        <v>15.85</v>
      </c>
      <c r="M402" s="9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_xlfn.XLOOKUP(orders_table[[#This Row],[Customer ID]],customers!$A$1:$A$1001,customers!$I$1:$I$1001,,0)</f>
        <v>No</v>
      </c>
    </row>
    <row r="403" spans="1:16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_xlfn.XLOOKUP(C403,customers!$A$1:$A$1001,customers!$B$1:$B$1001,0)</f>
        <v>Rutger Pithcock</v>
      </c>
      <c r="G403" s="2" t="str">
        <f>IF(_xlfn.XLOOKUP(C403,customers!$A$1:$A$1001,customers!$C$1:$C$1001,0)=0,"",_xlfn.XLOOKUP(C403,customers!$A$1:$A$1001,customers!$C$1:$C$1001,0))</f>
        <v>rpithcockb5@yellowbook.com</v>
      </c>
      <c r="H403" s="2" t="str">
        <f>_xlfn.XLOOKUP(C403,customers!$A$1:$A$1001,customers!$G$1:$G$1001,,0)</f>
        <v>United States</v>
      </c>
      <c r="I403" s="4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7">
        <f>INDEX(products!$A$1:$G$49,MATCH(orders!$D403,products!$A$1:$A$49,0),MATCH(orders!K$1,products!$A$1:$G$1,0))</f>
        <v>0.2</v>
      </c>
      <c r="L403" s="9">
        <f>INDEX(products!$A$1:$G$49,MATCH(orders!$D403,products!$A$1:$A$49,0),MATCH(orders!L$1,products!$A$1:$G$1,0))</f>
        <v>4.3650000000000002</v>
      </c>
      <c r="M403" s="9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_xlfn.XLOOKUP(orders_table[[#This Row],[Customer ID]],customers!$A$1:$A$1001,customers!$I$1:$I$1001,,0)</f>
        <v>Yes</v>
      </c>
    </row>
    <row r="404" spans="1:16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_xlfn.XLOOKUP(C404,customers!$A$1:$A$1001,customers!$B$1:$B$1001,0)</f>
        <v>Gale Croysdale</v>
      </c>
      <c r="G404" s="2" t="str">
        <f>IF(_xlfn.XLOOKUP(C404,customers!$A$1:$A$1001,customers!$C$1:$C$1001,0)=0,"",_xlfn.XLOOKUP(C404,customers!$A$1:$A$1001,customers!$C$1:$C$1001,0))</f>
        <v>gcroysdaleb6@nih.gov</v>
      </c>
      <c r="H404" s="2" t="str">
        <f>_xlfn.XLOOKUP(C404,customers!$A$1:$A$1001,customers!$G$1:$G$1001,,0)</f>
        <v>United States</v>
      </c>
      <c r="I404" s="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7">
        <f>INDEX(products!$A$1:$G$49,MATCH(orders!$D404,products!$A$1:$A$49,0),MATCH(orders!K$1,products!$A$1:$G$1,0))</f>
        <v>1</v>
      </c>
      <c r="L404" s="9">
        <f>INDEX(products!$A$1:$G$49,MATCH(orders!$D404,products!$A$1:$A$49,0),MATCH(orders!L$1,products!$A$1:$G$1,0))</f>
        <v>8.9499999999999993</v>
      </c>
      <c r="M404" s="9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_xlfn.XLOOKUP(orders_table[[#This Row],[Customer ID]],customers!$A$1:$A$1001,customers!$I$1:$I$1001,,0)</f>
        <v>Yes</v>
      </c>
    </row>
    <row r="405" spans="1:16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_xlfn.XLOOKUP(C405,customers!$A$1:$A$1001,customers!$B$1:$B$1001,0)</f>
        <v>Benedetto Gozzett</v>
      </c>
      <c r="G405" s="2" t="str">
        <f>IF(_xlfn.XLOOKUP(C405,customers!$A$1:$A$1001,customers!$C$1:$C$1001,0)=0,"",_xlfn.XLOOKUP(C405,customers!$A$1:$A$1001,customers!$C$1:$C$1001,0))</f>
        <v>bgozzettb7@github.com</v>
      </c>
      <c r="H405" s="2" t="str">
        <f>_xlfn.XLOOKUP(C405,customers!$A$1:$A$1001,customers!$G$1:$G$1001,,0)</f>
        <v>United States</v>
      </c>
      <c r="I405" s="4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7">
        <f>INDEX(products!$A$1:$G$49,MATCH(orders!$D405,products!$A$1:$A$49,0),MATCH(orders!K$1,products!$A$1:$G$1,0))</f>
        <v>0.2</v>
      </c>
      <c r="L405" s="9">
        <f>INDEX(products!$A$1:$G$49,MATCH(orders!$D405,products!$A$1:$A$49,0),MATCH(orders!L$1,products!$A$1:$G$1,0))</f>
        <v>4.7549999999999999</v>
      </c>
      <c r="M405" s="9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_xlfn.XLOOKUP(orders_table[[#This Row],[Customer ID]],customers!$A$1:$A$1001,customers!$I$1:$I$1001,,0)</f>
        <v>No</v>
      </c>
    </row>
    <row r="406" spans="1:16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_xlfn.XLOOKUP(C406,customers!$A$1:$A$1001,customers!$B$1:$B$1001,0)</f>
        <v>Tania Craggs</v>
      </c>
      <c r="G406" s="2" t="str">
        <f>IF(_xlfn.XLOOKUP(C406,customers!$A$1:$A$1001,customers!$C$1:$C$1001,0)=0,"",_xlfn.XLOOKUP(C406,customers!$A$1:$A$1001,customers!$C$1:$C$1001,0))</f>
        <v>tcraggsb8@house.gov</v>
      </c>
      <c r="H406" s="2" t="str">
        <f>_xlfn.XLOOKUP(C406,customers!$A$1:$A$1001,customers!$G$1:$G$1001,,0)</f>
        <v>Ireland</v>
      </c>
      <c r="I406" s="4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7">
        <f>INDEX(products!$A$1:$G$49,MATCH(orders!$D406,products!$A$1:$A$49,0),MATCH(orders!K$1,products!$A$1:$G$1,0))</f>
        <v>1</v>
      </c>
      <c r="L406" s="9">
        <f>INDEX(products!$A$1:$G$49,MATCH(orders!$D406,products!$A$1:$A$49,0),MATCH(orders!L$1,products!$A$1:$G$1,0))</f>
        <v>9.9499999999999993</v>
      </c>
      <c r="M406" s="9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_xlfn.XLOOKUP(orders_table[[#This Row],[Customer ID]],customers!$A$1:$A$1001,customers!$I$1:$I$1001,,0)</f>
        <v>No</v>
      </c>
    </row>
    <row r="407" spans="1:16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_xlfn.XLOOKUP(C407,customers!$A$1:$A$1001,customers!$B$1:$B$1001,0)</f>
        <v>Leonie Cullrford</v>
      </c>
      <c r="G407" s="2" t="str">
        <f>IF(_xlfn.XLOOKUP(C407,customers!$A$1:$A$1001,customers!$C$1:$C$1001,0)=0,"",_xlfn.XLOOKUP(C407,customers!$A$1:$A$1001,customers!$C$1:$C$1001,0))</f>
        <v>lcullrfordb9@xing.com</v>
      </c>
      <c r="H407" s="2" t="str">
        <f>_xlfn.XLOOKUP(C407,customers!$A$1:$A$1001,customers!$G$1:$G$1001,,0)</f>
        <v>United States</v>
      </c>
      <c r="I407" s="4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7">
        <f>INDEX(products!$A$1:$G$49,MATCH(orders!$D407,products!$A$1:$A$49,0),MATCH(orders!K$1,products!$A$1:$G$1,0))</f>
        <v>0.5</v>
      </c>
      <c r="L407" s="9">
        <f>INDEX(products!$A$1:$G$49,MATCH(orders!$D407,products!$A$1:$A$49,0),MATCH(orders!L$1,products!$A$1:$G$1,0))</f>
        <v>8.25</v>
      </c>
      <c r="M407" s="9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_xlfn.XLOOKUP(orders_table[[#This Row],[Customer ID]],customers!$A$1:$A$1001,customers!$I$1:$I$1001,,0)</f>
        <v>Yes</v>
      </c>
    </row>
    <row r="408" spans="1:16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_xlfn.XLOOKUP(C408,customers!$A$1:$A$1001,customers!$B$1:$B$1001,0)</f>
        <v>Auguste Rizon</v>
      </c>
      <c r="G408" s="2" t="str">
        <f>IF(_xlfn.XLOOKUP(C408,customers!$A$1:$A$1001,customers!$C$1:$C$1001,0)=0,"",_xlfn.XLOOKUP(C408,customers!$A$1:$A$1001,customers!$C$1:$C$1001,0))</f>
        <v>arizonba@xing.com</v>
      </c>
      <c r="H408" s="2" t="str">
        <f>_xlfn.XLOOKUP(C408,customers!$A$1:$A$1001,customers!$G$1:$G$1001,,0)</f>
        <v>United States</v>
      </c>
      <c r="I408" s="4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7">
        <f>INDEX(products!$A$1:$G$49,MATCH(orders!$D408,products!$A$1:$A$49,0),MATCH(orders!K$1,products!$A$1:$G$1,0))</f>
        <v>1</v>
      </c>
      <c r="L408" s="9">
        <f>INDEX(products!$A$1:$G$49,MATCH(orders!$D408,products!$A$1:$A$49,0),MATCH(orders!L$1,products!$A$1:$G$1,0))</f>
        <v>13.75</v>
      </c>
      <c r="M408" s="9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_xlfn.XLOOKUP(orders_table[[#This Row],[Customer ID]],customers!$A$1:$A$1001,customers!$I$1:$I$1001,,0)</f>
        <v>Yes</v>
      </c>
    </row>
    <row r="409" spans="1:16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_xlfn.XLOOKUP(C409,customers!$A$1:$A$1001,customers!$B$1:$B$1001,0)</f>
        <v>Lorin Guerrazzi</v>
      </c>
      <c r="G409" s="2" t="str">
        <f>IF(_xlfn.XLOOKUP(C409,customers!$A$1:$A$1001,customers!$C$1:$C$1001,0)=0,"",_xlfn.XLOOKUP(C409,customers!$A$1:$A$1001,customers!$C$1:$C$1001,0))</f>
        <v/>
      </c>
      <c r="H409" s="2" t="str">
        <f>_xlfn.XLOOKUP(C409,customers!$A$1:$A$1001,customers!$G$1:$G$1001,,0)</f>
        <v>Ireland</v>
      </c>
      <c r="I409" s="4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7">
        <f>INDEX(products!$A$1:$G$49,MATCH(orders!$D409,products!$A$1:$A$49,0),MATCH(orders!K$1,products!$A$1:$G$1,0))</f>
        <v>0.5</v>
      </c>
      <c r="L409" s="9">
        <f>INDEX(products!$A$1:$G$49,MATCH(orders!$D409,products!$A$1:$A$49,0),MATCH(orders!L$1,products!$A$1:$G$1,0))</f>
        <v>8.25</v>
      </c>
      <c r="M409" s="9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_xlfn.XLOOKUP(orders_table[[#This Row],[Customer ID]],customers!$A$1:$A$1001,customers!$I$1:$I$1001,,0)</f>
        <v>No</v>
      </c>
    </row>
    <row r="410" spans="1:16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_xlfn.XLOOKUP(C410,customers!$A$1:$A$1001,customers!$B$1:$B$1001,0)</f>
        <v>Felice Miell</v>
      </c>
      <c r="G410" s="2" t="str">
        <f>IF(_xlfn.XLOOKUP(C410,customers!$A$1:$A$1001,customers!$C$1:$C$1001,0)=0,"",_xlfn.XLOOKUP(C410,customers!$A$1:$A$1001,customers!$C$1:$C$1001,0))</f>
        <v>fmiellbc@spiegel.de</v>
      </c>
      <c r="H410" s="2" t="str">
        <f>_xlfn.XLOOKUP(C410,customers!$A$1:$A$1001,customers!$G$1:$G$1001,,0)</f>
        <v>United States</v>
      </c>
      <c r="I410" s="4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7">
        <f>INDEX(products!$A$1:$G$49,MATCH(orders!$D410,products!$A$1:$A$49,0),MATCH(orders!K$1,products!$A$1:$G$1,0))</f>
        <v>2.5</v>
      </c>
      <c r="L410" s="9">
        <f>INDEX(products!$A$1:$G$49,MATCH(orders!$D410,products!$A$1:$A$49,0),MATCH(orders!L$1,products!$A$1:$G$1,0))</f>
        <v>25.874999999999996</v>
      </c>
      <c r="M410" s="9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_xlfn.XLOOKUP(orders_table[[#This Row],[Customer ID]],customers!$A$1:$A$1001,customers!$I$1:$I$1001,,0)</f>
        <v>Yes</v>
      </c>
    </row>
    <row r="411" spans="1:16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_xlfn.XLOOKUP(C411,customers!$A$1:$A$1001,customers!$B$1:$B$1001,0)</f>
        <v>Hamish Skeech</v>
      </c>
      <c r="G411" s="2" t="str">
        <f>IF(_xlfn.XLOOKUP(C411,customers!$A$1:$A$1001,customers!$C$1:$C$1001,0)=0,"",_xlfn.XLOOKUP(C411,customers!$A$1:$A$1001,customers!$C$1:$C$1001,0))</f>
        <v/>
      </c>
      <c r="H411" s="2" t="str">
        <f>_xlfn.XLOOKUP(C411,customers!$A$1:$A$1001,customers!$G$1:$G$1001,,0)</f>
        <v>Ireland</v>
      </c>
      <c r="I411" s="4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7">
        <f>INDEX(products!$A$1:$G$49,MATCH(orders!$D411,products!$A$1:$A$49,0),MATCH(orders!K$1,products!$A$1:$G$1,0))</f>
        <v>1</v>
      </c>
      <c r="L411" s="9">
        <f>INDEX(products!$A$1:$G$49,MATCH(orders!$D411,products!$A$1:$A$49,0),MATCH(orders!L$1,products!$A$1:$G$1,0))</f>
        <v>15.85</v>
      </c>
      <c r="M411" s="9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_xlfn.XLOOKUP(orders_table[[#This Row],[Customer ID]],customers!$A$1:$A$1001,customers!$I$1:$I$1001,,0)</f>
        <v>Yes</v>
      </c>
    </row>
    <row r="412" spans="1:16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_xlfn.XLOOKUP(C412,customers!$A$1:$A$1001,customers!$B$1:$B$1001,0)</f>
        <v>Giordano Lorenzin</v>
      </c>
      <c r="G412" s="2" t="str">
        <f>IF(_xlfn.XLOOKUP(C412,customers!$A$1:$A$1001,customers!$C$1:$C$1001,0)=0,"",_xlfn.XLOOKUP(C412,customers!$A$1:$A$1001,customers!$C$1:$C$1001,0))</f>
        <v/>
      </c>
      <c r="H412" s="2" t="str">
        <f>_xlfn.XLOOKUP(C412,customers!$A$1:$A$1001,customers!$G$1:$G$1001,,0)</f>
        <v>United States</v>
      </c>
      <c r="I412" s="4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7">
        <f>INDEX(products!$A$1:$G$49,MATCH(orders!$D412,products!$A$1:$A$49,0),MATCH(orders!K$1,products!$A$1:$G$1,0))</f>
        <v>0.2</v>
      </c>
      <c r="L412" s="9">
        <f>INDEX(products!$A$1:$G$49,MATCH(orders!$D412,products!$A$1:$A$49,0),MATCH(orders!L$1,products!$A$1:$G$1,0))</f>
        <v>3.8849999999999998</v>
      </c>
      <c r="M412" s="9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_xlfn.XLOOKUP(orders_table[[#This Row],[Customer ID]],customers!$A$1:$A$1001,customers!$I$1:$I$1001,,0)</f>
        <v>No</v>
      </c>
    </row>
    <row r="413" spans="1:16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_xlfn.XLOOKUP(C413,customers!$A$1:$A$1001,customers!$B$1:$B$1001,0)</f>
        <v>Harwilll Bishell</v>
      </c>
      <c r="G413" s="2" t="str">
        <f>IF(_xlfn.XLOOKUP(C413,customers!$A$1:$A$1001,customers!$C$1:$C$1001,0)=0,"",_xlfn.XLOOKUP(C413,customers!$A$1:$A$1001,customers!$C$1:$C$1001,0))</f>
        <v/>
      </c>
      <c r="H413" s="2" t="str">
        <f>_xlfn.XLOOKUP(C413,customers!$A$1:$A$1001,customers!$G$1:$G$1001,,0)</f>
        <v>United States</v>
      </c>
      <c r="I413" s="4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7">
        <f>INDEX(products!$A$1:$G$49,MATCH(orders!$D413,products!$A$1:$A$49,0),MATCH(orders!K$1,products!$A$1:$G$1,0))</f>
        <v>1</v>
      </c>
      <c r="L413" s="9">
        <f>INDEX(products!$A$1:$G$49,MATCH(orders!$D413,products!$A$1:$A$49,0),MATCH(orders!L$1,products!$A$1:$G$1,0))</f>
        <v>14.55</v>
      </c>
      <c r="M413" s="9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_xlfn.XLOOKUP(orders_table[[#This Row],[Customer ID]],customers!$A$1:$A$1001,customers!$I$1:$I$1001,,0)</f>
        <v>Yes</v>
      </c>
    </row>
    <row r="414" spans="1:16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_xlfn.XLOOKUP(C414,customers!$A$1:$A$1001,customers!$B$1:$B$1001,0)</f>
        <v>Freeland Missenden</v>
      </c>
      <c r="G414" s="2" t="str">
        <f>IF(_xlfn.XLOOKUP(C414,customers!$A$1:$A$1001,customers!$C$1:$C$1001,0)=0,"",_xlfn.XLOOKUP(C414,customers!$A$1:$A$1001,customers!$C$1:$C$1001,0))</f>
        <v/>
      </c>
      <c r="H414" s="2" t="str">
        <f>_xlfn.XLOOKUP(C414,customers!$A$1:$A$1001,customers!$G$1:$G$1001,,0)</f>
        <v>United States</v>
      </c>
      <c r="I414" s="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7">
        <f>INDEX(products!$A$1:$G$49,MATCH(orders!$D414,products!$A$1:$A$49,0),MATCH(orders!K$1,products!$A$1:$G$1,0))</f>
        <v>1</v>
      </c>
      <c r="L414" s="9">
        <f>INDEX(products!$A$1:$G$49,MATCH(orders!$D414,products!$A$1:$A$49,0),MATCH(orders!L$1,products!$A$1:$G$1,0))</f>
        <v>11.25</v>
      </c>
      <c r="M414" s="9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_xlfn.XLOOKUP(orders_table[[#This Row],[Customer ID]],customers!$A$1:$A$1001,customers!$I$1:$I$1001,,0)</f>
        <v>Yes</v>
      </c>
    </row>
    <row r="415" spans="1:16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_xlfn.XLOOKUP(C415,customers!$A$1:$A$1001,customers!$B$1:$B$1001,0)</f>
        <v>Waylan Springall</v>
      </c>
      <c r="G415" s="2" t="str">
        <f>IF(_xlfn.XLOOKUP(C415,customers!$A$1:$A$1001,customers!$C$1:$C$1001,0)=0,"",_xlfn.XLOOKUP(C415,customers!$A$1:$A$1001,customers!$C$1:$C$1001,0))</f>
        <v>wspringallbh@jugem.jp</v>
      </c>
      <c r="H415" s="2" t="str">
        <f>_xlfn.XLOOKUP(C415,customers!$A$1:$A$1001,customers!$G$1:$G$1001,,0)</f>
        <v>United States</v>
      </c>
      <c r="I415" s="4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7">
        <f>INDEX(products!$A$1:$G$49,MATCH(orders!$D415,products!$A$1:$A$49,0),MATCH(orders!K$1,products!$A$1:$G$1,0))</f>
        <v>2.5</v>
      </c>
      <c r="L415" s="9">
        <f>INDEX(products!$A$1:$G$49,MATCH(orders!$D415,products!$A$1:$A$49,0),MATCH(orders!L$1,products!$A$1:$G$1,0))</f>
        <v>36.454999999999998</v>
      </c>
      <c r="M415" s="9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_xlfn.XLOOKUP(orders_table[[#This Row],[Customer ID]],customers!$A$1:$A$1001,customers!$I$1:$I$1001,,0)</f>
        <v>Yes</v>
      </c>
    </row>
    <row r="416" spans="1:16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_xlfn.XLOOKUP(C416,customers!$A$1:$A$1001,customers!$B$1:$B$1001,0)</f>
        <v>Kiri Avramow</v>
      </c>
      <c r="G416" s="2" t="str">
        <f>IF(_xlfn.XLOOKUP(C416,customers!$A$1:$A$1001,customers!$C$1:$C$1001,0)=0,"",_xlfn.XLOOKUP(C416,customers!$A$1:$A$1001,customers!$C$1:$C$1001,0))</f>
        <v/>
      </c>
      <c r="H416" s="2" t="str">
        <f>_xlfn.XLOOKUP(C416,customers!$A$1:$A$1001,customers!$G$1:$G$1001,,0)</f>
        <v>United States</v>
      </c>
      <c r="I416" s="4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7">
        <f>INDEX(products!$A$1:$G$49,MATCH(orders!$D416,products!$A$1:$A$49,0),MATCH(orders!K$1,products!$A$1:$G$1,0))</f>
        <v>0.2</v>
      </c>
      <c r="L416" s="9">
        <f>INDEX(products!$A$1:$G$49,MATCH(orders!$D416,products!$A$1:$A$49,0),MATCH(orders!L$1,products!$A$1:$G$1,0))</f>
        <v>3.5849999999999995</v>
      </c>
      <c r="M416" s="9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_xlfn.XLOOKUP(orders_table[[#This Row],[Customer ID]],customers!$A$1:$A$1001,customers!$I$1:$I$1001,,0)</f>
        <v>Yes</v>
      </c>
    </row>
    <row r="417" spans="1:16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_xlfn.XLOOKUP(C417,customers!$A$1:$A$1001,customers!$B$1:$B$1001,0)</f>
        <v>Gregg Hawkyens</v>
      </c>
      <c r="G417" s="2" t="str">
        <f>IF(_xlfn.XLOOKUP(C417,customers!$A$1:$A$1001,customers!$C$1:$C$1001,0)=0,"",_xlfn.XLOOKUP(C417,customers!$A$1:$A$1001,customers!$C$1:$C$1001,0))</f>
        <v>ghawkyensbj@census.gov</v>
      </c>
      <c r="H417" s="2" t="str">
        <f>_xlfn.XLOOKUP(C417,customers!$A$1:$A$1001,customers!$G$1:$G$1001,,0)</f>
        <v>United States</v>
      </c>
      <c r="I417" s="4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7">
        <f>INDEX(products!$A$1:$G$49,MATCH(orders!$D417,products!$A$1:$A$49,0),MATCH(orders!K$1,products!$A$1:$G$1,0))</f>
        <v>0.2</v>
      </c>
      <c r="L417" s="9">
        <f>INDEX(products!$A$1:$G$49,MATCH(orders!$D417,products!$A$1:$A$49,0),MATCH(orders!L$1,products!$A$1:$G$1,0))</f>
        <v>2.9849999999999999</v>
      </c>
      <c r="M417" s="9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_xlfn.XLOOKUP(orders_table[[#This Row],[Customer ID]],customers!$A$1:$A$1001,customers!$I$1:$I$1001,,0)</f>
        <v>No</v>
      </c>
    </row>
    <row r="418" spans="1:16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_xlfn.XLOOKUP(C418,customers!$A$1:$A$1001,customers!$B$1:$B$1001,0)</f>
        <v>Reggis Pracy</v>
      </c>
      <c r="G418" s="2" t="str">
        <f>IF(_xlfn.XLOOKUP(C418,customers!$A$1:$A$1001,customers!$C$1:$C$1001,0)=0,"",_xlfn.XLOOKUP(C418,customers!$A$1:$A$1001,customers!$C$1:$C$1001,0))</f>
        <v/>
      </c>
      <c r="H418" s="2" t="str">
        <f>_xlfn.XLOOKUP(C418,customers!$A$1:$A$1001,customers!$G$1:$G$1001,,0)</f>
        <v>United States</v>
      </c>
      <c r="I418" s="4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7">
        <f>INDEX(products!$A$1:$G$49,MATCH(orders!$D418,products!$A$1:$A$49,0),MATCH(orders!K$1,products!$A$1:$G$1,0))</f>
        <v>0.5</v>
      </c>
      <c r="L418" s="9">
        <f>INDEX(products!$A$1:$G$49,MATCH(orders!$D418,products!$A$1:$A$49,0),MATCH(orders!L$1,products!$A$1:$G$1,0))</f>
        <v>7.77</v>
      </c>
      <c r="M418" s="9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_xlfn.XLOOKUP(orders_table[[#This Row],[Customer ID]],customers!$A$1:$A$1001,customers!$I$1:$I$1001,,0)</f>
        <v>Yes</v>
      </c>
    </row>
    <row r="419" spans="1:16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_xlfn.XLOOKUP(C419,customers!$A$1:$A$1001,customers!$B$1:$B$1001,0)</f>
        <v>Paula Denis</v>
      </c>
      <c r="G419" s="2" t="str">
        <f>IF(_xlfn.XLOOKUP(C419,customers!$A$1:$A$1001,customers!$C$1:$C$1001,0)=0,"",_xlfn.XLOOKUP(C419,customers!$A$1:$A$1001,customers!$C$1:$C$1001,0))</f>
        <v/>
      </c>
      <c r="H419" s="2" t="str">
        <f>_xlfn.XLOOKUP(C419,customers!$A$1:$A$1001,customers!$G$1:$G$1001,,0)</f>
        <v>United States</v>
      </c>
      <c r="I419" s="4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7">
        <f>INDEX(products!$A$1:$G$49,MATCH(orders!$D419,products!$A$1:$A$49,0),MATCH(orders!K$1,products!$A$1:$G$1,0))</f>
        <v>2.5</v>
      </c>
      <c r="L419" s="9">
        <f>INDEX(products!$A$1:$G$49,MATCH(orders!$D419,products!$A$1:$A$49,0),MATCH(orders!L$1,products!$A$1:$G$1,0))</f>
        <v>29.784999999999997</v>
      </c>
      <c r="M419" s="9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_xlfn.XLOOKUP(orders_table[[#This Row],[Customer ID]],customers!$A$1:$A$1001,customers!$I$1:$I$1001,,0)</f>
        <v>Yes</v>
      </c>
    </row>
    <row r="420" spans="1:16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_xlfn.XLOOKUP(C420,customers!$A$1:$A$1001,customers!$B$1:$B$1001,0)</f>
        <v>Broderick McGilvra</v>
      </c>
      <c r="G420" s="2" t="str">
        <f>IF(_xlfn.XLOOKUP(C420,customers!$A$1:$A$1001,customers!$C$1:$C$1001,0)=0,"",_xlfn.XLOOKUP(C420,customers!$A$1:$A$1001,customers!$C$1:$C$1001,0))</f>
        <v>bmcgilvrabm@so-net.ne.jp</v>
      </c>
      <c r="H420" s="2" t="str">
        <f>_xlfn.XLOOKUP(C420,customers!$A$1:$A$1001,customers!$G$1:$G$1001,,0)</f>
        <v>United States</v>
      </c>
      <c r="I420" s="4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7">
        <f>INDEX(products!$A$1:$G$49,MATCH(orders!$D420,products!$A$1:$A$49,0),MATCH(orders!K$1,products!$A$1:$G$1,0))</f>
        <v>2.5</v>
      </c>
      <c r="L420" s="9">
        <f>INDEX(products!$A$1:$G$49,MATCH(orders!$D420,products!$A$1:$A$49,0),MATCH(orders!L$1,products!$A$1:$G$1,0))</f>
        <v>29.784999999999997</v>
      </c>
      <c r="M420" s="9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_xlfn.XLOOKUP(orders_table[[#This Row],[Customer ID]],customers!$A$1:$A$1001,customers!$I$1:$I$1001,,0)</f>
        <v>Yes</v>
      </c>
    </row>
    <row r="421" spans="1:16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_xlfn.XLOOKUP(C421,customers!$A$1:$A$1001,customers!$B$1:$B$1001,0)</f>
        <v>Annabella Danzey</v>
      </c>
      <c r="G421" s="2" t="str">
        <f>IF(_xlfn.XLOOKUP(C421,customers!$A$1:$A$1001,customers!$C$1:$C$1001,0)=0,"",_xlfn.XLOOKUP(C421,customers!$A$1:$A$1001,customers!$C$1:$C$1001,0))</f>
        <v>adanzeybn@github.com</v>
      </c>
      <c r="H421" s="2" t="str">
        <f>_xlfn.XLOOKUP(C421,customers!$A$1:$A$1001,customers!$G$1:$G$1001,,0)</f>
        <v>United States</v>
      </c>
      <c r="I421" s="4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7">
        <f>INDEX(products!$A$1:$G$49,MATCH(orders!$D421,products!$A$1:$A$49,0),MATCH(orders!K$1,products!$A$1:$G$1,0))</f>
        <v>0.5</v>
      </c>
      <c r="L421" s="9">
        <f>INDEX(products!$A$1:$G$49,MATCH(orders!$D421,products!$A$1:$A$49,0),MATCH(orders!L$1,products!$A$1:$G$1,0))</f>
        <v>8.73</v>
      </c>
      <c r="M421" s="9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_xlfn.XLOOKUP(orders_table[[#This Row],[Customer ID]],customers!$A$1:$A$1001,customers!$I$1:$I$1001,,0)</f>
        <v>Yes</v>
      </c>
    </row>
    <row r="422" spans="1:16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_xlfn.XLOOKUP(C422,customers!$A$1:$A$1001,customers!$B$1:$B$1001,0)</f>
        <v>Terri Farra</v>
      </c>
      <c r="G422" s="2" t="str">
        <f>IF(_xlfn.XLOOKUP(C422,customers!$A$1:$A$1001,customers!$C$1:$C$1001,0)=0,"",_xlfn.XLOOKUP(C422,customers!$A$1:$A$1001,customers!$C$1:$C$1001,0))</f>
        <v>tfarraac@behance.net</v>
      </c>
      <c r="H422" s="2" t="str">
        <f>_xlfn.XLOOKUP(C422,customers!$A$1:$A$1001,customers!$G$1:$G$1001,,0)</f>
        <v>United States</v>
      </c>
      <c r="I422" s="4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7">
        <f>INDEX(products!$A$1:$G$49,MATCH(orders!$D422,products!$A$1:$A$49,0),MATCH(orders!K$1,products!$A$1:$G$1,0))</f>
        <v>0.5</v>
      </c>
      <c r="L422" s="9">
        <f>INDEX(products!$A$1:$G$49,MATCH(orders!$D422,products!$A$1:$A$49,0),MATCH(orders!L$1,products!$A$1:$G$1,0))</f>
        <v>7.77</v>
      </c>
      <c r="M422" s="9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_xlfn.XLOOKUP(orders_table[[#This Row],[Customer ID]],customers!$A$1:$A$1001,customers!$I$1:$I$1001,,0)</f>
        <v>No</v>
      </c>
    </row>
    <row r="423" spans="1:16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_xlfn.XLOOKUP(C423,customers!$A$1:$A$1001,customers!$B$1:$B$1001,0)</f>
        <v>Terri Farra</v>
      </c>
      <c r="G423" s="2" t="str">
        <f>IF(_xlfn.XLOOKUP(C423,customers!$A$1:$A$1001,customers!$C$1:$C$1001,0)=0,"",_xlfn.XLOOKUP(C423,customers!$A$1:$A$1001,customers!$C$1:$C$1001,0))</f>
        <v>tfarraac@behance.net</v>
      </c>
      <c r="H423" s="2" t="str">
        <f>_xlfn.XLOOKUP(C423,customers!$A$1:$A$1001,customers!$G$1:$G$1001,,0)</f>
        <v>United States</v>
      </c>
      <c r="I423" s="4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7">
        <f>INDEX(products!$A$1:$G$49,MATCH(orders!$D423,products!$A$1:$A$49,0),MATCH(orders!K$1,products!$A$1:$G$1,0))</f>
        <v>2.5</v>
      </c>
      <c r="L423" s="9">
        <f>INDEX(products!$A$1:$G$49,MATCH(orders!$D423,products!$A$1:$A$49,0),MATCH(orders!L$1,products!$A$1:$G$1,0))</f>
        <v>22.884999999999998</v>
      </c>
      <c r="M423" s="9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_xlfn.XLOOKUP(orders_table[[#This Row],[Customer ID]],customers!$A$1:$A$1001,customers!$I$1:$I$1001,,0)</f>
        <v>No</v>
      </c>
    </row>
    <row r="424" spans="1:16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_xlfn.XLOOKUP(C424,customers!$A$1:$A$1001,customers!$B$1:$B$1001,0)</f>
        <v>Nevins Glowacz</v>
      </c>
      <c r="G424" s="2" t="str">
        <f>IF(_xlfn.XLOOKUP(C424,customers!$A$1:$A$1001,customers!$C$1:$C$1001,0)=0,"",_xlfn.XLOOKUP(C424,customers!$A$1:$A$1001,customers!$C$1:$C$1001,0))</f>
        <v/>
      </c>
      <c r="H424" s="2" t="str">
        <f>_xlfn.XLOOKUP(C424,customers!$A$1:$A$1001,customers!$G$1:$G$1001,,0)</f>
        <v>United States</v>
      </c>
      <c r="I424" s="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7">
        <f>INDEX(products!$A$1:$G$49,MATCH(orders!$D424,products!$A$1:$A$49,0),MATCH(orders!K$1,products!$A$1:$G$1,0))</f>
        <v>0.5</v>
      </c>
      <c r="L424" s="9">
        <f>INDEX(products!$A$1:$G$49,MATCH(orders!$D424,products!$A$1:$A$49,0),MATCH(orders!L$1,products!$A$1:$G$1,0))</f>
        <v>5.97</v>
      </c>
      <c r="M424" s="9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_xlfn.XLOOKUP(orders_table[[#This Row],[Customer ID]],customers!$A$1:$A$1001,customers!$I$1:$I$1001,,0)</f>
        <v>No</v>
      </c>
    </row>
    <row r="425" spans="1:16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_xlfn.XLOOKUP(C425,customers!$A$1:$A$1001,customers!$B$1:$B$1001,0)</f>
        <v>Adelice Isabell</v>
      </c>
      <c r="G425" s="2" t="str">
        <f>IF(_xlfn.XLOOKUP(C425,customers!$A$1:$A$1001,customers!$C$1:$C$1001,0)=0,"",_xlfn.XLOOKUP(C425,customers!$A$1:$A$1001,customers!$C$1:$C$1001,0))</f>
        <v/>
      </c>
      <c r="H425" s="2" t="str">
        <f>_xlfn.XLOOKUP(C425,customers!$A$1:$A$1001,customers!$G$1:$G$1001,,0)</f>
        <v>United States</v>
      </c>
      <c r="I425" s="4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7">
        <f>INDEX(products!$A$1:$G$49,MATCH(orders!$D425,products!$A$1:$A$49,0),MATCH(orders!K$1,products!$A$1:$G$1,0))</f>
        <v>0.5</v>
      </c>
      <c r="L425" s="9">
        <f>INDEX(products!$A$1:$G$49,MATCH(orders!$D425,products!$A$1:$A$49,0),MATCH(orders!L$1,products!$A$1:$G$1,0))</f>
        <v>5.97</v>
      </c>
      <c r="M425" s="9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_xlfn.XLOOKUP(orders_table[[#This Row],[Customer ID]],customers!$A$1:$A$1001,customers!$I$1:$I$1001,,0)</f>
        <v>No</v>
      </c>
    </row>
    <row r="426" spans="1:16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_xlfn.XLOOKUP(C426,customers!$A$1:$A$1001,customers!$B$1:$B$1001,0)</f>
        <v>Yulma Dombrell</v>
      </c>
      <c r="G426" s="2" t="str">
        <f>IF(_xlfn.XLOOKUP(C426,customers!$A$1:$A$1001,customers!$C$1:$C$1001,0)=0,"",_xlfn.XLOOKUP(C426,customers!$A$1:$A$1001,customers!$C$1:$C$1001,0))</f>
        <v>ydombrellbs@dedecms.com</v>
      </c>
      <c r="H426" s="2" t="str">
        <f>_xlfn.XLOOKUP(C426,customers!$A$1:$A$1001,customers!$G$1:$G$1001,,0)</f>
        <v>United States</v>
      </c>
      <c r="I426" s="4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7">
        <f>INDEX(products!$A$1:$G$49,MATCH(orders!$D426,products!$A$1:$A$49,0),MATCH(orders!K$1,products!$A$1:$G$1,0))</f>
        <v>0.5</v>
      </c>
      <c r="L426" s="9">
        <f>INDEX(products!$A$1:$G$49,MATCH(orders!$D426,products!$A$1:$A$49,0),MATCH(orders!L$1,products!$A$1:$G$1,0))</f>
        <v>8.91</v>
      </c>
      <c r="M426" s="9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_xlfn.XLOOKUP(orders_table[[#This Row],[Customer ID]],customers!$A$1:$A$1001,customers!$I$1:$I$1001,,0)</f>
        <v>Yes</v>
      </c>
    </row>
    <row r="427" spans="1:16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_xlfn.XLOOKUP(C427,customers!$A$1:$A$1001,customers!$B$1:$B$1001,0)</f>
        <v>Alric Darth</v>
      </c>
      <c r="G427" s="2" t="str">
        <f>IF(_xlfn.XLOOKUP(C427,customers!$A$1:$A$1001,customers!$C$1:$C$1001,0)=0,"",_xlfn.XLOOKUP(C427,customers!$A$1:$A$1001,customers!$C$1:$C$1001,0))</f>
        <v>adarthbt@t.co</v>
      </c>
      <c r="H427" s="2" t="str">
        <f>_xlfn.XLOOKUP(C427,customers!$A$1:$A$1001,customers!$G$1:$G$1001,,0)</f>
        <v>United States</v>
      </c>
      <c r="I427" s="4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7">
        <f>INDEX(products!$A$1:$G$49,MATCH(orders!$D427,products!$A$1:$A$49,0),MATCH(orders!K$1,products!$A$1:$G$1,0))</f>
        <v>1</v>
      </c>
      <c r="L427" s="9">
        <f>INDEX(products!$A$1:$G$49,MATCH(orders!$D427,products!$A$1:$A$49,0),MATCH(orders!L$1,products!$A$1:$G$1,0))</f>
        <v>8.9499999999999993</v>
      </c>
      <c r="M427" s="9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_xlfn.XLOOKUP(orders_table[[#This Row],[Customer ID]],customers!$A$1:$A$1001,customers!$I$1:$I$1001,,0)</f>
        <v>No</v>
      </c>
    </row>
    <row r="428" spans="1:16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_xlfn.XLOOKUP(C428,customers!$A$1:$A$1001,customers!$B$1:$B$1001,0)</f>
        <v>Manuel Darrigoe</v>
      </c>
      <c r="G428" s="2" t="str">
        <f>IF(_xlfn.XLOOKUP(C428,customers!$A$1:$A$1001,customers!$C$1:$C$1001,0)=0,"",_xlfn.XLOOKUP(C428,customers!$A$1:$A$1001,customers!$C$1:$C$1001,0))</f>
        <v>mdarrigoebu@hud.gov</v>
      </c>
      <c r="H428" s="2" t="str">
        <f>_xlfn.XLOOKUP(C428,customers!$A$1:$A$1001,customers!$G$1:$G$1001,,0)</f>
        <v>Ireland</v>
      </c>
      <c r="I428" s="4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7">
        <f>INDEX(products!$A$1:$G$49,MATCH(orders!$D428,products!$A$1:$A$49,0),MATCH(orders!K$1,products!$A$1:$G$1,0))</f>
        <v>0.2</v>
      </c>
      <c r="L428" s="9">
        <f>INDEX(products!$A$1:$G$49,MATCH(orders!$D428,products!$A$1:$A$49,0),MATCH(orders!L$1,products!$A$1:$G$1,0))</f>
        <v>3.5849999999999995</v>
      </c>
      <c r="M428" s="9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_xlfn.XLOOKUP(orders_table[[#This Row],[Customer ID]],customers!$A$1:$A$1001,customers!$I$1:$I$1001,,0)</f>
        <v>Yes</v>
      </c>
    </row>
    <row r="429" spans="1:16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_xlfn.XLOOKUP(C429,customers!$A$1:$A$1001,customers!$B$1:$B$1001,0)</f>
        <v>Kynthia Berick</v>
      </c>
      <c r="G429" s="2" t="str">
        <f>IF(_xlfn.XLOOKUP(C429,customers!$A$1:$A$1001,customers!$C$1:$C$1001,0)=0,"",_xlfn.XLOOKUP(C429,customers!$A$1:$A$1001,customers!$C$1:$C$1001,0))</f>
        <v/>
      </c>
      <c r="H429" s="2" t="str">
        <f>_xlfn.XLOOKUP(C429,customers!$A$1:$A$1001,customers!$G$1:$G$1001,,0)</f>
        <v>United States</v>
      </c>
      <c r="I429" s="4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7">
        <f>INDEX(products!$A$1:$G$49,MATCH(orders!$D429,products!$A$1:$A$49,0),MATCH(orders!K$1,products!$A$1:$G$1,0))</f>
        <v>2.5</v>
      </c>
      <c r="L429" s="9">
        <f>INDEX(products!$A$1:$G$49,MATCH(orders!$D429,products!$A$1:$A$49,0),MATCH(orders!L$1,products!$A$1:$G$1,0))</f>
        <v>25.874999999999996</v>
      </c>
      <c r="M429" s="9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_xlfn.XLOOKUP(orders_table[[#This Row],[Customer ID]],customers!$A$1:$A$1001,customers!$I$1:$I$1001,,0)</f>
        <v>Yes</v>
      </c>
    </row>
    <row r="430" spans="1:16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_xlfn.XLOOKUP(C430,customers!$A$1:$A$1001,customers!$B$1:$B$1001,0)</f>
        <v>Minetta Ackrill</v>
      </c>
      <c r="G430" s="2" t="str">
        <f>IF(_xlfn.XLOOKUP(C430,customers!$A$1:$A$1001,customers!$C$1:$C$1001,0)=0,"",_xlfn.XLOOKUP(C430,customers!$A$1:$A$1001,customers!$C$1:$C$1001,0))</f>
        <v>mackrillbw@bandcamp.com</v>
      </c>
      <c r="H430" s="2" t="str">
        <f>_xlfn.XLOOKUP(C430,customers!$A$1:$A$1001,customers!$G$1:$G$1001,,0)</f>
        <v>United States</v>
      </c>
      <c r="I430" s="4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7">
        <f>INDEX(products!$A$1:$G$49,MATCH(orders!$D430,products!$A$1:$A$49,0),MATCH(orders!K$1,products!$A$1:$G$1,0))</f>
        <v>1</v>
      </c>
      <c r="L430" s="9">
        <f>INDEX(products!$A$1:$G$49,MATCH(orders!$D430,products!$A$1:$A$49,0),MATCH(orders!L$1,products!$A$1:$G$1,0))</f>
        <v>11.95</v>
      </c>
      <c r="M430" s="9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_xlfn.XLOOKUP(orders_table[[#This Row],[Customer ID]],customers!$A$1:$A$1001,customers!$I$1:$I$1001,,0)</f>
        <v>No</v>
      </c>
    </row>
    <row r="431" spans="1:16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_xlfn.XLOOKUP(C431,customers!$A$1:$A$1001,customers!$B$1:$B$1001,0)</f>
        <v>Terri Farra</v>
      </c>
      <c r="G431" s="2" t="str">
        <f>IF(_xlfn.XLOOKUP(C431,customers!$A$1:$A$1001,customers!$C$1:$C$1001,0)=0,"",_xlfn.XLOOKUP(C431,customers!$A$1:$A$1001,customers!$C$1:$C$1001,0))</f>
        <v>tfarraac@behance.net</v>
      </c>
      <c r="H431" s="2" t="str">
        <f>_xlfn.XLOOKUP(C431,customers!$A$1:$A$1001,customers!$G$1:$G$1001,,0)</f>
        <v>United States</v>
      </c>
      <c r="I431" s="4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7">
        <f>INDEX(products!$A$1:$G$49,MATCH(orders!$D431,products!$A$1:$A$49,0),MATCH(orders!K$1,products!$A$1:$G$1,0))</f>
        <v>1</v>
      </c>
      <c r="L431" s="9">
        <f>INDEX(products!$A$1:$G$49,MATCH(orders!$D431,products!$A$1:$A$49,0),MATCH(orders!L$1,products!$A$1:$G$1,0))</f>
        <v>12.95</v>
      </c>
      <c r="M431" s="9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_xlfn.XLOOKUP(orders_table[[#This Row],[Customer ID]],customers!$A$1:$A$1001,customers!$I$1:$I$1001,,0)</f>
        <v>No</v>
      </c>
    </row>
    <row r="432" spans="1:16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_xlfn.XLOOKUP(C432,customers!$A$1:$A$1001,customers!$B$1:$B$1001,0)</f>
        <v>Melosa Kippen</v>
      </c>
      <c r="G432" s="2" t="str">
        <f>IF(_xlfn.XLOOKUP(C432,customers!$A$1:$A$1001,customers!$C$1:$C$1001,0)=0,"",_xlfn.XLOOKUP(C432,customers!$A$1:$A$1001,customers!$C$1:$C$1001,0))</f>
        <v>mkippenby@dion.ne.jp</v>
      </c>
      <c r="H432" s="2" t="str">
        <f>_xlfn.XLOOKUP(C432,customers!$A$1:$A$1001,customers!$G$1:$G$1001,,0)</f>
        <v>United States</v>
      </c>
      <c r="I432" s="4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7">
        <f>INDEX(products!$A$1:$G$49,MATCH(orders!$D432,products!$A$1:$A$49,0),MATCH(orders!K$1,products!$A$1:$G$1,0))</f>
        <v>0.2</v>
      </c>
      <c r="L432" s="9">
        <f>INDEX(products!$A$1:$G$49,MATCH(orders!$D432,products!$A$1:$A$49,0),MATCH(orders!L$1,products!$A$1:$G$1,0))</f>
        <v>2.6849999999999996</v>
      </c>
      <c r="M432" s="9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_xlfn.XLOOKUP(orders_table[[#This Row],[Customer ID]],customers!$A$1:$A$1001,customers!$I$1:$I$1001,,0)</f>
        <v>Yes</v>
      </c>
    </row>
    <row r="433" spans="1:16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_xlfn.XLOOKUP(C433,customers!$A$1:$A$1001,customers!$B$1:$B$1001,0)</f>
        <v>Witty Ranson</v>
      </c>
      <c r="G433" s="2" t="str">
        <f>IF(_xlfn.XLOOKUP(C433,customers!$A$1:$A$1001,customers!$C$1:$C$1001,0)=0,"",_xlfn.XLOOKUP(C433,customers!$A$1:$A$1001,customers!$C$1:$C$1001,0))</f>
        <v>wransonbz@ted.com</v>
      </c>
      <c r="H433" s="2" t="str">
        <f>_xlfn.XLOOKUP(C433,customers!$A$1:$A$1001,customers!$G$1:$G$1001,,0)</f>
        <v>Ireland</v>
      </c>
      <c r="I433" s="4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7">
        <f>INDEX(products!$A$1:$G$49,MATCH(orders!$D433,products!$A$1:$A$49,0),MATCH(orders!K$1,products!$A$1:$G$1,0))</f>
        <v>2.5</v>
      </c>
      <c r="L433" s="9">
        <f>INDEX(products!$A$1:$G$49,MATCH(orders!$D433,products!$A$1:$A$49,0),MATCH(orders!L$1,products!$A$1:$G$1,0))</f>
        <v>27.945</v>
      </c>
      <c r="M433" s="9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_xlfn.XLOOKUP(orders_table[[#This Row],[Customer ID]],customers!$A$1:$A$1001,customers!$I$1:$I$1001,,0)</f>
        <v>Yes</v>
      </c>
    </row>
    <row r="434" spans="1:16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_xlfn.XLOOKUP(C434,customers!$A$1:$A$1001,customers!$B$1:$B$1001,0)</f>
        <v>Rod Gowdie</v>
      </c>
      <c r="G434" s="2" t="str">
        <f>IF(_xlfn.XLOOKUP(C434,customers!$A$1:$A$1001,customers!$C$1:$C$1001,0)=0,"",_xlfn.XLOOKUP(C434,customers!$A$1:$A$1001,customers!$C$1:$C$1001,0))</f>
        <v/>
      </c>
      <c r="H434" s="2" t="str">
        <f>_xlfn.XLOOKUP(C434,customers!$A$1:$A$1001,customers!$G$1:$G$1001,,0)</f>
        <v>United States</v>
      </c>
      <c r="I434" s="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7">
        <f>INDEX(products!$A$1:$G$49,MATCH(orders!$D434,products!$A$1:$A$49,0),MATCH(orders!K$1,products!$A$1:$G$1,0))</f>
        <v>1</v>
      </c>
      <c r="L434" s="9">
        <f>INDEX(products!$A$1:$G$49,MATCH(orders!$D434,products!$A$1:$A$49,0),MATCH(orders!L$1,products!$A$1:$G$1,0))</f>
        <v>11.25</v>
      </c>
      <c r="M434" s="9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_xlfn.XLOOKUP(orders_table[[#This Row],[Customer ID]],customers!$A$1:$A$1001,customers!$I$1:$I$1001,,0)</f>
        <v>No</v>
      </c>
    </row>
    <row r="435" spans="1:16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_xlfn.XLOOKUP(C435,customers!$A$1:$A$1001,customers!$B$1:$B$1001,0)</f>
        <v>Lemuel Rignold</v>
      </c>
      <c r="G435" s="2" t="str">
        <f>IF(_xlfn.XLOOKUP(C435,customers!$A$1:$A$1001,customers!$C$1:$C$1001,0)=0,"",_xlfn.XLOOKUP(C435,customers!$A$1:$A$1001,customers!$C$1:$C$1001,0))</f>
        <v>lrignoldc1@miibeian.gov.cn</v>
      </c>
      <c r="H435" s="2" t="str">
        <f>_xlfn.XLOOKUP(C435,customers!$A$1:$A$1001,customers!$G$1:$G$1001,,0)</f>
        <v>United States</v>
      </c>
      <c r="I435" s="4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7">
        <f>INDEX(products!$A$1:$G$49,MATCH(orders!$D435,products!$A$1:$A$49,0),MATCH(orders!K$1,products!$A$1:$G$1,0))</f>
        <v>2.5</v>
      </c>
      <c r="L435" s="9">
        <f>INDEX(products!$A$1:$G$49,MATCH(orders!$D435,products!$A$1:$A$49,0),MATCH(orders!L$1,products!$A$1:$G$1,0))</f>
        <v>33.464999999999996</v>
      </c>
      <c r="M435" s="9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_xlfn.XLOOKUP(orders_table[[#This Row],[Customer ID]],customers!$A$1:$A$1001,customers!$I$1:$I$1001,,0)</f>
        <v>Yes</v>
      </c>
    </row>
    <row r="436" spans="1:16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_xlfn.XLOOKUP(C436,customers!$A$1:$A$1001,customers!$B$1:$B$1001,0)</f>
        <v>Nevsa Fields</v>
      </c>
      <c r="G436" s="2" t="str">
        <f>IF(_xlfn.XLOOKUP(C436,customers!$A$1:$A$1001,customers!$C$1:$C$1001,0)=0,"",_xlfn.XLOOKUP(C436,customers!$A$1:$A$1001,customers!$C$1:$C$1001,0))</f>
        <v/>
      </c>
      <c r="H436" s="2" t="str">
        <f>_xlfn.XLOOKUP(C436,customers!$A$1:$A$1001,customers!$G$1:$G$1001,,0)</f>
        <v>United States</v>
      </c>
      <c r="I436" s="4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7">
        <f>INDEX(products!$A$1:$G$49,MATCH(orders!$D436,products!$A$1:$A$49,0),MATCH(orders!K$1,products!$A$1:$G$1,0))</f>
        <v>1</v>
      </c>
      <c r="L436" s="9">
        <f>INDEX(products!$A$1:$G$49,MATCH(orders!$D436,products!$A$1:$A$49,0),MATCH(orders!L$1,products!$A$1:$G$1,0))</f>
        <v>11.25</v>
      </c>
      <c r="M436" s="9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_xlfn.XLOOKUP(orders_table[[#This Row],[Customer ID]],customers!$A$1:$A$1001,customers!$I$1:$I$1001,,0)</f>
        <v>No</v>
      </c>
    </row>
    <row r="437" spans="1:16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_xlfn.XLOOKUP(C437,customers!$A$1:$A$1001,customers!$B$1:$B$1001,0)</f>
        <v>Chance Rowthorn</v>
      </c>
      <c r="G437" s="2" t="str">
        <f>IF(_xlfn.XLOOKUP(C437,customers!$A$1:$A$1001,customers!$C$1:$C$1001,0)=0,"",_xlfn.XLOOKUP(C437,customers!$A$1:$A$1001,customers!$C$1:$C$1001,0))</f>
        <v>crowthornc3@msn.com</v>
      </c>
      <c r="H437" s="2" t="str">
        <f>_xlfn.XLOOKUP(C437,customers!$A$1:$A$1001,customers!$G$1:$G$1001,,0)</f>
        <v>United States</v>
      </c>
      <c r="I437" s="4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7">
        <f>INDEX(products!$A$1:$G$49,MATCH(orders!$D437,products!$A$1:$A$49,0),MATCH(orders!K$1,products!$A$1:$G$1,0))</f>
        <v>0.5</v>
      </c>
      <c r="L437" s="9">
        <f>INDEX(products!$A$1:$G$49,MATCH(orders!$D437,products!$A$1:$A$49,0),MATCH(orders!L$1,products!$A$1:$G$1,0))</f>
        <v>8.25</v>
      </c>
      <c r="M437" s="9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_xlfn.XLOOKUP(orders_table[[#This Row],[Customer ID]],customers!$A$1:$A$1001,customers!$I$1:$I$1001,,0)</f>
        <v>No</v>
      </c>
    </row>
    <row r="438" spans="1:16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_xlfn.XLOOKUP(C438,customers!$A$1:$A$1001,customers!$B$1:$B$1001,0)</f>
        <v>Orly Ryland</v>
      </c>
      <c r="G438" s="2" t="str">
        <f>IF(_xlfn.XLOOKUP(C438,customers!$A$1:$A$1001,customers!$C$1:$C$1001,0)=0,"",_xlfn.XLOOKUP(C438,customers!$A$1:$A$1001,customers!$C$1:$C$1001,0))</f>
        <v>orylandc4@deviantart.com</v>
      </c>
      <c r="H438" s="2" t="str">
        <f>_xlfn.XLOOKUP(C438,customers!$A$1:$A$1001,customers!$G$1:$G$1001,,0)</f>
        <v>United States</v>
      </c>
      <c r="I438" s="4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7">
        <f>INDEX(products!$A$1:$G$49,MATCH(orders!$D438,products!$A$1:$A$49,0),MATCH(orders!K$1,products!$A$1:$G$1,0))</f>
        <v>0.2</v>
      </c>
      <c r="L438" s="9">
        <f>INDEX(products!$A$1:$G$49,MATCH(orders!$D438,products!$A$1:$A$49,0),MATCH(orders!L$1,products!$A$1:$G$1,0))</f>
        <v>4.7549999999999999</v>
      </c>
      <c r="M438" s="9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_xlfn.XLOOKUP(orders_table[[#This Row],[Customer ID]],customers!$A$1:$A$1001,customers!$I$1:$I$1001,,0)</f>
        <v>Yes</v>
      </c>
    </row>
    <row r="439" spans="1:16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_xlfn.XLOOKUP(C439,customers!$A$1:$A$1001,customers!$B$1:$B$1001,0)</f>
        <v>Willabella Abramski</v>
      </c>
      <c r="G439" s="2" t="str">
        <f>IF(_xlfn.XLOOKUP(C439,customers!$A$1:$A$1001,customers!$C$1:$C$1001,0)=0,"",_xlfn.XLOOKUP(C439,customers!$A$1:$A$1001,customers!$C$1:$C$1001,0))</f>
        <v/>
      </c>
      <c r="H439" s="2" t="str">
        <f>_xlfn.XLOOKUP(C439,customers!$A$1:$A$1001,customers!$G$1:$G$1001,,0)</f>
        <v>United States</v>
      </c>
      <c r="I439" s="4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7">
        <f>INDEX(products!$A$1:$G$49,MATCH(orders!$D439,products!$A$1:$A$49,0),MATCH(orders!K$1,products!$A$1:$G$1,0))</f>
        <v>2.5</v>
      </c>
      <c r="L439" s="9">
        <f>INDEX(products!$A$1:$G$49,MATCH(orders!$D439,products!$A$1:$A$49,0),MATCH(orders!L$1,products!$A$1:$G$1,0))</f>
        <v>29.784999999999997</v>
      </c>
      <c r="M439" s="9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_xlfn.XLOOKUP(orders_table[[#This Row],[Customer ID]],customers!$A$1:$A$1001,customers!$I$1:$I$1001,,0)</f>
        <v>No</v>
      </c>
    </row>
    <row r="440" spans="1:16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_xlfn.XLOOKUP(C440,customers!$A$1:$A$1001,customers!$B$1:$B$1001,0)</f>
        <v>Morgen Seson</v>
      </c>
      <c r="G440" s="2" t="str">
        <f>IF(_xlfn.XLOOKUP(C440,customers!$A$1:$A$1001,customers!$C$1:$C$1001,0)=0,"",_xlfn.XLOOKUP(C440,customers!$A$1:$A$1001,customers!$C$1:$C$1001,0))</f>
        <v>msesonck@census.gov</v>
      </c>
      <c r="H440" s="2" t="str">
        <f>_xlfn.XLOOKUP(C440,customers!$A$1:$A$1001,customers!$G$1:$G$1001,,0)</f>
        <v>United States</v>
      </c>
      <c r="I440" s="4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7">
        <f>INDEX(products!$A$1:$G$49,MATCH(orders!$D440,products!$A$1:$A$49,0),MATCH(orders!K$1,products!$A$1:$G$1,0))</f>
        <v>0.5</v>
      </c>
      <c r="L440" s="9">
        <f>INDEX(products!$A$1:$G$49,MATCH(orders!$D440,products!$A$1:$A$49,0),MATCH(orders!L$1,products!$A$1:$G$1,0))</f>
        <v>7.77</v>
      </c>
      <c r="M440" s="9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_xlfn.XLOOKUP(orders_table[[#This Row],[Customer ID]],customers!$A$1:$A$1001,customers!$I$1:$I$1001,,0)</f>
        <v>No</v>
      </c>
    </row>
    <row r="441" spans="1:16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_xlfn.XLOOKUP(C441,customers!$A$1:$A$1001,customers!$B$1:$B$1001,0)</f>
        <v>Chickie Ragless</v>
      </c>
      <c r="G441" s="2" t="str">
        <f>IF(_xlfn.XLOOKUP(C441,customers!$A$1:$A$1001,customers!$C$1:$C$1001,0)=0,"",_xlfn.XLOOKUP(C441,customers!$A$1:$A$1001,customers!$C$1:$C$1001,0))</f>
        <v>craglessc7@webmd.com</v>
      </c>
      <c r="H441" s="2" t="str">
        <f>_xlfn.XLOOKUP(C441,customers!$A$1:$A$1001,customers!$G$1:$G$1001,,0)</f>
        <v>Ireland</v>
      </c>
      <c r="I441" s="4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7">
        <f>INDEX(products!$A$1:$G$49,MATCH(orders!$D441,products!$A$1:$A$49,0),MATCH(orders!K$1,products!$A$1:$G$1,0))</f>
        <v>0.5</v>
      </c>
      <c r="L441" s="9">
        <f>INDEX(products!$A$1:$G$49,MATCH(orders!$D441,products!$A$1:$A$49,0),MATCH(orders!L$1,products!$A$1:$G$1,0))</f>
        <v>8.91</v>
      </c>
      <c r="M441" s="9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_xlfn.XLOOKUP(orders_table[[#This Row],[Customer ID]],customers!$A$1:$A$1001,customers!$I$1:$I$1001,,0)</f>
        <v>No</v>
      </c>
    </row>
    <row r="442" spans="1:16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_xlfn.XLOOKUP(C442,customers!$A$1:$A$1001,customers!$B$1:$B$1001,0)</f>
        <v>Freda Hollows</v>
      </c>
      <c r="G442" s="2" t="str">
        <f>IF(_xlfn.XLOOKUP(C442,customers!$A$1:$A$1001,customers!$C$1:$C$1001,0)=0,"",_xlfn.XLOOKUP(C442,customers!$A$1:$A$1001,customers!$C$1:$C$1001,0))</f>
        <v>fhollowsc8@blogtalkradio.com</v>
      </c>
      <c r="H442" s="2" t="str">
        <f>_xlfn.XLOOKUP(C442,customers!$A$1:$A$1001,customers!$G$1:$G$1001,,0)</f>
        <v>United States</v>
      </c>
      <c r="I442" s="4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7">
        <f>INDEX(products!$A$1:$G$49,MATCH(orders!$D442,products!$A$1:$A$49,0),MATCH(orders!K$1,products!$A$1:$G$1,0))</f>
        <v>2.5</v>
      </c>
      <c r="L442" s="9">
        <f>INDEX(products!$A$1:$G$49,MATCH(orders!$D442,products!$A$1:$A$49,0),MATCH(orders!L$1,products!$A$1:$G$1,0))</f>
        <v>25.874999999999996</v>
      </c>
      <c r="M442" s="9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_xlfn.XLOOKUP(orders_table[[#This Row],[Customer ID]],customers!$A$1:$A$1001,customers!$I$1:$I$1001,,0)</f>
        <v>Yes</v>
      </c>
    </row>
    <row r="443" spans="1:16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_xlfn.XLOOKUP(C443,customers!$A$1:$A$1001,customers!$B$1:$B$1001,0)</f>
        <v>Livy Lathleiff</v>
      </c>
      <c r="G443" s="2" t="str">
        <f>IF(_xlfn.XLOOKUP(C443,customers!$A$1:$A$1001,customers!$C$1:$C$1001,0)=0,"",_xlfn.XLOOKUP(C443,customers!$A$1:$A$1001,customers!$C$1:$C$1001,0))</f>
        <v>llathleiffc9@nationalgeographic.com</v>
      </c>
      <c r="H443" s="2" t="str">
        <f>_xlfn.XLOOKUP(C443,customers!$A$1:$A$1001,customers!$G$1:$G$1001,,0)</f>
        <v>Ireland</v>
      </c>
      <c r="I443" s="4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7">
        <f>INDEX(products!$A$1:$G$49,MATCH(orders!$D443,products!$A$1:$A$49,0),MATCH(orders!K$1,products!$A$1:$G$1,0))</f>
        <v>1</v>
      </c>
      <c r="L443" s="9">
        <f>INDEX(products!$A$1:$G$49,MATCH(orders!$D443,products!$A$1:$A$49,0),MATCH(orders!L$1,products!$A$1:$G$1,0))</f>
        <v>12.15</v>
      </c>
      <c r="M443" s="9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_xlfn.XLOOKUP(orders_table[[#This Row],[Customer ID]],customers!$A$1:$A$1001,customers!$I$1:$I$1001,,0)</f>
        <v>Yes</v>
      </c>
    </row>
    <row r="444" spans="1:16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_xlfn.XLOOKUP(C444,customers!$A$1:$A$1001,customers!$B$1:$B$1001,0)</f>
        <v>Koralle Heads</v>
      </c>
      <c r="G444" s="2" t="str">
        <f>IF(_xlfn.XLOOKUP(C444,customers!$A$1:$A$1001,customers!$C$1:$C$1001,0)=0,"",_xlfn.XLOOKUP(C444,customers!$A$1:$A$1001,customers!$C$1:$C$1001,0))</f>
        <v>kheadsca@jalbum.net</v>
      </c>
      <c r="H444" s="2" t="str">
        <f>_xlfn.XLOOKUP(C444,customers!$A$1:$A$1001,customers!$G$1:$G$1001,,0)</f>
        <v>United States</v>
      </c>
      <c r="I444" s="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7">
        <f>INDEX(products!$A$1:$G$49,MATCH(orders!$D444,products!$A$1:$A$49,0),MATCH(orders!K$1,products!$A$1:$G$1,0))</f>
        <v>0.5</v>
      </c>
      <c r="L444" s="9">
        <f>INDEX(products!$A$1:$G$49,MATCH(orders!$D444,products!$A$1:$A$49,0),MATCH(orders!L$1,products!$A$1:$G$1,0))</f>
        <v>7.169999999999999</v>
      </c>
      <c r="M444" s="9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_xlfn.XLOOKUP(orders_table[[#This Row],[Customer ID]],customers!$A$1:$A$1001,customers!$I$1:$I$1001,,0)</f>
        <v>No</v>
      </c>
    </row>
    <row r="445" spans="1:16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_xlfn.XLOOKUP(C445,customers!$A$1:$A$1001,customers!$B$1:$B$1001,0)</f>
        <v>Theo Bowne</v>
      </c>
      <c r="G445" s="2" t="str">
        <f>IF(_xlfn.XLOOKUP(C445,customers!$A$1:$A$1001,customers!$C$1:$C$1001,0)=0,"",_xlfn.XLOOKUP(C445,customers!$A$1:$A$1001,customers!$C$1:$C$1001,0))</f>
        <v>tbownecb@unicef.org</v>
      </c>
      <c r="H445" s="2" t="str">
        <f>_xlfn.XLOOKUP(C445,customers!$A$1:$A$1001,customers!$G$1:$G$1001,,0)</f>
        <v>Ireland</v>
      </c>
      <c r="I445" s="4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7">
        <f>INDEX(products!$A$1:$G$49,MATCH(orders!$D445,products!$A$1:$A$49,0),MATCH(orders!K$1,products!$A$1:$G$1,0))</f>
        <v>0.2</v>
      </c>
      <c r="L445" s="9">
        <f>INDEX(products!$A$1:$G$49,MATCH(orders!$D445,products!$A$1:$A$49,0),MATCH(orders!L$1,products!$A$1:$G$1,0))</f>
        <v>4.4550000000000001</v>
      </c>
      <c r="M445" s="9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_xlfn.XLOOKUP(orders_table[[#This Row],[Customer ID]],customers!$A$1:$A$1001,customers!$I$1:$I$1001,,0)</f>
        <v>Yes</v>
      </c>
    </row>
    <row r="446" spans="1:16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_xlfn.XLOOKUP(C446,customers!$A$1:$A$1001,customers!$B$1:$B$1001,0)</f>
        <v>Rasia Jacquemard</v>
      </c>
      <c r="G446" s="2" t="str">
        <f>IF(_xlfn.XLOOKUP(C446,customers!$A$1:$A$1001,customers!$C$1:$C$1001,0)=0,"",_xlfn.XLOOKUP(C446,customers!$A$1:$A$1001,customers!$C$1:$C$1001,0))</f>
        <v>rjacquemardcc@acquirethisname.com</v>
      </c>
      <c r="H446" s="2" t="str">
        <f>_xlfn.XLOOKUP(C446,customers!$A$1:$A$1001,customers!$G$1:$G$1001,,0)</f>
        <v>Ireland</v>
      </c>
      <c r="I446" s="4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7">
        <f>INDEX(products!$A$1:$G$49,MATCH(orders!$D446,products!$A$1:$A$49,0),MATCH(orders!K$1,products!$A$1:$G$1,0))</f>
        <v>0.2</v>
      </c>
      <c r="L446" s="9">
        <f>INDEX(products!$A$1:$G$49,MATCH(orders!$D446,products!$A$1:$A$49,0),MATCH(orders!L$1,products!$A$1:$G$1,0))</f>
        <v>4.125</v>
      </c>
      <c r="M446" s="9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_xlfn.XLOOKUP(orders_table[[#This Row],[Customer ID]],customers!$A$1:$A$1001,customers!$I$1:$I$1001,,0)</f>
        <v>No</v>
      </c>
    </row>
    <row r="447" spans="1:16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_xlfn.XLOOKUP(C447,customers!$A$1:$A$1001,customers!$B$1:$B$1001,0)</f>
        <v>Kizzie Warman</v>
      </c>
      <c r="G447" s="2" t="str">
        <f>IF(_xlfn.XLOOKUP(C447,customers!$A$1:$A$1001,customers!$C$1:$C$1001,0)=0,"",_xlfn.XLOOKUP(C447,customers!$A$1:$A$1001,customers!$C$1:$C$1001,0))</f>
        <v>kwarmancd@printfriendly.com</v>
      </c>
      <c r="H447" s="2" t="str">
        <f>_xlfn.XLOOKUP(C447,customers!$A$1:$A$1001,customers!$G$1:$G$1001,,0)</f>
        <v>Ireland</v>
      </c>
      <c r="I447" s="4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7">
        <f>INDEX(products!$A$1:$G$49,MATCH(orders!$D447,products!$A$1:$A$49,0),MATCH(orders!K$1,products!$A$1:$G$1,0))</f>
        <v>2.5</v>
      </c>
      <c r="L447" s="9">
        <f>INDEX(products!$A$1:$G$49,MATCH(orders!$D447,products!$A$1:$A$49,0),MATCH(orders!L$1,products!$A$1:$G$1,0))</f>
        <v>33.464999999999996</v>
      </c>
      <c r="M447" s="9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_xlfn.XLOOKUP(orders_table[[#This Row],[Customer ID]],customers!$A$1:$A$1001,customers!$I$1:$I$1001,,0)</f>
        <v>Yes</v>
      </c>
    </row>
    <row r="448" spans="1:16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_xlfn.XLOOKUP(C448,customers!$A$1:$A$1001,customers!$B$1:$B$1001,0)</f>
        <v>Wain Cholomin</v>
      </c>
      <c r="G448" s="2" t="str">
        <f>IF(_xlfn.XLOOKUP(C448,customers!$A$1:$A$1001,customers!$C$1:$C$1001,0)=0,"",_xlfn.XLOOKUP(C448,customers!$A$1:$A$1001,customers!$C$1:$C$1001,0))</f>
        <v>wcholomince@about.com</v>
      </c>
      <c r="H448" s="2" t="str">
        <f>_xlfn.XLOOKUP(C448,customers!$A$1:$A$1001,customers!$G$1:$G$1001,,0)</f>
        <v>United Kingdom</v>
      </c>
      <c r="I448" s="4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7">
        <f>INDEX(products!$A$1:$G$49,MATCH(orders!$D448,products!$A$1:$A$49,0),MATCH(orders!K$1,products!$A$1:$G$1,0))</f>
        <v>0.5</v>
      </c>
      <c r="L448" s="9">
        <f>INDEX(products!$A$1:$G$49,MATCH(orders!$D448,products!$A$1:$A$49,0),MATCH(orders!L$1,products!$A$1:$G$1,0))</f>
        <v>8.73</v>
      </c>
      <c r="M448" s="9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_xlfn.XLOOKUP(orders_table[[#This Row],[Customer ID]],customers!$A$1:$A$1001,customers!$I$1:$I$1001,,0)</f>
        <v>Yes</v>
      </c>
    </row>
    <row r="449" spans="1:16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_xlfn.XLOOKUP(C449,customers!$A$1:$A$1001,customers!$B$1:$B$1001,0)</f>
        <v>Arleen Braidman</v>
      </c>
      <c r="G449" s="2" t="str">
        <f>IF(_xlfn.XLOOKUP(C449,customers!$A$1:$A$1001,customers!$C$1:$C$1001,0)=0,"",_xlfn.XLOOKUP(C449,customers!$A$1:$A$1001,customers!$C$1:$C$1001,0))</f>
        <v>abraidmancf@census.gov</v>
      </c>
      <c r="H449" s="2" t="str">
        <f>_xlfn.XLOOKUP(C449,customers!$A$1:$A$1001,customers!$G$1:$G$1001,,0)</f>
        <v>United States</v>
      </c>
      <c r="I449" s="4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7">
        <f>INDEX(products!$A$1:$G$49,MATCH(orders!$D449,products!$A$1:$A$49,0),MATCH(orders!K$1,products!$A$1:$G$1,0))</f>
        <v>0.5</v>
      </c>
      <c r="L449" s="9">
        <f>INDEX(products!$A$1:$G$49,MATCH(orders!$D449,products!$A$1:$A$49,0),MATCH(orders!L$1,products!$A$1:$G$1,0))</f>
        <v>5.97</v>
      </c>
      <c r="M449" s="9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_xlfn.XLOOKUP(orders_table[[#This Row],[Customer ID]],customers!$A$1:$A$1001,customers!$I$1:$I$1001,,0)</f>
        <v>No</v>
      </c>
    </row>
    <row r="450" spans="1:16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_xlfn.XLOOKUP(C450,customers!$A$1:$A$1001,customers!$B$1:$B$1001,0)</f>
        <v>Pru Durban</v>
      </c>
      <c r="G450" s="2" t="str">
        <f>IF(_xlfn.XLOOKUP(C450,customers!$A$1:$A$1001,customers!$C$1:$C$1001,0)=0,"",_xlfn.XLOOKUP(C450,customers!$A$1:$A$1001,customers!$C$1:$C$1001,0))</f>
        <v>pdurbancg@symantec.com</v>
      </c>
      <c r="H450" s="2" t="str">
        <f>_xlfn.XLOOKUP(C450,customers!$A$1:$A$1001,customers!$G$1:$G$1001,,0)</f>
        <v>Ireland</v>
      </c>
      <c r="I450" s="4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7">
        <f>INDEX(products!$A$1:$G$49,MATCH(orders!$D450,products!$A$1:$A$49,0),MATCH(orders!K$1,products!$A$1:$G$1,0))</f>
        <v>0.5</v>
      </c>
      <c r="L450" s="9">
        <f>INDEX(products!$A$1:$G$49,MATCH(orders!$D450,products!$A$1:$A$49,0),MATCH(orders!L$1,products!$A$1:$G$1,0))</f>
        <v>7.169999999999999</v>
      </c>
      <c r="M450" s="9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_xlfn.XLOOKUP(orders_table[[#This Row],[Customer ID]],customers!$A$1:$A$1001,customers!$I$1:$I$1001,,0)</f>
        <v>No</v>
      </c>
    </row>
    <row r="451" spans="1:16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_xlfn.XLOOKUP(C451,customers!$A$1:$A$1001,customers!$B$1:$B$1001,0)</f>
        <v>Antone Harrold</v>
      </c>
      <c r="G451" s="2" t="str">
        <f>IF(_xlfn.XLOOKUP(C451,customers!$A$1:$A$1001,customers!$C$1:$C$1001,0)=0,"",_xlfn.XLOOKUP(C451,customers!$A$1:$A$1001,customers!$C$1:$C$1001,0))</f>
        <v>aharroldch@miibeian.gov.cn</v>
      </c>
      <c r="H451" s="2" t="str">
        <f>_xlfn.XLOOKUP(C451,customers!$A$1:$A$1001,customers!$G$1:$G$1001,,0)</f>
        <v>United States</v>
      </c>
      <c r="I451" s="4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7">
        <f>INDEX(products!$A$1:$G$49,MATCH(orders!$D451,products!$A$1:$A$49,0),MATCH(orders!K$1,products!$A$1:$G$1,0))</f>
        <v>0.2</v>
      </c>
      <c r="L451" s="9">
        <f>INDEX(products!$A$1:$G$49,MATCH(orders!$D451,products!$A$1:$A$49,0),MATCH(orders!L$1,products!$A$1:$G$1,0))</f>
        <v>2.6849999999999996</v>
      </c>
      <c r="M451" s="9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_xlfn.XLOOKUP(orders_table[[#This Row],[Customer ID]],customers!$A$1:$A$1001,customers!$I$1:$I$1001,,0)</f>
        <v>No</v>
      </c>
    </row>
    <row r="452" spans="1:16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_xlfn.XLOOKUP(C452,customers!$A$1:$A$1001,customers!$B$1:$B$1001,0)</f>
        <v>Sim Pamphilon</v>
      </c>
      <c r="G452" s="2" t="str">
        <f>IF(_xlfn.XLOOKUP(C452,customers!$A$1:$A$1001,customers!$C$1:$C$1001,0)=0,"",_xlfn.XLOOKUP(C452,customers!$A$1:$A$1001,customers!$C$1:$C$1001,0))</f>
        <v>spamphilonci@mlb.com</v>
      </c>
      <c r="H452" s="2" t="str">
        <f>_xlfn.XLOOKUP(C452,customers!$A$1:$A$1001,customers!$G$1:$G$1001,,0)</f>
        <v>Ireland</v>
      </c>
      <c r="I452" s="4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7">
        <f>INDEX(products!$A$1:$G$49,MATCH(orders!$D452,products!$A$1:$A$49,0),MATCH(orders!K$1,products!$A$1:$G$1,0))</f>
        <v>0.2</v>
      </c>
      <c r="L452" s="9">
        <f>INDEX(products!$A$1:$G$49,MATCH(orders!$D452,products!$A$1:$A$49,0),MATCH(orders!L$1,products!$A$1:$G$1,0))</f>
        <v>4.7549999999999999</v>
      </c>
      <c r="M452" s="9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_xlfn.XLOOKUP(orders_table[[#This Row],[Customer ID]],customers!$A$1:$A$1001,customers!$I$1:$I$1001,,0)</f>
        <v>No</v>
      </c>
    </row>
    <row r="453" spans="1:16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_xlfn.XLOOKUP(C453,customers!$A$1:$A$1001,customers!$B$1:$B$1001,0)</f>
        <v>Mohandis Spurden</v>
      </c>
      <c r="G453" s="2" t="str">
        <f>IF(_xlfn.XLOOKUP(C453,customers!$A$1:$A$1001,customers!$C$1:$C$1001,0)=0,"",_xlfn.XLOOKUP(C453,customers!$A$1:$A$1001,customers!$C$1:$C$1001,0))</f>
        <v>mspurdencj@exblog.jp</v>
      </c>
      <c r="H453" s="2" t="str">
        <f>_xlfn.XLOOKUP(C453,customers!$A$1:$A$1001,customers!$G$1:$G$1001,,0)</f>
        <v>United States</v>
      </c>
      <c r="I453" s="4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7">
        <f>INDEX(products!$A$1:$G$49,MATCH(orders!$D453,products!$A$1:$A$49,0),MATCH(orders!K$1,products!$A$1:$G$1,0))</f>
        <v>2.5</v>
      </c>
      <c r="L453" s="9">
        <f>INDEX(products!$A$1:$G$49,MATCH(orders!$D453,products!$A$1:$A$49,0),MATCH(orders!L$1,products!$A$1:$G$1,0))</f>
        <v>20.584999999999997</v>
      </c>
      <c r="M453" s="9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_xlfn.XLOOKUP(orders_table[[#This Row],[Customer ID]],customers!$A$1:$A$1001,customers!$I$1:$I$1001,,0)</f>
        <v>Yes</v>
      </c>
    </row>
    <row r="454" spans="1:16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_xlfn.XLOOKUP(C454,customers!$A$1:$A$1001,customers!$B$1:$B$1001,0)</f>
        <v>Morgen Seson</v>
      </c>
      <c r="G454" s="2" t="str">
        <f>IF(_xlfn.XLOOKUP(C454,customers!$A$1:$A$1001,customers!$C$1:$C$1001,0)=0,"",_xlfn.XLOOKUP(C454,customers!$A$1:$A$1001,customers!$C$1:$C$1001,0))</f>
        <v>msesonck@census.gov</v>
      </c>
      <c r="H454" s="2" t="str">
        <f>_xlfn.XLOOKUP(C454,customers!$A$1:$A$1001,customers!$G$1:$G$1001,,0)</f>
        <v>United States</v>
      </c>
      <c r="I454" s="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7">
        <f>INDEX(products!$A$1:$G$49,MATCH(orders!$D454,products!$A$1:$A$49,0),MATCH(orders!K$1,products!$A$1:$G$1,0))</f>
        <v>0.2</v>
      </c>
      <c r="L454" s="9">
        <f>INDEX(products!$A$1:$G$49,MATCH(orders!$D454,products!$A$1:$A$49,0),MATCH(orders!L$1,products!$A$1:$G$1,0))</f>
        <v>3.8849999999999998</v>
      </c>
      <c r="M454" s="9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_xlfn.XLOOKUP(orders_table[[#This Row],[Customer ID]],customers!$A$1:$A$1001,customers!$I$1:$I$1001,,0)</f>
        <v>No</v>
      </c>
    </row>
    <row r="455" spans="1:16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_xlfn.XLOOKUP(C455,customers!$A$1:$A$1001,customers!$B$1:$B$1001,0)</f>
        <v>Nalani Pirrone</v>
      </c>
      <c r="G455" s="2" t="str">
        <f>IF(_xlfn.XLOOKUP(C455,customers!$A$1:$A$1001,customers!$C$1:$C$1001,0)=0,"",_xlfn.XLOOKUP(C455,customers!$A$1:$A$1001,customers!$C$1:$C$1001,0))</f>
        <v>npirronecl@weibo.com</v>
      </c>
      <c r="H455" s="2" t="str">
        <f>_xlfn.XLOOKUP(C455,customers!$A$1:$A$1001,customers!$G$1:$G$1001,,0)</f>
        <v>United States</v>
      </c>
      <c r="I455" s="4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7">
        <f>INDEX(products!$A$1:$G$49,MATCH(orders!$D455,products!$A$1:$A$49,0),MATCH(orders!K$1,products!$A$1:$G$1,0))</f>
        <v>0.5</v>
      </c>
      <c r="L455" s="9">
        <f>INDEX(products!$A$1:$G$49,MATCH(orders!$D455,products!$A$1:$A$49,0),MATCH(orders!L$1,products!$A$1:$G$1,0))</f>
        <v>9.51</v>
      </c>
      <c r="M455" s="9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_xlfn.XLOOKUP(orders_table[[#This Row],[Customer ID]],customers!$A$1:$A$1001,customers!$I$1:$I$1001,,0)</f>
        <v>No</v>
      </c>
    </row>
    <row r="456" spans="1:16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_xlfn.XLOOKUP(C456,customers!$A$1:$A$1001,customers!$B$1:$B$1001,0)</f>
        <v>Reube Cawley</v>
      </c>
      <c r="G456" s="2" t="str">
        <f>IF(_xlfn.XLOOKUP(C456,customers!$A$1:$A$1001,customers!$C$1:$C$1001,0)=0,"",_xlfn.XLOOKUP(C456,customers!$A$1:$A$1001,customers!$C$1:$C$1001,0))</f>
        <v>rcawleycm@yellowbook.com</v>
      </c>
      <c r="H456" s="2" t="str">
        <f>_xlfn.XLOOKUP(C456,customers!$A$1:$A$1001,customers!$G$1:$G$1001,,0)</f>
        <v>Ireland</v>
      </c>
      <c r="I456" s="4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7">
        <f>INDEX(products!$A$1:$G$49,MATCH(orders!$D456,products!$A$1:$A$49,0),MATCH(orders!K$1,products!$A$1:$G$1,0))</f>
        <v>2.5</v>
      </c>
      <c r="L456" s="9">
        <f>INDEX(products!$A$1:$G$49,MATCH(orders!$D456,products!$A$1:$A$49,0),MATCH(orders!L$1,products!$A$1:$G$1,0))</f>
        <v>20.584999999999997</v>
      </c>
      <c r="M456" s="9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_xlfn.XLOOKUP(orders_table[[#This Row],[Customer ID]],customers!$A$1:$A$1001,customers!$I$1:$I$1001,,0)</f>
        <v>Yes</v>
      </c>
    </row>
    <row r="457" spans="1:16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_xlfn.XLOOKUP(C457,customers!$A$1:$A$1001,customers!$B$1:$B$1001,0)</f>
        <v>Stan Barribal</v>
      </c>
      <c r="G457" s="2" t="str">
        <f>IF(_xlfn.XLOOKUP(C457,customers!$A$1:$A$1001,customers!$C$1:$C$1001,0)=0,"",_xlfn.XLOOKUP(C457,customers!$A$1:$A$1001,customers!$C$1:$C$1001,0))</f>
        <v>sbarribalcn@microsoft.com</v>
      </c>
      <c r="H457" s="2" t="str">
        <f>_xlfn.XLOOKUP(C457,customers!$A$1:$A$1001,customers!$G$1:$G$1001,,0)</f>
        <v>Ireland</v>
      </c>
      <c r="I457" s="4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7">
        <f>INDEX(products!$A$1:$G$49,MATCH(orders!$D457,products!$A$1:$A$49,0),MATCH(orders!K$1,products!$A$1:$G$1,0))</f>
        <v>0.2</v>
      </c>
      <c r="L457" s="9">
        <f>INDEX(products!$A$1:$G$49,MATCH(orders!$D457,products!$A$1:$A$49,0),MATCH(orders!L$1,products!$A$1:$G$1,0))</f>
        <v>4.7549999999999999</v>
      </c>
      <c r="M457" s="9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_xlfn.XLOOKUP(orders_table[[#This Row],[Customer ID]],customers!$A$1:$A$1001,customers!$I$1:$I$1001,,0)</f>
        <v>Yes</v>
      </c>
    </row>
    <row r="458" spans="1:16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_xlfn.XLOOKUP(C458,customers!$A$1:$A$1001,customers!$B$1:$B$1001,0)</f>
        <v>Agnes Adamides</v>
      </c>
      <c r="G458" s="2" t="str">
        <f>IF(_xlfn.XLOOKUP(C458,customers!$A$1:$A$1001,customers!$C$1:$C$1001,0)=0,"",_xlfn.XLOOKUP(C458,customers!$A$1:$A$1001,customers!$C$1:$C$1001,0))</f>
        <v>aadamidesco@bizjournals.com</v>
      </c>
      <c r="H458" s="2" t="str">
        <f>_xlfn.XLOOKUP(C458,customers!$A$1:$A$1001,customers!$G$1:$G$1001,,0)</f>
        <v>United Kingdom</v>
      </c>
      <c r="I458" s="4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7">
        <f>INDEX(products!$A$1:$G$49,MATCH(orders!$D458,products!$A$1:$A$49,0),MATCH(orders!K$1,products!$A$1:$G$1,0))</f>
        <v>2.5</v>
      </c>
      <c r="L458" s="9">
        <f>INDEX(products!$A$1:$G$49,MATCH(orders!$D458,products!$A$1:$A$49,0),MATCH(orders!L$1,products!$A$1:$G$1,0))</f>
        <v>20.584999999999997</v>
      </c>
      <c r="M458" s="9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_xlfn.XLOOKUP(orders_table[[#This Row],[Customer ID]],customers!$A$1:$A$1001,customers!$I$1:$I$1001,,0)</f>
        <v>No</v>
      </c>
    </row>
    <row r="459" spans="1:16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_xlfn.XLOOKUP(C459,customers!$A$1:$A$1001,customers!$B$1:$B$1001,0)</f>
        <v>Carmelita Thowes</v>
      </c>
      <c r="G459" s="2" t="str">
        <f>IF(_xlfn.XLOOKUP(C459,customers!$A$1:$A$1001,customers!$C$1:$C$1001,0)=0,"",_xlfn.XLOOKUP(C459,customers!$A$1:$A$1001,customers!$C$1:$C$1001,0))</f>
        <v>cthowescp@craigslist.org</v>
      </c>
      <c r="H459" s="2" t="str">
        <f>_xlfn.XLOOKUP(C459,customers!$A$1:$A$1001,customers!$G$1:$G$1001,,0)</f>
        <v>United States</v>
      </c>
      <c r="I459" s="4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7">
        <f>INDEX(products!$A$1:$G$49,MATCH(orders!$D459,products!$A$1:$A$49,0),MATCH(orders!K$1,products!$A$1:$G$1,0))</f>
        <v>0.5</v>
      </c>
      <c r="L459" s="9">
        <f>INDEX(products!$A$1:$G$49,MATCH(orders!$D459,products!$A$1:$A$49,0),MATCH(orders!L$1,products!$A$1:$G$1,0))</f>
        <v>9.51</v>
      </c>
      <c r="M459" s="9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_xlfn.XLOOKUP(orders_table[[#This Row],[Customer ID]],customers!$A$1:$A$1001,customers!$I$1:$I$1001,,0)</f>
        <v>No</v>
      </c>
    </row>
    <row r="460" spans="1:16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_xlfn.XLOOKUP(C460,customers!$A$1:$A$1001,customers!$B$1:$B$1001,0)</f>
        <v>Rodolfo Willoway</v>
      </c>
      <c r="G460" s="2" t="str">
        <f>IF(_xlfn.XLOOKUP(C460,customers!$A$1:$A$1001,customers!$C$1:$C$1001,0)=0,"",_xlfn.XLOOKUP(C460,customers!$A$1:$A$1001,customers!$C$1:$C$1001,0))</f>
        <v>rwillowaycq@admin.ch</v>
      </c>
      <c r="H460" s="2" t="str">
        <f>_xlfn.XLOOKUP(C460,customers!$A$1:$A$1001,customers!$G$1:$G$1001,,0)</f>
        <v>United States</v>
      </c>
      <c r="I460" s="4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7">
        <f>INDEX(products!$A$1:$G$49,MATCH(orders!$D460,products!$A$1:$A$49,0),MATCH(orders!K$1,products!$A$1:$G$1,0))</f>
        <v>1</v>
      </c>
      <c r="L460" s="9">
        <f>INDEX(products!$A$1:$G$49,MATCH(orders!$D460,products!$A$1:$A$49,0),MATCH(orders!L$1,products!$A$1:$G$1,0))</f>
        <v>11.25</v>
      </c>
      <c r="M460" s="9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_xlfn.XLOOKUP(orders_table[[#This Row],[Customer ID]],customers!$A$1:$A$1001,customers!$I$1:$I$1001,,0)</f>
        <v>No</v>
      </c>
    </row>
    <row r="461" spans="1:16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_xlfn.XLOOKUP(C461,customers!$A$1:$A$1001,customers!$B$1:$B$1001,0)</f>
        <v>Alvis Elwin</v>
      </c>
      <c r="G461" s="2" t="str">
        <f>IF(_xlfn.XLOOKUP(C461,customers!$A$1:$A$1001,customers!$C$1:$C$1001,0)=0,"",_xlfn.XLOOKUP(C461,customers!$A$1:$A$1001,customers!$C$1:$C$1001,0))</f>
        <v>aelwincr@privacy.gov.au</v>
      </c>
      <c r="H461" s="2" t="str">
        <f>_xlfn.XLOOKUP(C461,customers!$A$1:$A$1001,customers!$G$1:$G$1001,,0)</f>
        <v>United States</v>
      </c>
      <c r="I461" s="4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7">
        <f>INDEX(products!$A$1:$G$49,MATCH(orders!$D461,products!$A$1:$A$49,0),MATCH(orders!K$1,products!$A$1:$G$1,0))</f>
        <v>0.2</v>
      </c>
      <c r="L461" s="9">
        <f>INDEX(products!$A$1:$G$49,MATCH(orders!$D461,products!$A$1:$A$49,0),MATCH(orders!L$1,products!$A$1:$G$1,0))</f>
        <v>4.7549999999999999</v>
      </c>
      <c r="M461" s="9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_xlfn.XLOOKUP(orders_table[[#This Row],[Customer ID]],customers!$A$1:$A$1001,customers!$I$1:$I$1001,,0)</f>
        <v>No</v>
      </c>
    </row>
    <row r="462" spans="1:16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_xlfn.XLOOKUP(C462,customers!$A$1:$A$1001,customers!$B$1:$B$1001,0)</f>
        <v>Araldo Bilbrook</v>
      </c>
      <c r="G462" s="2" t="str">
        <f>IF(_xlfn.XLOOKUP(C462,customers!$A$1:$A$1001,customers!$C$1:$C$1001,0)=0,"",_xlfn.XLOOKUP(C462,customers!$A$1:$A$1001,customers!$C$1:$C$1001,0))</f>
        <v>abilbrookcs@booking.com</v>
      </c>
      <c r="H462" s="2" t="str">
        <f>_xlfn.XLOOKUP(C462,customers!$A$1:$A$1001,customers!$G$1:$G$1001,,0)</f>
        <v>Ireland</v>
      </c>
      <c r="I462" s="4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7">
        <f>INDEX(products!$A$1:$G$49,MATCH(orders!$D462,products!$A$1:$A$49,0),MATCH(orders!K$1,products!$A$1:$G$1,0))</f>
        <v>0.5</v>
      </c>
      <c r="L462" s="9">
        <f>INDEX(products!$A$1:$G$49,MATCH(orders!$D462,products!$A$1:$A$49,0),MATCH(orders!L$1,products!$A$1:$G$1,0))</f>
        <v>5.3699999999999992</v>
      </c>
      <c r="M462" s="9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_xlfn.XLOOKUP(orders_table[[#This Row],[Customer ID]],customers!$A$1:$A$1001,customers!$I$1:$I$1001,,0)</f>
        <v>Yes</v>
      </c>
    </row>
    <row r="463" spans="1:16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_xlfn.XLOOKUP(C463,customers!$A$1:$A$1001,customers!$B$1:$B$1001,0)</f>
        <v>Ransell McKall</v>
      </c>
      <c r="G463" s="2" t="str">
        <f>IF(_xlfn.XLOOKUP(C463,customers!$A$1:$A$1001,customers!$C$1:$C$1001,0)=0,"",_xlfn.XLOOKUP(C463,customers!$A$1:$A$1001,customers!$C$1:$C$1001,0))</f>
        <v>rmckallct@sakura.ne.jp</v>
      </c>
      <c r="H463" s="2" t="str">
        <f>_xlfn.XLOOKUP(C463,customers!$A$1:$A$1001,customers!$G$1:$G$1001,,0)</f>
        <v>United Kingdom</v>
      </c>
      <c r="I463" s="4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7">
        <f>INDEX(products!$A$1:$G$49,MATCH(orders!$D463,products!$A$1:$A$49,0),MATCH(orders!K$1,products!$A$1:$G$1,0))</f>
        <v>0.2</v>
      </c>
      <c r="L463" s="9">
        <f>INDEX(products!$A$1:$G$49,MATCH(orders!$D463,products!$A$1:$A$49,0),MATCH(orders!L$1,products!$A$1:$G$1,0))</f>
        <v>2.6849999999999996</v>
      </c>
      <c r="M463" s="9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_xlfn.XLOOKUP(orders_table[[#This Row],[Customer ID]],customers!$A$1:$A$1001,customers!$I$1:$I$1001,,0)</f>
        <v>Yes</v>
      </c>
    </row>
    <row r="464" spans="1:16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_xlfn.XLOOKUP(C464,customers!$A$1:$A$1001,customers!$B$1:$B$1001,0)</f>
        <v>Borg Daile</v>
      </c>
      <c r="G464" s="2" t="str">
        <f>IF(_xlfn.XLOOKUP(C464,customers!$A$1:$A$1001,customers!$C$1:$C$1001,0)=0,"",_xlfn.XLOOKUP(C464,customers!$A$1:$A$1001,customers!$C$1:$C$1001,0))</f>
        <v>bdailecu@vistaprint.com</v>
      </c>
      <c r="H464" s="2" t="str">
        <f>_xlfn.XLOOKUP(C464,customers!$A$1:$A$1001,customers!$G$1:$G$1001,,0)</f>
        <v>United States</v>
      </c>
      <c r="I464" s="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7">
        <f>INDEX(products!$A$1:$G$49,MATCH(orders!$D464,products!$A$1:$A$49,0),MATCH(orders!K$1,products!$A$1:$G$1,0))</f>
        <v>1</v>
      </c>
      <c r="L464" s="9">
        <f>INDEX(products!$A$1:$G$49,MATCH(orders!$D464,products!$A$1:$A$49,0),MATCH(orders!L$1,products!$A$1:$G$1,0))</f>
        <v>9.9499999999999993</v>
      </c>
      <c r="M464" s="9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_xlfn.XLOOKUP(orders_table[[#This Row],[Customer ID]],customers!$A$1:$A$1001,customers!$I$1:$I$1001,,0)</f>
        <v>Yes</v>
      </c>
    </row>
    <row r="465" spans="1:16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_xlfn.XLOOKUP(C465,customers!$A$1:$A$1001,customers!$B$1:$B$1001,0)</f>
        <v>Adolphe Treherne</v>
      </c>
      <c r="G465" s="2" t="str">
        <f>IF(_xlfn.XLOOKUP(C465,customers!$A$1:$A$1001,customers!$C$1:$C$1001,0)=0,"",_xlfn.XLOOKUP(C465,customers!$A$1:$A$1001,customers!$C$1:$C$1001,0))</f>
        <v>atrehernecv@state.tx.us</v>
      </c>
      <c r="H465" s="2" t="str">
        <f>_xlfn.XLOOKUP(C465,customers!$A$1:$A$1001,customers!$G$1:$G$1001,,0)</f>
        <v>Ireland</v>
      </c>
      <c r="I465" s="4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7">
        <f>INDEX(products!$A$1:$G$49,MATCH(orders!$D465,products!$A$1:$A$49,0),MATCH(orders!K$1,products!$A$1:$G$1,0))</f>
        <v>1</v>
      </c>
      <c r="L465" s="9">
        <f>INDEX(products!$A$1:$G$49,MATCH(orders!$D465,products!$A$1:$A$49,0),MATCH(orders!L$1,products!$A$1:$G$1,0))</f>
        <v>13.75</v>
      </c>
      <c r="M465" s="9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_xlfn.XLOOKUP(orders_table[[#This Row],[Customer ID]],customers!$A$1:$A$1001,customers!$I$1:$I$1001,,0)</f>
        <v>No</v>
      </c>
    </row>
    <row r="466" spans="1:16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_xlfn.XLOOKUP(C466,customers!$A$1:$A$1001,customers!$B$1:$B$1001,0)</f>
        <v>Annetta Brentnall</v>
      </c>
      <c r="G466" s="2" t="str">
        <f>IF(_xlfn.XLOOKUP(C466,customers!$A$1:$A$1001,customers!$C$1:$C$1001,0)=0,"",_xlfn.XLOOKUP(C466,customers!$A$1:$A$1001,customers!$C$1:$C$1001,0))</f>
        <v>abrentnallcw@biglobe.ne.jp</v>
      </c>
      <c r="H466" s="2" t="str">
        <f>_xlfn.XLOOKUP(C466,customers!$A$1:$A$1001,customers!$G$1:$G$1001,,0)</f>
        <v>United Kingdom</v>
      </c>
      <c r="I466" s="4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7">
        <f>INDEX(products!$A$1:$G$49,MATCH(orders!$D466,products!$A$1:$A$49,0),MATCH(orders!K$1,products!$A$1:$G$1,0))</f>
        <v>2.5</v>
      </c>
      <c r="L466" s="9">
        <f>INDEX(products!$A$1:$G$49,MATCH(orders!$D466,products!$A$1:$A$49,0),MATCH(orders!L$1,products!$A$1:$G$1,0))</f>
        <v>29.784999999999997</v>
      </c>
      <c r="M466" s="9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_xlfn.XLOOKUP(orders_table[[#This Row],[Customer ID]],customers!$A$1:$A$1001,customers!$I$1:$I$1001,,0)</f>
        <v>No</v>
      </c>
    </row>
    <row r="467" spans="1:16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_xlfn.XLOOKUP(C467,customers!$A$1:$A$1001,customers!$B$1:$B$1001,0)</f>
        <v>Dick Drinkall</v>
      </c>
      <c r="G467" s="2" t="str">
        <f>IF(_xlfn.XLOOKUP(C467,customers!$A$1:$A$1001,customers!$C$1:$C$1001,0)=0,"",_xlfn.XLOOKUP(C467,customers!$A$1:$A$1001,customers!$C$1:$C$1001,0))</f>
        <v>ddrinkallcx@psu.edu</v>
      </c>
      <c r="H467" s="2" t="str">
        <f>_xlfn.XLOOKUP(C467,customers!$A$1:$A$1001,customers!$G$1:$G$1001,,0)</f>
        <v>United States</v>
      </c>
      <c r="I467" s="4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7">
        <f>INDEX(products!$A$1:$G$49,MATCH(orders!$D467,products!$A$1:$A$49,0),MATCH(orders!K$1,products!$A$1:$G$1,0))</f>
        <v>2.5</v>
      </c>
      <c r="L467" s="9">
        <f>INDEX(products!$A$1:$G$49,MATCH(orders!$D467,products!$A$1:$A$49,0),MATCH(orders!L$1,products!$A$1:$G$1,0))</f>
        <v>20.584999999999997</v>
      </c>
      <c r="M467" s="9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_xlfn.XLOOKUP(orders_table[[#This Row],[Customer ID]],customers!$A$1:$A$1001,customers!$I$1:$I$1001,,0)</f>
        <v>Yes</v>
      </c>
    </row>
    <row r="468" spans="1:16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_xlfn.XLOOKUP(C468,customers!$A$1:$A$1001,customers!$B$1:$B$1001,0)</f>
        <v>Dagny Kornel</v>
      </c>
      <c r="G468" s="2" t="str">
        <f>IF(_xlfn.XLOOKUP(C468,customers!$A$1:$A$1001,customers!$C$1:$C$1001,0)=0,"",_xlfn.XLOOKUP(C468,customers!$A$1:$A$1001,customers!$C$1:$C$1001,0))</f>
        <v>dkornelcy@cyberchimps.com</v>
      </c>
      <c r="H468" s="2" t="str">
        <f>_xlfn.XLOOKUP(C468,customers!$A$1:$A$1001,customers!$G$1:$G$1001,,0)</f>
        <v>United States</v>
      </c>
      <c r="I468" s="4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7">
        <f>INDEX(products!$A$1:$G$49,MATCH(orders!$D468,products!$A$1:$A$49,0),MATCH(orders!K$1,products!$A$1:$G$1,0))</f>
        <v>0.2</v>
      </c>
      <c r="L468" s="9">
        <f>INDEX(products!$A$1:$G$49,MATCH(orders!$D468,products!$A$1:$A$49,0),MATCH(orders!L$1,products!$A$1:$G$1,0))</f>
        <v>2.9849999999999999</v>
      </c>
      <c r="M468" s="9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_xlfn.XLOOKUP(orders_table[[#This Row],[Customer ID]],customers!$A$1:$A$1001,customers!$I$1:$I$1001,,0)</f>
        <v>Yes</v>
      </c>
    </row>
    <row r="469" spans="1:16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_xlfn.XLOOKUP(C469,customers!$A$1:$A$1001,customers!$B$1:$B$1001,0)</f>
        <v>Rhona Lequeux</v>
      </c>
      <c r="G469" s="2" t="str">
        <f>IF(_xlfn.XLOOKUP(C469,customers!$A$1:$A$1001,customers!$C$1:$C$1001,0)=0,"",_xlfn.XLOOKUP(C469,customers!$A$1:$A$1001,customers!$C$1:$C$1001,0))</f>
        <v>rlequeuxcz@newyorker.com</v>
      </c>
      <c r="H469" s="2" t="str">
        <f>_xlfn.XLOOKUP(C469,customers!$A$1:$A$1001,customers!$G$1:$G$1001,,0)</f>
        <v>United States</v>
      </c>
      <c r="I469" s="4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7">
        <f>INDEX(products!$A$1:$G$49,MATCH(orders!$D469,products!$A$1:$A$49,0),MATCH(orders!K$1,products!$A$1:$G$1,0))</f>
        <v>0.5</v>
      </c>
      <c r="L469" s="9">
        <f>INDEX(products!$A$1:$G$49,MATCH(orders!$D469,products!$A$1:$A$49,0),MATCH(orders!L$1,products!$A$1:$G$1,0))</f>
        <v>5.97</v>
      </c>
      <c r="M469" s="9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_xlfn.XLOOKUP(orders_table[[#This Row],[Customer ID]],customers!$A$1:$A$1001,customers!$I$1:$I$1001,,0)</f>
        <v>No</v>
      </c>
    </row>
    <row r="470" spans="1:16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_xlfn.XLOOKUP(C470,customers!$A$1:$A$1001,customers!$B$1:$B$1001,0)</f>
        <v>Julius Mccaull</v>
      </c>
      <c r="G470" s="2" t="str">
        <f>IF(_xlfn.XLOOKUP(C470,customers!$A$1:$A$1001,customers!$C$1:$C$1001,0)=0,"",_xlfn.XLOOKUP(C470,customers!$A$1:$A$1001,customers!$C$1:$C$1001,0))</f>
        <v>jmccaulld0@parallels.com</v>
      </c>
      <c r="H470" s="2" t="str">
        <f>_xlfn.XLOOKUP(C470,customers!$A$1:$A$1001,customers!$G$1:$G$1001,,0)</f>
        <v>United States</v>
      </c>
      <c r="I470" s="4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7">
        <f>INDEX(products!$A$1:$G$49,MATCH(orders!$D470,products!$A$1:$A$49,0),MATCH(orders!K$1,products!$A$1:$G$1,0))</f>
        <v>1</v>
      </c>
      <c r="L470" s="9">
        <f>INDEX(products!$A$1:$G$49,MATCH(orders!$D470,products!$A$1:$A$49,0),MATCH(orders!L$1,products!$A$1:$G$1,0))</f>
        <v>13.75</v>
      </c>
      <c r="M470" s="9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_xlfn.XLOOKUP(orders_table[[#This Row],[Customer ID]],customers!$A$1:$A$1001,customers!$I$1:$I$1001,,0)</f>
        <v>Yes</v>
      </c>
    </row>
    <row r="471" spans="1:16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_xlfn.XLOOKUP(C471,customers!$A$1:$A$1001,customers!$B$1:$B$1001,0)</f>
        <v>Ailey Brash</v>
      </c>
      <c r="G471" s="2" t="str">
        <f>IF(_xlfn.XLOOKUP(C471,customers!$A$1:$A$1001,customers!$C$1:$C$1001,0)=0,"",_xlfn.XLOOKUP(C471,customers!$A$1:$A$1001,customers!$C$1:$C$1001,0))</f>
        <v>abrashda@plala.or.jp</v>
      </c>
      <c r="H471" s="2" t="str">
        <f>_xlfn.XLOOKUP(C471,customers!$A$1:$A$1001,customers!$G$1:$G$1001,,0)</f>
        <v>United States</v>
      </c>
      <c r="I471" s="4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7">
        <f>INDEX(products!$A$1:$G$49,MATCH(orders!$D471,products!$A$1:$A$49,0),MATCH(orders!K$1,products!$A$1:$G$1,0))</f>
        <v>0.2</v>
      </c>
      <c r="L471" s="9">
        <f>INDEX(products!$A$1:$G$49,MATCH(orders!$D471,products!$A$1:$A$49,0),MATCH(orders!L$1,products!$A$1:$G$1,0))</f>
        <v>4.4550000000000001</v>
      </c>
      <c r="M471" s="9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_xlfn.XLOOKUP(orders_table[[#This Row],[Customer ID]],customers!$A$1:$A$1001,customers!$I$1:$I$1001,,0)</f>
        <v>Yes</v>
      </c>
    </row>
    <row r="472" spans="1:16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_xlfn.XLOOKUP(C472,customers!$A$1:$A$1001,customers!$B$1:$B$1001,0)</f>
        <v>Alberto Hutchinson</v>
      </c>
      <c r="G472" s="2" t="str">
        <f>IF(_xlfn.XLOOKUP(C472,customers!$A$1:$A$1001,customers!$C$1:$C$1001,0)=0,"",_xlfn.XLOOKUP(C472,customers!$A$1:$A$1001,customers!$C$1:$C$1001,0))</f>
        <v>ahutchinsond2@imgur.com</v>
      </c>
      <c r="H472" s="2" t="str">
        <f>_xlfn.XLOOKUP(C472,customers!$A$1:$A$1001,customers!$G$1:$G$1001,,0)</f>
        <v>United States</v>
      </c>
      <c r="I472" s="4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7">
        <f>INDEX(products!$A$1:$G$49,MATCH(orders!$D472,products!$A$1:$A$49,0),MATCH(orders!K$1,products!$A$1:$G$1,0))</f>
        <v>0.5</v>
      </c>
      <c r="L472" s="9">
        <f>INDEX(products!$A$1:$G$49,MATCH(orders!$D472,products!$A$1:$A$49,0),MATCH(orders!L$1,products!$A$1:$G$1,0))</f>
        <v>6.75</v>
      </c>
      <c r="M472" s="9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_xlfn.XLOOKUP(orders_table[[#This Row],[Customer ID]],customers!$A$1:$A$1001,customers!$I$1:$I$1001,,0)</f>
        <v>Yes</v>
      </c>
    </row>
    <row r="473" spans="1:16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_xlfn.XLOOKUP(C473,customers!$A$1:$A$1001,customers!$B$1:$B$1001,0)</f>
        <v>Lamond Gheeraert</v>
      </c>
      <c r="G473" s="2" t="str">
        <f>IF(_xlfn.XLOOKUP(C473,customers!$A$1:$A$1001,customers!$C$1:$C$1001,0)=0,"",_xlfn.XLOOKUP(C473,customers!$A$1:$A$1001,customers!$C$1:$C$1001,0))</f>
        <v/>
      </c>
      <c r="H473" s="2" t="str">
        <f>_xlfn.XLOOKUP(C473,customers!$A$1:$A$1001,customers!$G$1:$G$1001,,0)</f>
        <v>United States</v>
      </c>
      <c r="I473" s="4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7">
        <f>INDEX(products!$A$1:$G$49,MATCH(orders!$D473,products!$A$1:$A$49,0),MATCH(orders!K$1,products!$A$1:$G$1,0))</f>
        <v>2.5</v>
      </c>
      <c r="L473" s="9">
        <f>INDEX(products!$A$1:$G$49,MATCH(orders!$D473,products!$A$1:$A$49,0),MATCH(orders!L$1,products!$A$1:$G$1,0))</f>
        <v>33.464999999999996</v>
      </c>
      <c r="M473" s="9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_xlfn.XLOOKUP(orders_table[[#This Row],[Customer ID]],customers!$A$1:$A$1001,customers!$I$1:$I$1001,,0)</f>
        <v>Yes</v>
      </c>
    </row>
    <row r="474" spans="1:16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_xlfn.XLOOKUP(C474,customers!$A$1:$A$1001,customers!$B$1:$B$1001,0)</f>
        <v>Roxine Drivers</v>
      </c>
      <c r="G474" s="2" t="str">
        <f>IF(_xlfn.XLOOKUP(C474,customers!$A$1:$A$1001,customers!$C$1:$C$1001,0)=0,"",_xlfn.XLOOKUP(C474,customers!$A$1:$A$1001,customers!$C$1:$C$1001,0))</f>
        <v>rdriversd4@hexun.com</v>
      </c>
      <c r="H474" s="2" t="str">
        <f>_xlfn.XLOOKUP(C474,customers!$A$1:$A$1001,customers!$G$1:$G$1001,,0)</f>
        <v>United States</v>
      </c>
      <c r="I474" s="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7">
        <f>INDEX(products!$A$1:$G$49,MATCH(orders!$D474,products!$A$1:$A$49,0),MATCH(orders!K$1,products!$A$1:$G$1,0))</f>
        <v>0.2</v>
      </c>
      <c r="L474" s="9">
        <f>INDEX(products!$A$1:$G$49,MATCH(orders!$D474,products!$A$1:$A$49,0),MATCH(orders!L$1,products!$A$1:$G$1,0))</f>
        <v>2.9849999999999999</v>
      </c>
      <c r="M474" s="9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_xlfn.XLOOKUP(orders_table[[#This Row],[Customer ID]],customers!$A$1:$A$1001,customers!$I$1:$I$1001,,0)</f>
        <v>No</v>
      </c>
    </row>
    <row r="475" spans="1:16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_xlfn.XLOOKUP(C475,customers!$A$1:$A$1001,customers!$B$1:$B$1001,0)</f>
        <v>Heloise Zeal</v>
      </c>
      <c r="G475" s="2" t="str">
        <f>IF(_xlfn.XLOOKUP(C475,customers!$A$1:$A$1001,customers!$C$1:$C$1001,0)=0,"",_xlfn.XLOOKUP(C475,customers!$A$1:$A$1001,customers!$C$1:$C$1001,0))</f>
        <v>hzeald5@google.de</v>
      </c>
      <c r="H475" s="2" t="str">
        <f>_xlfn.XLOOKUP(C475,customers!$A$1:$A$1001,customers!$G$1:$G$1001,,0)</f>
        <v>United States</v>
      </c>
      <c r="I475" s="4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7">
        <f>INDEX(products!$A$1:$G$49,MATCH(orders!$D475,products!$A$1:$A$49,0),MATCH(orders!K$1,products!$A$1:$G$1,0))</f>
        <v>1</v>
      </c>
      <c r="L475" s="9">
        <f>INDEX(products!$A$1:$G$49,MATCH(orders!$D475,products!$A$1:$A$49,0),MATCH(orders!L$1,products!$A$1:$G$1,0))</f>
        <v>12.95</v>
      </c>
      <c r="M475" s="9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_xlfn.XLOOKUP(orders_table[[#This Row],[Customer ID]],customers!$A$1:$A$1001,customers!$I$1:$I$1001,,0)</f>
        <v>No</v>
      </c>
    </row>
    <row r="476" spans="1:16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_xlfn.XLOOKUP(C476,customers!$A$1:$A$1001,customers!$B$1:$B$1001,0)</f>
        <v>Granger Smallcombe</v>
      </c>
      <c r="G476" s="2" t="str">
        <f>IF(_xlfn.XLOOKUP(C476,customers!$A$1:$A$1001,customers!$C$1:$C$1001,0)=0,"",_xlfn.XLOOKUP(C476,customers!$A$1:$A$1001,customers!$C$1:$C$1001,0))</f>
        <v>gsmallcombed6@ucla.edu</v>
      </c>
      <c r="H476" s="2" t="str">
        <f>_xlfn.XLOOKUP(C476,customers!$A$1:$A$1001,customers!$G$1:$G$1001,,0)</f>
        <v>Ireland</v>
      </c>
      <c r="I476" s="4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7">
        <f>INDEX(products!$A$1:$G$49,MATCH(orders!$D476,products!$A$1:$A$49,0),MATCH(orders!K$1,products!$A$1:$G$1,0))</f>
        <v>2.5</v>
      </c>
      <c r="L476" s="9">
        <f>INDEX(products!$A$1:$G$49,MATCH(orders!$D476,products!$A$1:$A$49,0),MATCH(orders!L$1,products!$A$1:$G$1,0))</f>
        <v>31.624999999999996</v>
      </c>
      <c r="M476" s="9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_xlfn.XLOOKUP(orders_table[[#This Row],[Customer ID]],customers!$A$1:$A$1001,customers!$I$1:$I$1001,,0)</f>
        <v>Yes</v>
      </c>
    </row>
    <row r="477" spans="1:16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_xlfn.XLOOKUP(C477,customers!$A$1:$A$1001,customers!$B$1:$B$1001,0)</f>
        <v>Daryn Dibley</v>
      </c>
      <c r="G477" s="2" t="str">
        <f>IF(_xlfn.XLOOKUP(C477,customers!$A$1:$A$1001,customers!$C$1:$C$1001,0)=0,"",_xlfn.XLOOKUP(C477,customers!$A$1:$A$1001,customers!$C$1:$C$1001,0))</f>
        <v>ddibleyd7@feedburner.com</v>
      </c>
      <c r="H477" s="2" t="str">
        <f>_xlfn.XLOOKUP(C477,customers!$A$1:$A$1001,customers!$G$1:$G$1001,,0)</f>
        <v>United States</v>
      </c>
      <c r="I477" s="4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7">
        <f>INDEX(products!$A$1:$G$49,MATCH(orders!$D477,products!$A$1:$A$49,0),MATCH(orders!K$1,products!$A$1:$G$1,0))</f>
        <v>0.2</v>
      </c>
      <c r="L477" s="9">
        <f>INDEX(products!$A$1:$G$49,MATCH(orders!$D477,products!$A$1:$A$49,0),MATCH(orders!L$1,products!$A$1:$G$1,0))</f>
        <v>4.3650000000000002</v>
      </c>
      <c r="M477" s="9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_xlfn.XLOOKUP(orders_table[[#This Row],[Customer ID]],customers!$A$1:$A$1001,customers!$I$1:$I$1001,,0)</f>
        <v>No</v>
      </c>
    </row>
    <row r="478" spans="1:16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_xlfn.XLOOKUP(C478,customers!$A$1:$A$1001,customers!$B$1:$B$1001,0)</f>
        <v>Gardy Dimitriou</v>
      </c>
      <c r="G478" s="2" t="str">
        <f>IF(_xlfn.XLOOKUP(C478,customers!$A$1:$A$1001,customers!$C$1:$C$1001,0)=0,"",_xlfn.XLOOKUP(C478,customers!$A$1:$A$1001,customers!$C$1:$C$1001,0))</f>
        <v>gdimitrioud8@chronoengine.com</v>
      </c>
      <c r="H478" s="2" t="str">
        <f>_xlfn.XLOOKUP(C478,customers!$A$1:$A$1001,customers!$G$1:$G$1001,,0)</f>
        <v>United States</v>
      </c>
      <c r="I478" s="4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7">
        <f>INDEX(products!$A$1:$G$49,MATCH(orders!$D478,products!$A$1:$A$49,0),MATCH(orders!K$1,products!$A$1:$G$1,0))</f>
        <v>0.2</v>
      </c>
      <c r="L478" s="9">
        <f>INDEX(products!$A$1:$G$49,MATCH(orders!$D478,products!$A$1:$A$49,0),MATCH(orders!L$1,products!$A$1:$G$1,0))</f>
        <v>4.4550000000000001</v>
      </c>
      <c r="M478" s="9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_xlfn.XLOOKUP(orders_table[[#This Row],[Customer ID]],customers!$A$1:$A$1001,customers!$I$1:$I$1001,,0)</f>
        <v>Yes</v>
      </c>
    </row>
    <row r="479" spans="1:16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_xlfn.XLOOKUP(C479,customers!$A$1:$A$1001,customers!$B$1:$B$1001,0)</f>
        <v>Fanny Flanagan</v>
      </c>
      <c r="G479" s="2" t="str">
        <f>IF(_xlfn.XLOOKUP(C479,customers!$A$1:$A$1001,customers!$C$1:$C$1001,0)=0,"",_xlfn.XLOOKUP(C479,customers!$A$1:$A$1001,customers!$C$1:$C$1001,0))</f>
        <v>fflanagand9@woothemes.com</v>
      </c>
      <c r="H479" s="2" t="str">
        <f>_xlfn.XLOOKUP(C479,customers!$A$1:$A$1001,customers!$G$1:$G$1001,,0)</f>
        <v>United States</v>
      </c>
      <c r="I479" s="4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7">
        <f>INDEX(products!$A$1:$G$49,MATCH(orders!$D479,products!$A$1:$A$49,0),MATCH(orders!K$1,products!$A$1:$G$1,0))</f>
        <v>0.2</v>
      </c>
      <c r="L479" s="9">
        <f>INDEX(products!$A$1:$G$49,MATCH(orders!$D479,products!$A$1:$A$49,0),MATCH(orders!L$1,products!$A$1:$G$1,0))</f>
        <v>4.3650000000000002</v>
      </c>
      <c r="M479" s="9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_xlfn.XLOOKUP(orders_table[[#This Row],[Customer ID]],customers!$A$1:$A$1001,customers!$I$1:$I$1001,,0)</f>
        <v>No</v>
      </c>
    </row>
    <row r="480" spans="1:16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_xlfn.XLOOKUP(C480,customers!$A$1:$A$1001,customers!$B$1:$B$1001,0)</f>
        <v>Ailey Brash</v>
      </c>
      <c r="G480" s="2" t="str">
        <f>IF(_xlfn.XLOOKUP(C480,customers!$A$1:$A$1001,customers!$C$1:$C$1001,0)=0,"",_xlfn.XLOOKUP(C480,customers!$A$1:$A$1001,customers!$C$1:$C$1001,0))</f>
        <v>abrashda@plala.or.jp</v>
      </c>
      <c r="H480" s="2" t="str">
        <f>_xlfn.XLOOKUP(C480,customers!$A$1:$A$1001,customers!$G$1:$G$1001,,0)</f>
        <v>United States</v>
      </c>
      <c r="I480" s="4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7">
        <f>INDEX(products!$A$1:$G$49,MATCH(orders!$D480,products!$A$1:$A$49,0),MATCH(orders!K$1,products!$A$1:$G$1,0))</f>
        <v>1</v>
      </c>
      <c r="L480" s="9">
        <f>INDEX(products!$A$1:$G$49,MATCH(orders!$D480,products!$A$1:$A$49,0),MATCH(orders!L$1,products!$A$1:$G$1,0))</f>
        <v>8.9499999999999993</v>
      </c>
      <c r="M480" s="9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_xlfn.XLOOKUP(orders_table[[#This Row],[Customer ID]],customers!$A$1:$A$1001,customers!$I$1:$I$1001,,0)</f>
        <v>Yes</v>
      </c>
    </row>
    <row r="481" spans="1:16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_xlfn.XLOOKUP(C481,customers!$A$1:$A$1001,customers!$B$1:$B$1001,0)</f>
        <v>Ailey Brash</v>
      </c>
      <c r="G481" s="2" t="str">
        <f>IF(_xlfn.XLOOKUP(C481,customers!$A$1:$A$1001,customers!$C$1:$C$1001,0)=0,"",_xlfn.XLOOKUP(C481,customers!$A$1:$A$1001,customers!$C$1:$C$1001,0))</f>
        <v>abrashda@plala.or.jp</v>
      </c>
      <c r="H481" s="2" t="str">
        <f>_xlfn.XLOOKUP(C481,customers!$A$1:$A$1001,customers!$G$1:$G$1001,,0)</f>
        <v>United States</v>
      </c>
      <c r="I481" s="4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7">
        <f>INDEX(products!$A$1:$G$49,MATCH(orders!$D481,products!$A$1:$A$49,0),MATCH(orders!K$1,products!$A$1:$G$1,0))</f>
        <v>2.5</v>
      </c>
      <c r="L481" s="9">
        <f>INDEX(products!$A$1:$G$49,MATCH(orders!$D481,products!$A$1:$A$49,0),MATCH(orders!L$1,products!$A$1:$G$1,0))</f>
        <v>31.624999999999996</v>
      </c>
      <c r="M481" s="9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_xlfn.XLOOKUP(orders_table[[#This Row],[Customer ID]],customers!$A$1:$A$1001,customers!$I$1:$I$1001,,0)</f>
        <v>Yes</v>
      </c>
    </row>
    <row r="482" spans="1:16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_xlfn.XLOOKUP(C482,customers!$A$1:$A$1001,customers!$B$1:$B$1001,0)</f>
        <v>Ailey Brash</v>
      </c>
      <c r="G482" s="2" t="str">
        <f>IF(_xlfn.XLOOKUP(C482,customers!$A$1:$A$1001,customers!$C$1:$C$1001,0)=0,"",_xlfn.XLOOKUP(C482,customers!$A$1:$A$1001,customers!$C$1:$C$1001,0))</f>
        <v>abrashda@plala.or.jp</v>
      </c>
      <c r="H482" s="2" t="str">
        <f>_xlfn.XLOOKUP(C482,customers!$A$1:$A$1001,customers!$G$1:$G$1001,,0)</f>
        <v>United States</v>
      </c>
      <c r="I482" s="4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7">
        <f>INDEX(products!$A$1:$G$49,MATCH(orders!$D482,products!$A$1:$A$49,0),MATCH(orders!K$1,products!$A$1:$G$1,0))</f>
        <v>0.2</v>
      </c>
      <c r="L482" s="9">
        <f>INDEX(products!$A$1:$G$49,MATCH(orders!$D482,products!$A$1:$A$49,0),MATCH(orders!L$1,products!$A$1:$G$1,0))</f>
        <v>4.125</v>
      </c>
      <c r="M482" s="9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_xlfn.XLOOKUP(orders_table[[#This Row],[Customer ID]],customers!$A$1:$A$1001,customers!$I$1:$I$1001,,0)</f>
        <v>Yes</v>
      </c>
    </row>
    <row r="483" spans="1:16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_xlfn.XLOOKUP(C483,customers!$A$1:$A$1001,customers!$B$1:$B$1001,0)</f>
        <v>Nanny Izhakov</v>
      </c>
      <c r="G483" s="2" t="str">
        <f>IF(_xlfn.XLOOKUP(C483,customers!$A$1:$A$1001,customers!$C$1:$C$1001,0)=0,"",_xlfn.XLOOKUP(C483,customers!$A$1:$A$1001,customers!$C$1:$C$1001,0))</f>
        <v>nizhakovdd@aol.com</v>
      </c>
      <c r="H483" s="2" t="str">
        <f>_xlfn.XLOOKUP(C483,customers!$A$1:$A$1001,customers!$G$1:$G$1001,,0)</f>
        <v>United Kingdom</v>
      </c>
      <c r="I483" s="4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7">
        <f>INDEX(products!$A$1:$G$49,MATCH(orders!$D483,products!$A$1:$A$49,0),MATCH(orders!K$1,products!$A$1:$G$1,0))</f>
        <v>1</v>
      </c>
      <c r="L483" s="9">
        <f>INDEX(products!$A$1:$G$49,MATCH(orders!$D483,products!$A$1:$A$49,0),MATCH(orders!L$1,products!$A$1:$G$1,0))</f>
        <v>11.95</v>
      </c>
      <c r="M483" s="9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_xlfn.XLOOKUP(orders_table[[#This Row],[Customer ID]],customers!$A$1:$A$1001,customers!$I$1:$I$1001,,0)</f>
        <v>No</v>
      </c>
    </row>
    <row r="484" spans="1:16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_xlfn.XLOOKUP(C484,customers!$A$1:$A$1001,customers!$B$1:$B$1001,0)</f>
        <v>Stanly Keets</v>
      </c>
      <c r="G484" s="2" t="str">
        <f>IF(_xlfn.XLOOKUP(C484,customers!$A$1:$A$1001,customers!$C$1:$C$1001,0)=0,"",_xlfn.XLOOKUP(C484,customers!$A$1:$A$1001,customers!$C$1:$C$1001,0))</f>
        <v>skeetsde@answers.com</v>
      </c>
      <c r="H484" s="2" t="str">
        <f>_xlfn.XLOOKUP(C484,customers!$A$1:$A$1001,customers!$G$1:$G$1001,,0)</f>
        <v>United States</v>
      </c>
      <c r="I484" s="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7">
        <f>INDEX(products!$A$1:$G$49,MATCH(orders!$D484,products!$A$1:$A$49,0),MATCH(orders!K$1,products!$A$1:$G$1,0))</f>
        <v>2.5</v>
      </c>
      <c r="L484" s="9">
        <f>INDEX(products!$A$1:$G$49,MATCH(orders!$D484,products!$A$1:$A$49,0),MATCH(orders!L$1,products!$A$1:$G$1,0))</f>
        <v>27.945</v>
      </c>
      <c r="M484" s="9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_xlfn.XLOOKUP(orders_table[[#This Row],[Customer ID]],customers!$A$1:$A$1001,customers!$I$1:$I$1001,,0)</f>
        <v>Yes</v>
      </c>
    </row>
    <row r="485" spans="1:16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_xlfn.XLOOKUP(C485,customers!$A$1:$A$1001,customers!$B$1:$B$1001,0)</f>
        <v>Orion Dyott</v>
      </c>
      <c r="G485" s="2" t="str">
        <f>IF(_xlfn.XLOOKUP(C485,customers!$A$1:$A$1001,customers!$C$1:$C$1001,0)=0,"",_xlfn.XLOOKUP(C485,customers!$A$1:$A$1001,customers!$C$1:$C$1001,0))</f>
        <v/>
      </c>
      <c r="H485" s="2" t="str">
        <f>_xlfn.XLOOKUP(C485,customers!$A$1:$A$1001,customers!$G$1:$G$1001,,0)</f>
        <v>United States</v>
      </c>
      <c r="I485" s="4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7">
        <f>INDEX(products!$A$1:$G$49,MATCH(orders!$D485,products!$A$1:$A$49,0),MATCH(orders!K$1,products!$A$1:$G$1,0))</f>
        <v>2.5</v>
      </c>
      <c r="L485" s="9">
        <f>INDEX(products!$A$1:$G$49,MATCH(orders!$D485,products!$A$1:$A$49,0),MATCH(orders!L$1,products!$A$1:$G$1,0))</f>
        <v>29.784999999999997</v>
      </c>
      <c r="M485" s="9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_xlfn.XLOOKUP(orders_table[[#This Row],[Customer ID]],customers!$A$1:$A$1001,customers!$I$1:$I$1001,,0)</f>
        <v>Yes</v>
      </c>
    </row>
    <row r="486" spans="1:16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_xlfn.XLOOKUP(C486,customers!$A$1:$A$1001,customers!$B$1:$B$1001,0)</f>
        <v>Keefer Cake</v>
      </c>
      <c r="G486" s="2" t="str">
        <f>IF(_xlfn.XLOOKUP(C486,customers!$A$1:$A$1001,customers!$C$1:$C$1001,0)=0,"",_xlfn.XLOOKUP(C486,customers!$A$1:$A$1001,customers!$C$1:$C$1001,0))</f>
        <v>kcakedg@huffingtonpost.com</v>
      </c>
      <c r="H486" s="2" t="str">
        <f>_xlfn.XLOOKUP(C486,customers!$A$1:$A$1001,customers!$G$1:$G$1001,,0)</f>
        <v>United States</v>
      </c>
      <c r="I486" s="4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7">
        <f>INDEX(products!$A$1:$G$49,MATCH(orders!$D486,products!$A$1:$A$49,0),MATCH(orders!K$1,products!$A$1:$G$1,0))</f>
        <v>0.5</v>
      </c>
      <c r="L486" s="9">
        <f>INDEX(products!$A$1:$G$49,MATCH(orders!$D486,products!$A$1:$A$49,0),MATCH(orders!L$1,products!$A$1:$G$1,0))</f>
        <v>9.51</v>
      </c>
      <c r="M486" s="9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_xlfn.XLOOKUP(orders_table[[#This Row],[Customer ID]],customers!$A$1:$A$1001,customers!$I$1:$I$1001,,0)</f>
        <v>No</v>
      </c>
    </row>
    <row r="487" spans="1:16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_xlfn.XLOOKUP(C487,customers!$A$1:$A$1001,customers!$B$1:$B$1001,0)</f>
        <v>Morna Hansed</v>
      </c>
      <c r="G487" s="2" t="str">
        <f>IF(_xlfn.XLOOKUP(C487,customers!$A$1:$A$1001,customers!$C$1:$C$1001,0)=0,"",_xlfn.XLOOKUP(C487,customers!$A$1:$A$1001,customers!$C$1:$C$1001,0))</f>
        <v>mhanseddh@instagram.com</v>
      </c>
      <c r="H487" s="2" t="str">
        <f>_xlfn.XLOOKUP(C487,customers!$A$1:$A$1001,customers!$G$1:$G$1001,,0)</f>
        <v>Ireland</v>
      </c>
      <c r="I487" s="4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7">
        <f>INDEX(products!$A$1:$G$49,MATCH(orders!$D487,products!$A$1:$A$49,0),MATCH(orders!K$1,products!$A$1:$G$1,0))</f>
        <v>0.2</v>
      </c>
      <c r="L487" s="9">
        <f>INDEX(products!$A$1:$G$49,MATCH(orders!$D487,products!$A$1:$A$49,0),MATCH(orders!L$1,products!$A$1:$G$1,0))</f>
        <v>3.5849999999999995</v>
      </c>
      <c r="M487" s="9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_xlfn.XLOOKUP(orders_table[[#This Row],[Customer ID]],customers!$A$1:$A$1001,customers!$I$1:$I$1001,,0)</f>
        <v>Yes</v>
      </c>
    </row>
    <row r="488" spans="1:16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_xlfn.XLOOKUP(C488,customers!$A$1:$A$1001,customers!$B$1:$B$1001,0)</f>
        <v>Franny Kienlein</v>
      </c>
      <c r="G488" s="2" t="str">
        <f>IF(_xlfn.XLOOKUP(C488,customers!$A$1:$A$1001,customers!$C$1:$C$1001,0)=0,"",_xlfn.XLOOKUP(C488,customers!$A$1:$A$1001,customers!$C$1:$C$1001,0))</f>
        <v>fkienleindi@trellian.com</v>
      </c>
      <c r="H488" s="2" t="str">
        <f>_xlfn.XLOOKUP(C488,customers!$A$1:$A$1001,customers!$G$1:$G$1001,,0)</f>
        <v>Ireland</v>
      </c>
      <c r="I488" s="4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7">
        <f>INDEX(products!$A$1:$G$49,MATCH(orders!$D488,products!$A$1:$A$49,0),MATCH(orders!K$1,products!$A$1:$G$1,0))</f>
        <v>0.5</v>
      </c>
      <c r="L488" s="9">
        <f>INDEX(products!$A$1:$G$49,MATCH(orders!$D488,products!$A$1:$A$49,0),MATCH(orders!L$1,products!$A$1:$G$1,0))</f>
        <v>8.73</v>
      </c>
      <c r="M488" s="9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_xlfn.XLOOKUP(orders_table[[#This Row],[Customer ID]],customers!$A$1:$A$1001,customers!$I$1:$I$1001,,0)</f>
        <v>Yes</v>
      </c>
    </row>
    <row r="489" spans="1:16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_xlfn.XLOOKUP(C489,customers!$A$1:$A$1001,customers!$B$1:$B$1001,0)</f>
        <v>Klarika Egglestone</v>
      </c>
      <c r="G489" s="2" t="str">
        <f>IF(_xlfn.XLOOKUP(C489,customers!$A$1:$A$1001,customers!$C$1:$C$1001,0)=0,"",_xlfn.XLOOKUP(C489,customers!$A$1:$A$1001,customers!$C$1:$C$1001,0))</f>
        <v>kegglestonedj@sphinn.com</v>
      </c>
      <c r="H489" s="2" t="str">
        <f>_xlfn.XLOOKUP(C489,customers!$A$1:$A$1001,customers!$G$1:$G$1001,,0)</f>
        <v>Ireland</v>
      </c>
      <c r="I489" s="4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7">
        <f>INDEX(products!$A$1:$G$49,MATCH(orders!$D489,products!$A$1:$A$49,0),MATCH(orders!K$1,products!$A$1:$G$1,0))</f>
        <v>1</v>
      </c>
      <c r="L489" s="9">
        <f>INDEX(products!$A$1:$G$49,MATCH(orders!$D489,products!$A$1:$A$49,0),MATCH(orders!L$1,products!$A$1:$G$1,0))</f>
        <v>12.15</v>
      </c>
      <c r="M489" s="9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_xlfn.XLOOKUP(orders_table[[#This Row],[Customer ID]],customers!$A$1:$A$1001,customers!$I$1:$I$1001,,0)</f>
        <v>No</v>
      </c>
    </row>
    <row r="490" spans="1:16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_xlfn.XLOOKUP(C490,customers!$A$1:$A$1001,customers!$B$1:$B$1001,0)</f>
        <v>Becky Semkins</v>
      </c>
      <c r="G490" s="2" t="str">
        <f>IF(_xlfn.XLOOKUP(C490,customers!$A$1:$A$1001,customers!$C$1:$C$1001,0)=0,"",_xlfn.XLOOKUP(C490,customers!$A$1:$A$1001,customers!$C$1:$C$1001,0))</f>
        <v>bsemkinsdk@unc.edu</v>
      </c>
      <c r="H490" s="2" t="str">
        <f>_xlfn.XLOOKUP(C490,customers!$A$1:$A$1001,customers!$G$1:$G$1001,,0)</f>
        <v>Ireland</v>
      </c>
      <c r="I490" s="4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7">
        <f>INDEX(products!$A$1:$G$49,MATCH(orders!$D490,products!$A$1:$A$49,0),MATCH(orders!K$1,products!$A$1:$G$1,0))</f>
        <v>0.2</v>
      </c>
      <c r="L490" s="9">
        <f>INDEX(products!$A$1:$G$49,MATCH(orders!$D490,products!$A$1:$A$49,0),MATCH(orders!L$1,products!$A$1:$G$1,0))</f>
        <v>2.9849999999999999</v>
      </c>
      <c r="M490" s="9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_xlfn.XLOOKUP(orders_table[[#This Row],[Customer ID]],customers!$A$1:$A$1001,customers!$I$1:$I$1001,,0)</f>
        <v>Yes</v>
      </c>
    </row>
    <row r="491" spans="1:16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_xlfn.XLOOKUP(C491,customers!$A$1:$A$1001,customers!$B$1:$B$1001,0)</f>
        <v>Sean Lorenzetti</v>
      </c>
      <c r="G491" s="2" t="str">
        <f>IF(_xlfn.XLOOKUP(C491,customers!$A$1:$A$1001,customers!$C$1:$C$1001,0)=0,"",_xlfn.XLOOKUP(C491,customers!$A$1:$A$1001,customers!$C$1:$C$1001,0))</f>
        <v>slorenzettidl@is.gd</v>
      </c>
      <c r="H491" s="2" t="str">
        <f>_xlfn.XLOOKUP(C491,customers!$A$1:$A$1001,customers!$G$1:$G$1001,,0)</f>
        <v>United States</v>
      </c>
      <c r="I491" s="4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7">
        <f>INDEX(products!$A$1:$G$49,MATCH(orders!$D491,products!$A$1:$A$49,0),MATCH(orders!K$1,products!$A$1:$G$1,0))</f>
        <v>1</v>
      </c>
      <c r="L491" s="9">
        <f>INDEX(products!$A$1:$G$49,MATCH(orders!$D491,products!$A$1:$A$49,0),MATCH(orders!L$1,products!$A$1:$G$1,0))</f>
        <v>15.85</v>
      </c>
      <c r="M491" s="9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_xlfn.XLOOKUP(orders_table[[#This Row],[Customer ID]],customers!$A$1:$A$1001,customers!$I$1:$I$1001,,0)</f>
        <v>No</v>
      </c>
    </row>
    <row r="492" spans="1:16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_xlfn.XLOOKUP(C492,customers!$A$1:$A$1001,customers!$B$1:$B$1001,0)</f>
        <v>Bob Giannazzi</v>
      </c>
      <c r="G492" s="2" t="str">
        <f>IF(_xlfn.XLOOKUP(C492,customers!$A$1:$A$1001,customers!$C$1:$C$1001,0)=0,"",_xlfn.XLOOKUP(C492,customers!$A$1:$A$1001,customers!$C$1:$C$1001,0))</f>
        <v>bgiannazzidm@apple.com</v>
      </c>
      <c r="H492" s="2" t="str">
        <f>_xlfn.XLOOKUP(C492,customers!$A$1:$A$1001,customers!$G$1:$G$1001,,0)</f>
        <v>United States</v>
      </c>
      <c r="I492" s="4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7">
        <f>INDEX(products!$A$1:$G$49,MATCH(orders!$D492,products!$A$1:$A$49,0),MATCH(orders!K$1,products!$A$1:$G$1,0))</f>
        <v>0.5</v>
      </c>
      <c r="L492" s="9">
        <f>INDEX(products!$A$1:$G$49,MATCH(orders!$D492,products!$A$1:$A$49,0),MATCH(orders!L$1,products!$A$1:$G$1,0))</f>
        <v>7.77</v>
      </c>
      <c r="M492" s="9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_xlfn.XLOOKUP(orders_table[[#This Row],[Customer ID]],customers!$A$1:$A$1001,customers!$I$1:$I$1001,,0)</f>
        <v>No</v>
      </c>
    </row>
    <row r="493" spans="1:16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_xlfn.XLOOKUP(C493,customers!$A$1:$A$1001,customers!$B$1:$B$1001,0)</f>
        <v>Kendra Backshell</v>
      </c>
      <c r="G493" s="2" t="str">
        <f>IF(_xlfn.XLOOKUP(C493,customers!$A$1:$A$1001,customers!$C$1:$C$1001,0)=0,"",_xlfn.XLOOKUP(C493,customers!$A$1:$A$1001,customers!$C$1:$C$1001,0))</f>
        <v/>
      </c>
      <c r="H493" s="2" t="str">
        <f>_xlfn.XLOOKUP(C493,customers!$A$1:$A$1001,customers!$G$1:$G$1001,,0)</f>
        <v>United States</v>
      </c>
      <c r="I493" s="4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7">
        <f>INDEX(products!$A$1:$G$49,MATCH(orders!$D493,products!$A$1:$A$49,0),MATCH(orders!K$1,products!$A$1:$G$1,0))</f>
        <v>0.2</v>
      </c>
      <c r="L493" s="9">
        <f>INDEX(products!$A$1:$G$49,MATCH(orders!$D493,products!$A$1:$A$49,0),MATCH(orders!L$1,products!$A$1:$G$1,0))</f>
        <v>3.8849999999999998</v>
      </c>
      <c r="M493" s="9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_xlfn.XLOOKUP(orders_table[[#This Row],[Customer ID]],customers!$A$1:$A$1001,customers!$I$1:$I$1001,,0)</f>
        <v>No</v>
      </c>
    </row>
    <row r="494" spans="1:16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_xlfn.XLOOKUP(C494,customers!$A$1:$A$1001,customers!$B$1:$B$1001,0)</f>
        <v>Uriah Lethbrig</v>
      </c>
      <c r="G494" s="2" t="str">
        <f>IF(_xlfn.XLOOKUP(C494,customers!$A$1:$A$1001,customers!$C$1:$C$1001,0)=0,"",_xlfn.XLOOKUP(C494,customers!$A$1:$A$1001,customers!$C$1:$C$1001,0))</f>
        <v>ulethbrigdo@hc360.com</v>
      </c>
      <c r="H494" s="2" t="str">
        <f>_xlfn.XLOOKUP(C494,customers!$A$1:$A$1001,customers!$G$1:$G$1001,,0)</f>
        <v>United States</v>
      </c>
      <c r="I494" s="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7">
        <f>INDEX(products!$A$1:$G$49,MATCH(orders!$D494,products!$A$1:$A$49,0),MATCH(orders!K$1,products!$A$1:$G$1,0))</f>
        <v>0.2</v>
      </c>
      <c r="L494" s="9">
        <f>INDEX(products!$A$1:$G$49,MATCH(orders!$D494,products!$A$1:$A$49,0),MATCH(orders!L$1,products!$A$1:$G$1,0))</f>
        <v>4.125</v>
      </c>
      <c r="M494" s="9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_xlfn.XLOOKUP(orders_table[[#This Row],[Customer ID]],customers!$A$1:$A$1001,customers!$I$1:$I$1001,,0)</f>
        <v>Yes</v>
      </c>
    </row>
    <row r="495" spans="1:16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_xlfn.XLOOKUP(C495,customers!$A$1:$A$1001,customers!$B$1:$B$1001,0)</f>
        <v>Sky Farnish</v>
      </c>
      <c r="G495" s="2" t="str">
        <f>IF(_xlfn.XLOOKUP(C495,customers!$A$1:$A$1001,customers!$C$1:$C$1001,0)=0,"",_xlfn.XLOOKUP(C495,customers!$A$1:$A$1001,customers!$C$1:$C$1001,0))</f>
        <v>sfarnishdp@dmoz.org</v>
      </c>
      <c r="H495" s="2" t="str">
        <f>_xlfn.XLOOKUP(C495,customers!$A$1:$A$1001,customers!$G$1:$G$1001,,0)</f>
        <v>United Kingdom</v>
      </c>
      <c r="I495" s="4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7">
        <f>INDEX(products!$A$1:$G$49,MATCH(orders!$D495,products!$A$1:$A$49,0),MATCH(orders!K$1,products!$A$1:$G$1,0))</f>
        <v>0.5</v>
      </c>
      <c r="L495" s="9">
        <f>INDEX(products!$A$1:$G$49,MATCH(orders!$D495,products!$A$1:$A$49,0),MATCH(orders!L$1,products!$A$1:$G$1,0))</f>
        <v>5.97</v>
      </c>
      <c r="M495" s="9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_xlfn.XLOOKUP(orders_table[[#This Row],[Customer ID]],customers!$A$1:$A$1001,customers!$I$1:$I$1001,,0)</f>
        <v>No</v>
      </c>
    </row>
    <row r="496" spans="1:16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_xlfn.XLOOKUP(C496,customers!$A$1:$A$1001,customers!$B$1:$B$1001,0)</f>
        <v>Felicia Jecock</v>
      </c>
      <c r="G496" s="2" t="str">
        <f>IF(_xlfn.XLOOKUP(C496,customers!$A$1:$A$1001,customers!$C$1:$C$1001,0)=0,"",_xlfn.XLOOKUP(C496,customers!$A$1:$A$1001,customers!$C$1:$C$1001,0))</f>
        <v>fjecockdq@unicef.org</v>
      </c>
      <c r="H496" s="2" t="str">
        <f>_xlfn.XLOOKUP(C496,customers!$A$1:$A$1001,customers!$G$1:$G$1001,,0)</f>
        <v>United States</v>
      </c>
      <c r="I496" s="4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7">
        <f>INDEX(products!$A$1:$G$49,MATCH(orders!$D496,products!$A$1:$A$49,0),MATCH(orders!K$1,products!$A$1:$G$1,0))</f>
        <v>1</v>
      </c>
      <c r="L496" s="9">
        <f>INDEX(products!$A$1:$G$49,MATCH(orders!$D496,products!$A$1:$A$49,0),MATCH(orders!L$1,products!$A$1:$G$1,0))</f>
        <v>15.85</v>
      </c>
      <c r="M496" s="9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_xlfn.XLOOKUP(orders_table[[#This Row],[Customer ID]],customers!$A$1:$A$1001,customers!$I$1:$I$1001,,0)</f>
        <v>No</v>
      </c>
    </row>
    <row r="497" spans="1:16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_xlfn.XLOOKUP(C497,customers!$A$1:$A$1001,customers!$B$1:$B$1001,0)</f>
        <v>Currey MacAllister</v>
      </c>
      <c r="G497" s="2" t="str">
        <f>IF(_xlfn.XLOOKUP(C497,customers!$A$1:$A$1001,customers!$C$1:$C$1001,0)=0,"",_xlfn.XLOOKUP(C497,customers!$A$1:$A$1001,customers!$C$1:$C$1001,0))</f>
        <v/>
      </c>
      <c r="H497" s="2" t="str">
        <f>_xlfn.XLOOKUP(C497,customers!$A$1:$A$1001,customers!$G$1:$G$1001,,0)</f>
        <v>United States</v>
      </c>
      <c r="I497" s="4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7">
        <f>INDEX(products!$A$1:$G$49,MATCH(orders!$D497,products!$A$1:$A$49,0),MATCH(orders!K$1,products!$A$1:$G$1,0))</f>
        <v>1</v>
      </c>
      <c r="L497" s="9">
        <f>INDEX(products!$A$1:$G$49,MATCH(orders!$D497,products!$A$1:$A$49,0),MATCH(orders!L$1,products!$A$1:$G$1,0))</f>
        <v>15.85</v>
      </c>
      <c r="M497" s="9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_xlfn.XLOOKUP(orders_table[[#This Row],[Customer ID]],customers!$A$1:$A$1001,customers!$I$1:$I$1001,,0)</f>
        <v>Yes</v>
      </c>
    </row>
    <row r="498" spans="1:16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_xlfn.XLOOKUP(C498,customers!$A$1:$A$1001,customers!$B$1:$B$1001,0)</f>
        <v>Hamlen Pallister</v>
      </c>
      <c r="G498" s="2" t="str">
        <f>IF(_xlfn.XLOOKUP(C498,customers!$A$1:$A$1001,customers!$C$1:$C$1001,0)=0,"",_xlfn.XLOOKUP(C498,customers!$A$1:$A$1001,customers!$C$1:$C$1001,0))</f>
        <v>hpallisterds@ning.com</v>
      </c>
      <c r="H498" s="2" t="str">
        <f>_xlfn.XLOOKUP(C498,customers!$A$1:$A$1001,customers!$G$1:$G$1001,,0)</f>
        <v>United States</v>
      </c>
      <c r="I498" s="4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7">
        <f>INDEX(products!$A$1:$G$49,MATCH(orders!$D498,products!$A$1:$A$49,0),MATCH(orders!K$1,products!$A$1:$G$1,0))</f>
        <v>0.2</v>
      </c>
      <c r="L498" s="9">
        <f>INDEX(products!$A$1:$G$49,MATCH(orders!$D498,products!$A$1:$A$49,0),MATCH(orders!L$1,products!$A$1:$G$1,0))</f>
        <v>3.645</v>
      </c>
      <c r="M498" s="9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_xlfn.XLOOKUP(orders_table[[#This Row],[Customer ID]],customers!$A$1:$A$1001,customers!$I$1:$I$1001,,0)</f>
        <v>No</v>
      </c>
    </row>
    <row r="499" spans="1:16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_xlfn.XLOOKUP(C499,customers!$A$1:$A$1001,customers!$B$1:$B$1001,0)</f>
        <v>Chantal Mersh</v>
      </c>
      <c r="G499" s="2" t="str">
        <f>IF(_xlfn.XLOOKUP(C499,customers!$A$1:$A$1001,customers!$C$1:$C$1001,0)=0,"",_xlfn.XLOOKUP(C499,customers!$A$1:$A$1001,customers!$C$1:$C$1001,0))</f>
        <v>cmershdt@drupal.org</v>
      </c>
      <c r="H499" s="2" t="str">
        <f>_xlfn.XLOOKUP(C499,customers!$A$1:$A$1001,customers!$G$1:$G$1001,,0)</f>
        <v>Ireland</v>
      </c>
      <c r="I499" s="4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7">
        <f>INDEX(products!$A$1:$G$49,MATCH(orders!$D499,products!$A$1:$A$49,0),MATCH(orders!K$1,products!$A$1:$G$1,0))</f>
        <v>1</v>
      </c>
      <c r="L499" s="9">
        <f>INDEX(products!$A$1:$G$49,MATCH(orders!$D499,products!$A$1:$A$49,0),MATCH(orders!L$1,products!$A$1:$G$1,0))</f>
        <v>9.9499999999999993</v>
      </c>
      <c r="M499" s="9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_xlfn.XLOOKUP(orders_table[[#This Row],[Customer ID]],customers!$A$1:$A$1001,customers!$I$1:$I$1001,,0)</f>
        <v>No</v>
      </c>
    </row>
    <row r="500" spans="1:16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_xlfn.XLOOKUP(C500,customers!$A$1:$A$1001,customers!$B$1:$B$1001,0)</f>
        <v>Marja Urion</v>
      </c>
      <c r="G500" s="2" t="str">
        <f>IF(_xlfn.XLOOKUP(C500,customers!$A$1:$A$1001,customers!$C$1:$C$1001,0)=0,"",_xlfn.XLOOKUP(C500,customers!$A$1:$A$1001,customers!$C$1:$C$1001,0))</f>
        <v>murione5@alexa.com</v>
      </c>
      <c r="H500" s="2" t="str">
        <f>_xlfn.XLOOKUP(C500,customers!$A$1:$A$1001,customers!$G$1:$G$1001,,0)</f>
        <v>Ireland</v>
      </c>
      <c r="I500" s="4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7">
        <f>INDEX(products!$A$1:$G$49,MATCH(orders!$D500,products!$A$1:$A$49,0),MATCH(orders!K$1,products!$A$1:$G$1,0))</f>
        <v>1</v>
      </c>
      <c r="L500" s="9">
        <f>INDEX(products!$A$1:$G$49,MATCH(orders!$D500,products!$A$1:$A$49,0),MATCH(orders!L$1,products!$A$1:$G$1,0))</f>
        <v>9.9499999999999993</v>
      </c>
      <c r="M500" s="9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_xlfn.XLOOKUP(orders_table[[#This Row],[Customer ID]],customers!$A$1:$A$1001,customers!$I$1:$I$1001,,0)</f>
        <v>Yes</v>
      </c>
    </row>
    <row r="501" spans="1:16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_xlfn.XLOOKUP(C501,customers!$A$1:$A$1001,customers!$B$1:$B$1001,0)</f>
        <v>Malynda Purbrick</v>
      </c>
      <c r="G501" s="2" t="str">
        <f>IF(_xlfn.XLOOKUP(C501,customers!$A$1:$A$1001,customers!$C$1:$C$1001,0)=0,"",_xlfn.XLOOKUP(C501,customers!$A$1:$A$1001,customers!$C$1:$C$1001,0))</f>
        <v/>
      </c>
      <c r="H501" s="2" t="str">
        <f>_xlfn.XLOOKUP(C501,customers!$A$1:$A$1001,customers!$G$1:$G$1001,,0)</f>
        <v>Ireland</v>
      </c>
      <c r="I501" s="4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7">
        <f>INDEX(products!$A$1:$G$49,MATCH(orders!$D501,products!$A$1:$A$49,0),MATCH(orders!K$1,products!$A$1:$G$1,0))</f>
        <v>0.2</v>
      </c>
      <c r="L501" s="9">
        <f>INDEX(products!$A$1:$G$49,MATCH(orders!$D501,products!$A$1:$A$49,0),MATCH(orders!L$1,products!$A$1:$G$1,0))</f>
        <v>2.6849999999999996</v>
      </c>
      <c r="M501" s="9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_xlfn.XLOOKUP(orders_table[[#This Row],[Customer ID]],customers!$A$1:$A$1001,customers!$I$1:$I$1001,,0)</f>
        <v>Yes</v>
      </c>
    </row>
    <row r="502" spans="1:16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_xlfn.XLOOKUP(C502,customers!$A$1:$A$1001,customers!$B$1:$B$1001,0)</f>
        <v>Alf Housaman</v>
      </c>
      <c r="G502" s="2" t="str">
        <f>IF(_xlfn.XLOOKUP(C502,customers!$A$1:$A$1001,customers!$C$1:$C$1001,0)=0,"",_xlfn.XLOOKUP(C502,customers!$A$1:$A$1001,customers!$C$1:$C$1001,0))</f>
        <v/>
      </c>
      <c r="H502" s="2" t="str">
        <f>_xlfn.XLOOKUP(C502,customers!$A$1:$A$1001,customers!$G$1:$G$1001,,0)</f>
        <v>United States</v>
      </c>
      <c r="I502" s="4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7">
        <f>INDEX(products!$A$1:$G$49,MATCH(orders!$D502,products!$A$1:$A$49,0),MATCH(orders!K$1,products!$A$1:$G$1,0))</f>
        <v>1</v>
      </c>
      <c r="L502" s="9">
        <f>INDEX(products!$A$1:$G$49,MATCH(orders!$D502,products!$A$1:$A$49,0),MATCH(orders!L$1,products!$A$1:$G$1,0))</f>
        <v>11.95</v>
      </c>
      <c r="M502" s="9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_xlfn.XLOOKUP(orders_table[[#This Row],[Customer ID]],customers!$A$1:$A$1001,customers!$I$1:$I$1001,,0)</f>
        <v>No</v>
      </c>
    </row>
    <row r="503" spans="1:16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_xlfn.XLOOKUP(C503,customers!$A$1:$A$1001,customers!$B$1:$B$1001,0)</f>
        <v>Gladi Ducker</v>
      </c>
      <c r="G503" s="2" t="str">
        <f>IF(_xlfn.XLOOKUP(C503,customers!$A$1:$A$1001,customers!$C$1:$C$1001,0)=0,"",_xlfn.XLOOKUP(C503,customers!$A$1:$A$1001,customers!$C$1:$C$1001,0))</f>
        <v>gduckerdx@patch.com</v>
      </c>
      <c r="H503" s="2" t="str">
        <f>_xlfn.XLOOKUP(C503,customers!$A$1:$A$1001,customers!$G$1:$G$1001,,0)</f>
        <v>United Kingdom</v>
      </c>
      <c r="I503" s="4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7">
        <f>INDEX(products!$A$1:$G$49,MATCH(orders!$D503,products!$A$1:$A$49,0),MATCH(orders!K$1,products!$A$1:$G$1,0))</f>
        <v>0.2</v>
      </c>
      <c r="L503" s="9">
        <f>INDEX(products!$A$1:$G$49,MATCH(orders!$D503,products!$A$1:$A$49,0),MATCH(orders!L$1,products!$A$1:$G$1,0))</f>
        <v>2.9849999999999999</v>
      </c>
      <c r="M503" s="9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_xlfn.XLOOKUP(orders_table[[#This Row],[Customer ID]],customers!$A$1:$A$1001,customers!$I$1:$I$1001,,0)</f>
        <v>No</v>
      </c>
    </row>
    <row r="504" spans="1:16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_xlfn.XLOOKUP(C504,customers!$A$1:$A$1001,customers!$B$1:$B$1001,0)</f>
        <v>Gladi Ducker</v>
      </c>
      <c r="G504" s="2" t="str">
        <f>IF(_xlfn.XLOOKUP(C504,customers!$A$1:$A$1001,customers!$C$1:$C$1001,0)=0,"",_xlfn.XLOOKUP(C504,customers!$A$1:$A$1001,customers!$C$1:$C$1001,0))</f>
        <v>gduckerdx@patch.com</v>
      </c>
      <c r="H504" s="2" t="str">
        <f>_xlfn.XLOOKUP(C504,customers!$A$1:$A$1001,customers!$G$1:$G$1001,,0)</f>
        <v>United Kingdom</v>
      </c>
      <c r="I504" s="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7">
        <f>INDEX(products!$A$1:$G$49,MATCH(orders!$D504,products!$A$1:$A$49,0),MATCH(orders!K$1,products!$A$1:$G$1,0))</f>
        <v>0.2</v>
      </c>
      <c r="L504" s="9">
        <f>INDEX(products!$A$1:$G$49,MATCH(orders!$D504,products!$A$1:$A$49,0),MATCH(orders!L$1,products!$A$1:$G$1,0))</f>
        <v>4.125</v>
      </c>
      <c r="M504" s="9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_xlfn.XLOOKUP(orders_table[[#This Row],[Customer ID]],customers!$A$1:$A$1001,customers!$I$1:$I$1001,,0)</f>
        <v>No</v>
      </c>
    </row>
    <row r="505" spans="1:16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_xlfn.XLOOKUP(C505,customers!$A$1:$A$1001,customers!$B$1:$B$1001,0)</f>
        <v>Gladi Ducker</v>
      </c>
      <c r="G505" s="2" t="str">
        <f>IF(_xlfn.XLOOKUP(C505,customers!$A$1:$A$1001,customers!$C$1:$C$1001,0)=0,"",_xlfn.XLOOKUP(C505,customers!$A$1:$A$1001,customers!$C$1:$C$1001,0))</f>
        <v>gduckerdx@patch.com</v>
      </c>
      <c r="H505" s="2" t="str">
        <f>_xlfn.XLOOKUP(C505,customers!$A$1:$A$1001,customers!$G$1:$G$1001,,0)</f>
        <v>United Kingdom</v>
      </c>
      <c r="I505" s="4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7">
        <f>INDEX(products!$A$1:$G$49,MATCH(orders!$D505,products!$A$1:$A$49,0),MATCH(orders!K$1,products!$A$1:$G$1,0))</f>
        <v>1</v>
      </c>
      <c r="L505" s="9">
        <f>INDEX(products!$A$1:$G$49,MATCH(orders!$D505,products!$A$1:$A$49,0),MATCH(orders!L$1,products!$A$1:$G$1,0))</f>
        <v>12.95</v>
      </c>
      <c r="M505" s="9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_xlfn.XLOOKUP(orders_table[[#This Row],[Customer ID]],customers!$A$1:$A$1001,customers!$I$1:$I$1001,,0)</f>
        <v>No</v>
      </c>
    </row>
    <row r="506" spans="1:16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_xlfn.XLOOKUP(C506,customers!$A$1:$A$1001,customers!$B$1:$B$1001,0)</f>
        <v>Gladi Ducker</v>
      </c>
      <c r="G506" s="2" t="str">
        <f>IF(_xlfn.XLOOKUP(C506,customers!$A$1:$A$1001,customers!$C$1:$C$1001,0)=0,"",_xlfn.XLOOKUP(C506,customers!$A$1:$A$1001,customers!$C$1:$C$1001,0))</f>
        <v>gduckerdx@patch.com</v>
      </c>
      <c r="H506" s="2" t="str">
        <f>_xlfn.XLOOKUP(C506,customers!$A$1:$A$1001,customers!$G$1:$G$1001,,0)</f>
        <v>United Kingdom</v>
      </c>
      <c r="I506" s="4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7">
        <f>INDEX(products!$A$1:$G$49,MATCH(orders!$D506,products!$A$1:$A$49,0),MATCH(orders!K$1,products!$A$1:$G$1,0))</f>
        <v>0.2</v>
      </c>
      <c r="L506" s="9">
        <f>INDEX(products!$A$1:$G$49,MATCH(orders!$D506,products!$A$1:$A$49,0),MATCH(orders!L$1,products!$A$1:$G$1,0))</f>
        <v>4.7549999999999999</v>
      </c>
      <c r="M506" s="9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_xlfn.XLOOKUP(orders_table[[#This Row],[Customer ID]],customers!$A$1:$A$1001,customers!$I$1:$I$1001,,0)</f>
        <v>No</v>
      </c>
    </row>
    <row r="507" spans="1:16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_xlfn.XLOOKUP(C507,customers!$A$1:$A$1001,customers!$B$1:$B$1001,0)</f>
        <v>Wain Stearley</v>
      </c>
      <c r="G507" s="2" t="str">
        <f>IF(_xlfn.XLOOKUP(C507,customers!$A$1:$A$1001,customers!$C$1:$C$1001,0)=0,"",_xlfn.XLOOKUP(C507,customers!$A$1:$A$1001,customers!$C$1:$C$1001,0))</f>
        <v>wstearleye1@census.gov</v>
      </c>
      <c r="H507" s="2" t="str">
        <f>_xlfn.XLOOKUP(C507,customers!$A$1:$A$1001,customers!$G$1:$G$1001,,0)</f>
        <v>United States</v>
      </c>
      <c r="I507" s="4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7">
        <f>INDEX(products!$A$1:$G$49,MATCH(orders!$D507,products!$A$1:$A$49,0),MATCH(orders!K$1,products!$A$1:$G$1,0))</f>
        <v>0.2</v>
      </c>
      <c r="L507" s="9">
        <f>INDEX(products!$A$1:$G$49,MATCH(orders!$D507,products!$A$1:$A$49,0),MATCH(orders!L$1,products!$A$1:$G$1,0))</f>
        <v>4.3650000000000002</v>
      </c>
      <c r="M507" s="9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_xlfn.XLOOKUP(orders_table[[#This Row],[Customer ID]],customers!$A$1:$A$1001,customers!$I$1:$I$1001,,0)</f>
        <v>No</v>
      </c>
    </row>
    <row r="508" spans="1:16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_xlfn.XLOOKUP(C508,customers!$A$1:$A$1001,customers!$B$1:$B$1001,0)</f>
        <v>Diane-marie Wincer</v>
      </c>
      <c r="G508" s="2" t="str">
        <f>IF(_xlfn.XLOOKUP(C508,customers!$A$1:$A$1001,customers!$C$1:$C$1001,0)=0,"",_xlfn.XLOOKUP(C508,customers!$A$1:$A$1001,customers!$C$1:$C$1001,0))</f>
        <v>dwincere2@marriott.com</v>
      </c>
      <c r="H508" s="2" t="str">
        <f>_xlfn.XLOOKUP(C508,customers!$A$1:$A$1001,customers!$G$1:$G$1001,,0)</f>
        <v>United States</v>
      </c>
      <c r="I508" s="4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7">
        <f>INDEX(products!$A$1:$G$49,MATCH(orders!$D508,products!$A$1:$A$49,0),MATCH(orders!K$1,products!$A$1:$G$1,0))</f>
        <v>1</v>
      </c>
      <c r="L508" s="9">
        <f>INDEX(products!$A$1:$G$49,MATCH(orders!$D508,products!$A$1:$A$49,0),MATCH(orders!L$1,products!$A$1:$G$1,0))</f>
        <v>12.95</v>
      </c>
      <c r="M508" s="9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_xlfn.XLOOKUP(orders_table[[#This Row],[Customer ID]],customers!$A$1:$A$1001,customers!$I$1:$I$1001,,0)</f>
        <v>Yes</v>
      </c>
    </row>
    <row r="509" spans="1:16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_xlfn.XLOOKUP(C509,customers!$A$1:$A$1001,customers!$B$1:$B$1001,0)</f>
        <v>Perry Lyfield</v>
      </c>
      <c r="G509" s="2" t="str">
        <f>IF(_xlfn.XLOOKUP(C509,customers!$A$1:$A$1001,customers!$C$1:$C$1001,0)=0,"",_xlfn.XLOOKUP(C509,customers!$A$1:$A$1001,customers!$C$1:$C$1001,0))</f>
        <v>plyfielde3@baidu.com</v>
      </c>
      <c r="H509" s="2" t="str">
        <f>_xlfn.XLOOKUP(C509,customers!$A$1:$A$1001,customers!$G$1:$G$1001,,0)</f>
        <v>United States</v>
      </c>
      <c r="I509" s="4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7">
        <f>INDEX(products!$A$1:$G$49,MATCH(orders!$D509,products!$A$1:$A$49,0),MATCH(orders!K$1,products!$A$1:$G$1,0))</f>
        <v>2.5</v>
      </c>
      <c r="L509" s="9">
        <f>INDEX(products!$A$1:$G$49,MATCH(orders!$D509,products!$A$1:$A$49,0),MATCH(orders!L$1,products!$A$1:$G$1,0))</f>
        <v>29.784999999999997</v>
      </c>
      <c r="M509" s="9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_xlfn.XLOOKUP(orders_table[[#This Row],[Customer ID]],customers!$A$1:$A$1001,customers!$I$1:$I$1001,,0)</f>
        <v>Yes</v>
      </c>
    </row>
    <row r="510" spans="1:16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_xlfn.XLOOKUP(C510,customers!$A$1:$A$1001,customers!$B$1:$B$1001,0)</f>
        <v>Heall Perris</v>
      </c>
      <c r="G510" s="2" t="str">
        <f>IF(_xlfn.XLOOKUP(C510,customers!$A$1:$A$1001,customers!$C$1:$C$1001,0)=0,"",_xlfn.XLOOKUP(C510,customers!$A$1:$A$1001,customers!$C$1:$C$1001,0))</f>
        <v>hperrise4@studiopress.com</v>
      </c>
      <c r="H510" s="2" t="str">
        <f>_xlfn.XLOOKUP(C510,customers!$A$1:$A$1001,customers!$G$1:$G$1001,,0)</f>
        <v>Ireland</v>
      </c>
      <c r="I510" s="4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7">
        <f>INDEX(products!$A$1:$G$49,MATCH(orders!$D510,products!$A$1:$A$49,0),MATCH(orders!K$1,products!$A$1:$G$1,0))</f>
        <v>0.5</v>
      </c>
      <c r="L510" s="9">
        <f>INDEX(products!$A$1:$G$49,MATCH(orders!$D510,products!$A$1:$A$49,0),MATCH(orders!L$1,products!$A$1:$G$1,0))</f>
        <v>7.77</v>
      </c>
      <c r="M510" s="9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_xlfn.XLOOKUP(orders_table[[#This Row],[Customer ID]],customers!$A$1:$A$1001,customers!$I$1:$I$1001,,0)</f>
        <v>No</v>
      </c>
    </row>
    <row r="511" spans="1:16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_xlfn.XLOOKUP(C511,customers!$A$1:$A$1001,customers!$B$1:$B$1001,0)</f>
        <v>Marja Urion</v>
      </c>
      <c r="G511" s="2" t="str">
        <f>IF(_xlfn.XLOOKUP(C511,customers!$A$1:$A$1001,customers!$C$1:$C$1001,0)=0,"",_xlfn.XLOOKUP(C511,customers!$A$1:$A$1001,customers!$C$1:$C$1001,0))</f>
        <v>murione5@alexa.com</v>
      </c>
      <c r="H511" s="2" t="str">
        <f>_xlfn.XLOOKUP(C511,customers!$A$1:$A$1001,customers!$G$1:$G$1001,,0)</f>
        <v>Ireland</v>
      </c>
      <c r="I511" s="4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7">
        <f>INDEX(products!$A$1:$G$49,MATCH(orders!$D511,products!$A$1:$A$49,0),MATCH(orders!K$1,products!$A$1:$G$1,0))</f>
        <v>1</v>
      </c>
      <c r="L511" s="9">
        <f>INDEX(products!$A$1:$G$49,MATCH(orders!$D511,products!$A$1:$A$49,0),MATCH(orders!L$1,products!$A$1:$G$1,0))</f>
        <v>9.9499999999999993</v>
      </c>
      <c r="M511" s="9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_xlfn.XLOOKUP(orders_table[[#This Row],[Customer ID]],customers!$A$1:$A$1001,customers!$I$1:$I$1001,,0)</f>
        <v>Yes</v>
      </c>
    </row>
    <row r="512" spans="1:16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_xlfn.XLOOKUP(C512,customers!$A$1:$A$1001,customers!$B$1:$B$1001,0)</f>
        <v>Camellia Kid</v>
      </c>
      <c r="G512" s="2" t="str">
        <f>IF(_xlfn.XLOOKUP(C512,customers!$A$1:$A$1001,customers!$C$1:$C$1001,0)=0,"",_xlfn.XLOOKUP(C512,customers!$A$1:$A$1001,customers!$C$1:$C$1001,0))</f>
        <v>ckide6@narod.ru</v>
      </c>
      <c r="H512" s="2" t="str">
        <f>_xlfn.XLOOKUP(C512,customers!$A$1:$A$1001,customers!$G$1:$G$1001,,0)</f>
        <v>Ireland</v>
      </c>
      <c r="I512" s="4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7">
        <f>INDEX(products!$A$1:$G$49,MATCH(orders!$D512,products!$A$1:$A$49,0),MATCH(orders!K$1,products!$A$1:$G$1,0))</f>
        <v>0.2</v>
      </c>
      <c r="L512" s="9">
        <f>INDEX(products!$A$1:$G$49,MATCH(orders!$D512,products!$A$1:$A$49,0),MATCH(orders!L$1,products!$A$1:$G$1,0))</f>
        <v>3.5849999999999995</v>
      </c>
      <c r="M512" s="9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_xlfn.XLOOKUP(orders_table[[#This Row],[Customer ID]],customers!$A$1:$A$1001,customers!$I$1:$I$1001,,0)</f>
        <v>Yes</v>
      </c>
    </row>
    <row r="513" spans="1:16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_xlfn.XLOOKUP(C513,customers!$A$1:$A$1001,customers!$B$1:$B$1001,0)</f>
        <v>Carolann Beine</v>
      </c>
      <c r="G513" s="2" t="str">
        <f>IF(_xlfn.XLOOKUP(C513,customers!$A$1:$A$1001,customers!$C$1:$C$1001,0)=0,"",_xlfn.XLOOKUP(C513,customers!$A$1:$A$1001,customers!$C$1:$C$1001,0))</f>
        <v>cbeinee7@xinhuanet.com</v>
      </c>
      <c r="H513" s="2" t="str">
        <f>_xlfn.XLOOKUP(C513,customers!$A$1:$A$1001,customers!$G$1:$G$1001,,0)</f>
        <v>United States</v>
      </c>
      <c r="I513" s="4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7">
        <f>INDEX(products!$A$1:$G$49,MATCH(orders!$D513,products!$A$1:$A$49,0),MATCH(orders!K$1,products!$A$1:$G$1,0))</f>
        <v>0.2</v>
      </c>
      <c r="L513" s="9">
        <f>INDEX(products!$A$1:$G$49,MATCH(orders!$D513,products!$A$1:$A$49,0),MATCH(orders!L$1,products!$A$1:$G$1,0))</f>
        <v>3.375</v>
      </c>
      <c r="M513" s="9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_xlfn.XLOOKUP(orders_table[[#This Row],[Customer ID]],customers!$A$1:$A$1001,customers!$I$1:$I$1001,,0)</f>
        <v>Yes</v>
      </c>
    </row>
    <row r="514" spans="1:16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_xlfn.XLOOKUP(C514,customers!$A$1:$A$1001,customers!$B$1:$B$1001,0)</f>
        <v>Celia Bakeup</v>
      </c>
      <c r="G514" s="2" t="str">
        <f>IF(_xlfn.XLOOKUP(C514,customers!$A$1:$A$1001,customers!$C$1:$C$1001,0)=0,"",_xlfn.XLOOKUP(C514,customers!$A$1:$A$1001,customers!$C$1:$C$1001,0))</f>
        <v>cbakeupe8@globo.com</v>
      </c>
      <c r="H514" s="2" t="str">
        <f>_xlfn.XLOOKUP(C514,customers!$A$1:$A$1001,customers!$G$1:$G$1001,,0)</f>
        <v>United States</v>
      </c>
      <c r="I514" s="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7">
        <f>INDEX(products!$A$1:$G$49,MATCH(orders!$D514,products!$A$1:$A$49,0),MATCH(orders!K$1,products!$A$1:$G$1,0))</f>
        <v>1</v>
      </c>
      <c r="L514" s="9">
        <f>INDEX(products!$A$1:$G$49,MATCH(orders!$D514,products!$A$1:$A$49,0),MATCH(orders!L$1,products!$A$1:$G$1,0))</f>
        <v>15.85</v>
      </c>
      <c r="M514" s="9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_xlfn.XLOOKUP(orders_table[[#This Row],[Customer ID]],customers!$A$1:$A$1001,customers!$I$1:$I$1001,,0)</f>
        <v>No</v>
      </c>
    </row>
    <row r="515" spans="1:16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_xlfn.XLOOKUP(C515,customers!$A$1:$A$1001,customers!$B$1:$B$1001,0)</f>
        <v>Nataniel Helkin</v>
      </c>
      <c r="G515" s="2" t="str">
        <f>IF(_xlfn.XLOOKUP(C515,customers!$A$1:$A$1001,customers!$C$1:$C$1001,0)=0,"",_xlfn.XLOOKUP(C515,customers!$A$1:$A$1001,customers!$C$1:$C$1001,0))</f>
        <v>nhelkine9@example.com</v>
      </c>
      <c r="H515" s="2" t="str">
        <f>_xlfn.XLOOKUP(C515,customers!$A$1:$A$1001,customers!$G$1:$G$1001,,0)</f>
        <v>United States</v>
      </c>
      <c r="I515" s="4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7">
        <f>INDEX(products!$A$1:$G$49,MATCH(orders!$D515,products!$A$1:$A$49,0),MATCH(orders!K$1,products!$A$1:$G$1,0))</f>
        <v>1</v>
      </c>
      <c r="L515" s="9">
        <f>INDEX(products!$A$1:$G$49,MATCH(orders!$D515,products!$A$1:$A$49,0),MATCH(orders!L$1,products!$A$1:$G$1,0))</f>
        <v>15.85</v>
      </c>
      <c r="M515" s="9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_xlfn.XLOOKUP(orders_table[[#This Row],[Customer ID]],customers!$A$1:$A$1001,customers!$I$1:$I$1001,,0)</f>
        <v>No</v>
      </c>
    </row>
    <row r="516" spans="1:16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_xlfn.XLOOKUP(C516,customers!$A$1:$A$1001,customers!$B$1:$B$1001,0)</f>
        <v>Pippo Witherington</v>
      </c>
      <c r="G516" s="2" t="str">
        <f>IF(_xlfn.XLOOKUP(C516,customers!$A$1:$A$1001,customers!$C$1:$C$1001,0)=0,"",_xlfn.XLOOKUP(C516,customers!$A$1:$A$1001,customers!$C$1:$C$1001,0))</f>
        <v>pwitheringtonea@networkadvertising.org</v>
      </c>
      <c r="H516" s="2" t="str">
        <f>_xlfn.XLOOKUP(C516,customers!$A$1:$A$1001,customers!$G$1:$G$1001,,0)</f>
        <v>United States</v>
      </c>
      <c r="I516" s="4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7">
        <f>INDEX(products!$A$1:$G$49,MATCH(orders!$D516,products!$A$1:$A$49,0),MATCH(orders!K$1,products!$A$1:$G$1,0))</f>
        <v>0.2</v>
      </c>
      <c r="L516" s="9">
        <f>INDEX(products!$A$1:$G$49,MATCH(orders!$D516,products!$A$1:$A$49,0),MATCH(orders!L$1,products!$A$1:$G$1,0))</f>
        <v>4.3650000000000002</v>
      </c>
      <c r="M516" s="9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_xlfn.XLOOKUP(orders_table[[#This Row],[Customer ID]],customers!$A$1:$A$1001,customers!$I$1:$I$1001,,0)</f>
        <v>Yes</v>
      </c>
    </row>
    <row r="517" spans="1:16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_xlfn.XLOOKUP(C517,customers!$A$1:$A$1001,customers!$B$1:$B$1001,0)</f>
        <v>Tildie Tilzey</v>
      </c>
      <c r="G517" s="2" t="str">
        <f>IF(_xlfn.XLOOKUP(C517,customers!$A$1:$A$1001,customers!$C$1:$C$1001,0)=0,"",_xlfn.XLOOKUP(C517,customers!$A$1:$A$1001,customers!$C$1:$C$1001,0))</f>
        <v>ttilzeyeb@hostgator.com</v>
      </c>
      <c r="H517" s="2" t="str">
        <f>_xlfn.XLOOKUP(C517,customers!$A$1:$A$1001,customers!$G$1:$G$1001,,0)</f>
        <v>United States</v>
      </c>
      <c r="I517" s="4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7">
        <f>INDEX(products!$A$1:$G$49,MATCH(orders!$D517,products!$A$1:$A$49,0),MATCH(orders!K$1,products!$A$1:$G$1,0))</f>
        <v>0.5</v>
      </c>
      <c r="L517" s="9">
        <f>INDEX(products!$A$1:$G$49,MATCH(orders!$D517,products!$A$1:$A$49,0),MATCH(orders!L$1,products!$A$1:$G$1,0))</f>
        <v>7.169999999999999</v>
      </c>
      <c r="M517" s="9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_xlfn.XLOOKUP(orders_table[[#This Row],[Customer ID]],customers!$A$1:$A$1001,customers!$I$1:$I$1001,,0)</f>
        <v>No</v>
      </c>
    </row>
    <row r="518" spans="1:16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_xlfn.XLOOKUP(C518,customers!$A$1:$A$1001,customers!$B$1:$B$1001,0)</f>
        <v>Cindra Burling</v>
      </c>
      <c r="G518" s="2" t="str">
        <f>IF(_xlfn.XLOOKUP(C518,customers!$A$1:$A$1001,customers!$C$1:$C$1001,0)=0,"",_xlfn.XLOOKUP(C518,customers!$A$1:$A$1001,customers!$C$1:$C$1001,0))</f>
        <v/>
      </c>
      <c r="H518" s="2" t="str">
        <f>_xlfn.XLOOKUP(C518,customers!$A$1:$A$1001,customers!$G$1:$G$1001,,0)</f>
        <v>United States</v>
      </c>
      <c r="I518" s="4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7">
        <f>INDEX(products!$A$1:$G$49,MATCH(orders!$D518,products!$A$1:$A$49,0),MATCH(orders!K$1,products!$A$1:$G$1,0))</f>
        <v>2.5</v>
      </c>
      <c r="L518" s="9">
        <f>INDEX(products!$A$1:$G$49,MATCH(orders!$D518,products!$A$1:$A$49,0),MATCH(orders!L$1,products!$A$1:$G$1,0))</f>
        <v>20.584999999999997</v>
      </c>
      <c r="M518" s="9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_xlfn.XLOOKUP(orders_table[[#This Row],[Customer ID]],customers!$A$1:$A$1001,customers!$I$1:$I$1001,,0)</f>
        <v>Yes</v>
      </c>
    </row>
    <row r="519" spans="1:16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_xlfn.XLOOKUP(C519,customers!$A$1:$A$1001,customers!$B$1:$B$1001,0)</f>
        <v>Channa Belamy</v>
      </c>
      <c r="G519" s="2" t="str">
        <f>IF(_xlfn.XLOOKUP(C519,customers!$A$1:$A$1001,customers!$C$1:$C$1001,0)=0,"",_xlfn.XLOOKUP(C519,customers!$A$1:$A$1001,customers!$C$1:$C$1001,0))</f>
        <v/>
      </c>
      <c r="H519" s="2" t="str">
        <f>_xlfn.XLOOKUP(C519,customers!$A$1:$A$1001,customers!$G$1:$G$1001,,0)</f>
        <v>United States</v>
      </c>
      <c r="I519" s="4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7">
        <f>INDEX(products!$A$1:$G$49,MATCH(orders!$D519,products!$A$1:$A$49,0),MATCH(orders!K$1,products!$A$1:$G$1,0))</f>
        <v>0.2</v>
      </c>
      <c r="L519" s="9">
        <f>INDEX(products!$A$1:$G$49,MATCH(orders!$D519,products!$A$1:$A$49,0),MATCH(orders!L$1,products!$A$1:$G$1,0))</f>
        <v>3.8849999999999998</v>
      </c>
      <c r="M519" s="9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_xlfn.XLOOKUP(orders_table[[#This Row],[Customer ID]],customers!$A$1:$A$1001,customers!$I$1:$I$1001,,0)</f>
        <v>No</v>
      </c>
    </row>
    <row r="520" spans="1:16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_xlfn.XLOOKUP(C520,customers!$A$1:$A$1001,customers!$B$1:$B$1001,0)</f>
        <v>Karl Imorts</v>
      </c>
      <c r="G520" s="2" t="str">
        <f>IF(_xlfn.XLOOKUP(C520,customers!$A$1:$A$1001,customers!$C$1:$C$1001,0)=0,"",_xlfn.XLOOKUP(C520,customers!$A$1:$A$1001,customers!$C$1:$C$1001,0))</f>
        <v>kimortsee@alexa.com</v>
      </c>
      <c r="H520" s="2" t="str">
        <f>_xlfn.XLOOKUP(C520,customers!$A$1:$A$1001,customers!$G$1:$G$1001,,0)</f>
        <v>United States</v>
      </c>
      <c r="I520" s="4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7">
        <f>INDEX(products!$A$1:$G$49,MATCH(orders!$D520,products!$A$1:$A$49,0),MATCH(orders!K$1,products!$A$1:$G$1,0))</f>
        <v>2.5</v>
      </c>
      <c r="L520" s="9">
        <f>INDEX(products!$A$1:$G$49,MATCH(orders!$D520,products!$A$1:$A$49,0),MATCH(orders!L$1,products!$A$1:$G$1,0))</f>
        <v>27.945</v>
      </c>
      <c r="M520" s="9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_xlfn.XLOOKUP(orders_table[[#This Row],[Customer ID]],customers!$A$1:$A$1001,customers!$I$1:$I$1001,,0)</f>
        <v>No</v>
      </c>
    </row>
    <row r="521" spans="1:16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_xlfn.XLOOKUP(C521,customers!$A$1:$A$1001,customers!$B$1:$B$1001,0)</f>
        <v>Marja Urion</v>
      </c>
      <c r="G521" s="2" t="str">
        <f>IF(_xlfn.XLOOKUP(C521,customers!$A$1:$A$1001,customers!$C$1:$C$1001,0)=0,"",_xlfn.XLOOKUP(C521,customers!$A$1:$A$1001,customers!$C$1:$C$1001,0))</f>
        <v>murione5@alexa.com</v>
      </c>
      <c r="H521" s="2" t="str">
        <f>_xlfn.XLOOKUP(C521,customers!$A$1:$A$1001,customers!$G$1:$G$1001,,0)</f>
        <v>Ireland</v>
      </c>
      <c r="I521" s="4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7">
        <f>INDEX(products!$A$1:$G$49,MATCH(orders!$D521,products!$A$1:$A$49,0),MATCH(orders!K$1,products!$A$1:$G$1,0))</f>
        <v>0.5</v>
      </c>
      <c r="L521" s="9">
        <f>INDEX(products!$A$1:$G$49,MATCH(orders!$D521,products!$A$1:$A$49,0),MATCH(orders!L$1,products!$A$1:$G$1,0))</f>
        <v>5.97</v>
      </c>
      <c r="M521" s="9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_xlfn.XLOOKUP(orders_table[[#This Row],[Customer ID]],customers!$A$1:$A$1001,customers!$I$1:$I$1001,,0)</f>
        <v>Yes</v>
      </c>
    </row>
    <row r="522" spans="1:16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_xlfn.XLOOKUP(C522,customers!$A$1:$A$1001,customers!$B$1:$B$1001,0)</f>
        <v>Mag Armistead</v>
      </c>
      <c r="G522" s="2" t="str">
        <f>IF(_xlfn.XLOOKUP(C522,customers!$A$1:$A$1001,customers!$C$1:$C$1001,0)=0,"",_xlfn.XLOOKUP(C522,customers!$A$1:$A$1001,customers!$C$1:$C$1001,0))</f>
        <v>marmisteadeg@blogtalkradio.com</v>
      </c>
      <c r="H522" s="2" t="str">
        <f>_xlfn.XLOOKUP(C522,customers!$A$1:$A$1001,customers!$G$1:$G$1001,,0)</f>
        <v>United States</v>
      </c>
      <c r="I522" s="4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7">
        <f>INDEX(products!$A$1:$G$49,MATCH(orders!$D522,products!$A$1:$A$49,0),MATCH(orders!K$1,products!$A$1:$G$1,0))</f>
        <v>0.2</v>
      </c>
      <c r="L522" s="9">
        <f>INDEX(products!$A$1:$G$49,MATCH(orders!$D522,products!$A$1:$A$49,0),MATCH(orders!L$1,products!$A$1:$G$1,0))</f>
        <v>3.8849999999999998</v>
      </c>
      <c r="M522" s="9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_xlfn.XLOOKUP(orders_table[[#This Row],[Customer ID]],customers!$A$1:$A$1001,customers!$I$1:$I$1001,,0)</f>
        <v>No</v>
      </c>
    </row>
    <row r="523" spans="1:16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_xlfn.XLOOKUP(C523,customers!$A$1:$A$1001,customers!$B$1:$B$1001,0)</f>
        <v>Mag Armistead</v>
      </c>
      <c r="G523" s="2" t="str">
        <f>IF(_xlfn.XLOOKUP(C523,customers!$A$1:$A$1001,customers!$C$1:$C$1001,0)=0,"",_xlfn.XLOOKUP(C523,customers!$A$1:$A$1001,customers!$C$1:$C$1001,0))</f>
        <v>marmisteadeg@blogtalkradio.com</v>
      </c>
      <c r="H523" s="2" t="str">
        <f>_xlfn.XLOOKUP(C523,customers!$A$1:$A$1001,customers!$G$1:$G$1001,,0)</f>
        <v>United States</v>
      </c>
      <c r="I523" s="4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7">
        <f>INDEX(products!$A$1:$G$49,MATCH(orders!$D523,products!$A$1:$A$49,0),MATCH(orders!K$1,products!$A$1:$G$1,0))</f>
        <v>1</v>
      </c>
      <c r="L523" s="9">
        <f>INDEX(products!$A$1:$G$49,MATCH(orders!$D523,products!$A$1:$A$49,0),MATCH(orders!L$1,products!$A$1:$G$1,0))</f>
        <v>9.9499999999999993</v>
      </c>
      <c r="M523" s="9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_xlfn.XLOOKUP(orders_table[[#This Row],[Customer ID]],customers!$A$1:$A$1001,customers!$I$1:$I$1001,,0)</f>
        <v>No</v>
      </c>
    </row>
    <row r="524" spans="1:16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_xlfn.XLOOKUP(C524,customers!$A$1:$A$1001,customers!$B$1:$B$1001,0)</f>
        <v>Vasili Upstone</v>
      </c>
      <c r="G524" s="2" t="str">
        <f>IF(_xlfn.XLOOKUP(C524,customers!$A$1:$A$1001,customers!$C$1:$C$1001,0)=0,"",_xlfn.XLOOKUP(C524,customers!$A$1:$A$1001,customers!$C$1:$C$1001,0))</f>
        <v>vupstoneei@google.pl</v>
      </c>
      <c r="H524" s="2" t="str">
        <f>_xlfn.XLOOKUP(C524,customers!$A$1:$A$1001,customers!$G$1:$G$1001,,0)</f>
        <v>United States</v>
      </c>
      <c r="I524" s="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7">
        <f>INDEX(products!$A$1:$G$49,MATCH(orders!$D524,products!$A$1:$A$49,0),MATCH(orders!K$1,products!$A$1:$G$1,0))</f>
        <v>0.5</v>
      </c>
      <c r="L524" s="9">
        <f>INDEX(products!$A$1:$G$49,MATCH(orders!$D524,products!$A$1:$A$49,0),MATCH(orders!L$1,products!$A$1:$G$1,0))</f>
        <v>5.97</v>
      </c>
      <c r="M524" s="9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_xlfn.XLOOKUP(orders_table[[#This Row],[Customer ID]],customers!$A$1:$A$1001,customers!$I$1:$I$1001,,0)</f>
        <v>No</v>
      </c>
    </row>
    <row r="525" spans="1:16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_xlfn.XLOOKUP(C525,customers!$A$1:$A$1001,customers!$B$1:$B$1001,0)</f>
        <v>Berty Beelby</v>
      </c>
      <c r="G525" s="2" t="str">
        <f>IF(_xlfn.XLOOKUP(C525,customers!$A$1:$A$1001,customers!$C$1:$C$1001,0)=0,"",_xlfn.XLOOKUP(C525,customers!$A$1:$A$1001,customers!$C$1:$C$1001,0))</f>
        <v>bbeelbyej@rediff.com</v>
      </c>
      <c r="H525" s="2" t="str">
        <f>_xlfn.XLOOKUP(C525,customers!$A$1:$A$1001,customers!$G$1:$G$1001,,0)</f>
        <v>Ireland</v>
      </c>
      <c r="I525" s="4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7">
        <f>INDEX(products!$A$1:$G$49,MATCH(orders!$D525,products!$A$1:$A$49,0),MATCH(orders!K$1,products!$A$1:$G$1,0))</f>
        <v>2.5</v>
      </c>
      <c r="L525" s="9">
        <f>INDEX(products!$A$1:$G$49,MATCH(orders!$D525,products!$A$1:$A$49,0),MATCH(orders!L$1,products!$A$1:$G$1,0))</f>
        <v>29.784999999999997</v>
      </c>
      <c r="M525" s="9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_xlfn.XLOOKUP(orders_table[[#This Row],[Customer ID]],customers!$A$1:$A$1001,customers!$I$1:$I$1001,,0)</f>
        <v>No</v>
      </c>
    </row>
    <row r="526" spans="1:16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_xlfn.XLOOKUP(C526,customers!$A$1:$A$1001,customers!$B$1:$B$1001,0)</f>
        <v>Erny Stenyng</v>
      </c>
      <c r="G526" s="2" t="str">
        <f>IF(_xlfn.XLOOKUP(C526,customers!$A$1:$A$1001,customers!$C$1:$C$1001,0)=0,"",_xlfn.XLOOKUP(C526,customers!$A$1:$A$1001,customers!$C$1:$C$1001,0))</f>
        <v/>
      </c>
      <c r="H526" s="2" t="str">
        <f>_xlfn.XLOOKUP(C526,customers!$A$1:$A$1001,customers!$G$1:$G$1001,,0)</f>
        <v>United States</v>
      </c>
      <c r="I526" s="4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7">
        <f>INDEX(products!$A$1:$G$49,MATCH(orders!$D526,products!$A$1:$A$49,0),MATCH(orders!K$1,products!$A$1:$G$1,0))</f>
        <v>2.5</v>
      </c>
      <c r="L526" s="9">
        <f>INDEX(products!$A$1:$G$49,MATCH(orders!$D526,products!$A$1:$A$49,0),MATCH(orders!L$1,products!$A$1:$G$1,0))</f>
        <v>36.454999999999998</v>
      </c>
      <c r="M526" s="9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_xlfn.XLOOKUP(orders_table[[#This Row],[Customer ID]],customers!$A$1:$A$1001,customers!$I$1:$I$1001,,0)</f>
        <v>No</v>
      </c>
    </row>
    <row r="527" spans="1:16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_xlfn.XLOOKUP(C527,customers!$A$1:$A$1001,customers!$B$1:$B$1001,0)</f>
        <v>Edin Yantsurev</v>
      </c>
      <c r="G527" s="2" t="str">
        <f>IF(_xlfn.XLOOKUP(C527,customers!$A$1:$A$1001,customers!$C$1:$C$1001,0)=0,"",_xlfn.XLOOKUP(C527,customers!$A$1:$A$1001,customers!$C$1:$C$1001,0))</f>
        <v/>
      </c>
      <c r="H527" s="2" t="str">
        <f>_xlfn.XLOOKUP(C527,customers!$A$1:$A$1001,customers!$G$1:$G$1001,,0)</f>
        <v>United States</v>
      </c>
      <c r="I527" s="4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7">
        <f>INDEX(products!$A$1:$G$49,MATCH(orders!$D527,products!$A$1:$A$49,0),MATCH(orders!K$1,products!$A$1:$G$1,0))</f>
        <v>0.2</v>
      </c>
      <c r="L527" s="9">
        <f>INDEX(products!$A$1:$G$49,MATCH(orders!$D527,products!$A$1:$A$49,0),MATCH(orders!L$1,products!$A$1:$G$1,0))</f>
        <v>2.6849999999999996</v>
      </c>
      <c r="M527" s="9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_xlfn.XLOOKUP(orders_table[[#This Row],[Customer ID]],customers!$A$1:$A$1001,customers!$I$1:$I$1001,,0)</f>
        <v>Yes</v>
      </c>
    </row>
    <row r="528" spans="1:16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_xlfn.XLOOKUP(C528,customers!$A$1:$A$1001,customers!$B$1:$B$1001,0)</f>
        <v>Webb Speechly</v>
      </c>
      <c r="G528" s="2" t="str">
        <f>IF(_xlfn.XLOOKUP(C528,customers!$A$1:$A$1001,customers!$C$1:$C$1001,0)=0,"",_xlfn.XLOOKUP(C528,customers!$A$1:$A$1001,customers!$C$1:$C$1001,0))</f>
        <v>wspeechlyem@amazon.com</v>
      </c>
      <c r="H528" s="2" t="str">
        <f>_xlfn.XLOOKUP(C528,customers!$A$1:$A$1001,customers!$G$1:$G$1001,,0)</f>
        <v>United States</v>
      </c>
      <c r="I528" s="4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7">
        <f>INDEX(products!$A$1:$G$49,MATCH(orders!$D528,products!$A$1:$A$49,0),MATCH(orders!K$1,products!$A$1:$G$1,0))</f>
        <v>2.5</v>
      </c>
      <c r="L528" s="9">
        <f>INDEX(products!$A$1:$G$49,MATCH(orders!$D528,products!$A$1:$A$49,0),MATCH(orders!L$1,products!$A$1:$G$1,0))</f>
        <v>31.624999999999996</v>
      </c>
      <c r="M528" s="9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_xlfn.XLOOKUP(orders_table[[#This Row],[Customer ID]],customers!$A$1:$A$1001,customers!$I$1:$I$1001,,0)</f>
        <v>Yes</v>
      </c>
    </row>
    <row r="529" spans="1:16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_xlfn.XLOOKUP(C529,customers!$A$1:$A$1001,customers!$B$1:$B$1001,0)</f>
        <v>Irvine Phillpot</v>
      </c>
      <c r="G529" s="2" t="str">
        <f>IF(_xlfn.XLOOKUP(C529,customers!$A$1:$A$1001,customers!$C$1:$C$1001,0)=0,"",_xlfn.XLOOKUP(C529,customers!$A$1:$A$1001,customers!$C$1:$C$1001,0))</f>
        <v>iphillpoten@buzzfeed.com</v>
      </c>
      <c r="H529" s="2" t="str">
        <f>_xlfn.XLOOKUP(C529,customers!$A$1:$A$1001,customers!$G$1:$G$1001,,0)</f>
        <v>United Kingdom</v>
      </c>
      <c r="I529" s="4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7">
        <f>INDEX(products!$A$1:$G$49,MATCH(orders!$D529,products!$A$1:$A$49,0),MATCH(orders!K$1,products!$A$1:$G$1,0))</f>
        <v>0.5</v>
      </c>
      <c r="L529" s="9">
        <f>INDEX(products!$A$1:$G$49,MATCH(orders!$D529,products!$A$1:$A$49,0),MATCH(orders!L$1,products!$A$1:$G$1,0))</f>
        <v>8.25</v>
      </c>
      <c r="M529" s="9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_xlfn.XLOOKUP(orders_table[[#This Row],[Customer ID]],customers!$A$1:$A$1001,customers!$I$1:$I$1001,,0)</f>
        <v>No</v>
      </c>
    </row>
    <row r="530" spans="1:16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_xlfn.XLOOKUP(C530,customers!$A$1:$A$1001,customers!$B$1:$B$1001,0)</f>
        <v>Lem Pennacci</v>
      </c>
      <c r="G530" s="2" t="str">
        <f>IF(_xlfn.XLOOKUP(C530,customers!$A$1:$A$1001,customers!$C$1:$C$1001,0)=0,"",_xlfn.XLOOKUP(C530,customers!$A$1:$A$1001,customers!$C$1:$C$1001,0))</f>
        <v>lpennaccieo@statcounter.com</v>
      </c>
      <c r="H530" s="2" t="str">
        <f>_xlfn.XLOOKUP(C530,customers!$A$1:$A$1001,customers!$G$1:$G$1001,,0)</f>
        <v>United States</v>
      </c>
      <c r="I530" s="4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7">
        <f>INDEX(products!$A$1:$G$49,MATCH(orders!$D530,products!$A$1:$A$49,0),MATCH(orders!K$1,products!$A$1:$G$1,0))</f>
        <v>0.5</v>
      </c>
      <c r="L530" s="9">
        <f>INDEX(products!$A$1:$G$49,MATCH(orders!$D530,products!$A$1:$A$49,0),MATCH(orders!L$1,products!$A$1:$G$1,0))</f>
        <v>8.91</v>
      </c>
      <c r="M530" s="9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_xlfn.XLOOKUP(orders_table[[#This Row],[Customer ID]],customers!$A$1:$A$1001,customers!$I$1:$I$1001,,0)</f>
        <v>No</v>
      </c>
    </row>
    <row r="531" spans="1:16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_xlfn.XLOOKUP(C531,customers!$A$1:$A$1001,customers!$B$1:$B$1001,0)</f>
        <v>Starr Arpin</v>
      </c>
      <c r="G531" s="2" t="str">
        <f>IF(_xlfn.XLOOKUP(C531,customers!$A$1:$A$1001,customers!$C$1:$C$1001,0)=0,"",_xlfn.XLOOKUP(C531,customers!$A$1:$A$1001,customers!$C$1:$C$1001,0))</f>
        <v>sarpinep@moonfruit.com</v>
      </c>
      <c r="H531" s="2" t="str">
        <f>_xlfn.XLOOKUP(C531,customers!$A$1:$A$1001,customers!$G$1:$G$1001,,0)</f>
        <v>United States</v>
      </c>
      <c r="I531" s="4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7">
        <f>INDEX(products!$A$1:$G$49,MATCH(orders!$D531,products!$A$1:$A$49,0),MATCH(orders!K$1,products!$A$1:$G$1,0))</f>
        <v>1</v>
      </c>
      <c r="L531" s="9">
        <f>INDEX(products!$A$1:$G$49,MATCH(orders!$D531,products!$A$1:$A$49,0),MATCH(orders!L$1,products!$A$1:$G$1,0))</f>
        <v>9.9499999999999993</v>
      </c>
      <c r="M531" s="9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_xlfn.XLOOKUP(orders_table[[#This Row],[Customer ID]],customers!$A$1:$A$1001,customers!$I$1:$I$1001,,0)</f>
        <v>No</v>
      </c>
    </row>
    <row r="532" spans="1:16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_xlfn.XLOOKUP(C532,customers!$A$1:$A$1001,customers!$B$1:$B$1001,0)</f>
        <v>Donny Fries</v>
      </c>
      <c r="G532" s="2" t="str">
        <f>IF(_xlfn.XLOOKUP(C532,customers!$A$1:$A$1001,customers!$C$1:$C$1001,0)=0,"",_xlfn.XLOOKUP(C532,customers!$A$1:$A$1001,customers!$C$1:$C$1001,0))</f>
        <v>dfrieseq@cargocollective.com</v>
      </c>
      <c r="H532" s="2" t="str">
        <f>_xlfn.XLOOKUP(C532,customers!$A$1:$A$1001,customers!$G$1:$G$1001,,0)</f>
        <v>United States</v>
      </c>
      <c r="I532" s="4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7">
        <f>INDEX(products!$A$1:$G$49,MATCH(orders!$D532,products!$A$1:$A$49,0),MATCH(orders!K$1,products!$A$1:$G$1,0))</f>
        <v>1</v>
      </c>
      <c r="L532" s="9">
        <f>INDEX(products!$A$1:$G$49,MATCH(orders!$D532,products!$A$1:$A$49,0),MATCH(orders!L$1,products!$A$1:$G$1,0))</f>
        <v>9.9499999999999993</v>
      </c>
      <c r="M532" s="9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_xlfn.XLOOKUP(orders_table[[#This Row],[Customer ID]],customers!$A$1:$A$1001,customers!$I$1:$I$1001,,0)</f>
        <v>No</v>
      </c>
    </row>
    <row r="533" spans="1:16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_xlfn.XLOOKUP(C533,customers!$A$1:$A$1001,customers!$B$1:$B$1001,0)</f>
        <v>Rana Sharer</v>
      </c>
      <c r="G533" s="2" t="str">
        <f>IF(_xlfn.XLOOKUP(C533,customers!$A$1:$A$1001,customers!$C$1:$C$1001,0)=0,"",_xlfn.XLOOKUP(C533,customers!$A$1:$A$1001,customers!$C$1:$C$1001,0))</f>
        <v>rsharerer@flavors.me</v>
      </c>
      <c r="H533" s="2" t="str">
        <f>_xlfn.XLOOKUP(C533,customers!$A$1:$A$1001,customers!$G$1:$G$1001,,0)</f>
        <v>United States</v>
      </c>
      <c r="I533" s="4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7">
        <f>INDEX(products!$A$1:$G$49,MATCH(orders!$D533,products!$A$1:$A$49,0),MATCH(orders!K$1,products!$A$1:$G$1,0))</f>
        <v>1</v>
      </c>
      <c r="L533" s="9">
        <f>INDEX(products!$A$1:$G$49,MATCH(orders!$D533,products!$A$1:$A$49,0),MATCH(orders!L$1,products!$A$1:$G$1,0))</f>
        <v>8.9499999999999993</v>
      </c>
      <c r="M533" s="9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_xlfn.XLOOKUP(orders_table[[#This Row],[Customer ID]],customers!$A$1:$A$1001,customers!$I$1:$I$1001,,0)</f>
        <v>No</v>
      </c>
    </row>
    <row r="534" spans="1:16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_xlfn.XLOOKUP(C534,customers!$A$1:$A$1001,customers!$B$1:$B$1001,0)</f>
        <v>Nannie Naseby</v>
      </c>
      <c r="G534" s="2" t="str">
        <f>IF(_xlfn.XLOOKUP(C534,customers!$A$1:$A$1001,customers!$C$1:$C$1001,0)=0,"",_xlfn.XLOOKUP(C534,customers!$A$1:$A$1001,customers!$C$1:$C$1001,0))</f>
        <v>nnasebyes@umich.edu</v>
      </c>
      <c r="H534" s="2" t="str">
        <f>_xlfn.XLOOKUP(C534,customers!$A$1:$A$1001,customers!$G$1:$G$1001,,0)</f>
        <v>United States</v>
      </c>
      <c r="I534" s="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7">
        <f>INDEX(products!$A$1:$G$49,MATCH(orders!$D534,products!$A$1:$A$49,0),MATCH(orders!K$1,products!$A$1:$G$1,0))</f>
        <v>0.5</v>
      </c>
      <c r="L534" s="9">
        <f>INDEX(products!$A$1:$G$49,MATCH(orders!$D534,products!$A$1:$A$49,0),MATCH(orders!L$1,products!$A$1:$G$1,0))</f>
        <v>8.25</v>
      </c>
      <c r="M534" s="9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_xlfn.XLOOKUP(orders_table[[#This Row],[Customer ID]],customers!$A$1:$A$1001,customers!$I$1:$I$1001,,0)</f>
        <v>Yes</v>
      </c>
    </row>
    <row r="535" spans="1:16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_xlfn.XLOOKUP(C535,customers!$A$1:$A$1001,customers!$B$1:$B$1001,0)</f>
        <v>Rea Offell</v>
      </c>
      <c r="G535" s="2" t="str">
        <f>IF(_xlfn.XLOOKUP(C535,customers!$A$1:$A$1001,customers!$C$1:$C$1001,0)=0,"",_xlfn.XLOOKUP(C535,customers!$A$1:$A$1001,customers!$C$1:$C$1001,0))</f>
        <v/>
      </c>
      <c r="H535" s="2" t="str">
        <f>_xlfn.XLOOKUP(C535,customers!$A$1:$A$1001,customers!$G$1:$G$1001,,0)</f>
        <v>United States</v>
      </c>
      <c r="I535" s="4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7">
        <f>INDEX(products!$A$1:$G$49,MATCH(orders!$D535,products!$A$1:$A$49,0),MATCH(orders!K$1,products!$A$1:$G$1,0))</f>
        <v>0.5</v>
      </c>
      <c r="L535" s="9">
        <f>INDEX(products!$A$1:$G$49,MATCH(orders!$D535,products!$A$1:$A$49,0),MATCH(orders!L$1,products!$A$1:$G$1,0))</f>
        <v>5.3699999999999992</v>
      </c>
      <c r="M535" s="9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_xlfn.XLOOKUP(orders_table[[#This Row],[Customer ID]],customers!$A$1:$A$1001,customers!$I$1:$I$1001,,0)</f>
        <v>No</v>
      </c>
    </row>
    <row r="536" spans="1:16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_xlfn.XLOOKUP(C536,customers!$A$1:$A$1001,customers!$B$1:$B$1001,0)</f>
        <v>Kris O'Cullen</v>
      </c>
      <c r="G536" s="2" t="str">
        <f>IF(_xlfn.XLOOKUP(C536,customers!$A$1:$A$1001,customers!$C$1:$C$1001,0)=0,"",_xlfn.XLOOKUP(C536,customers!$A$1:$A$1001,customers!$C$1:$C$1001,0))</f>
        <v>koculleneu@ca.gov</v>
      </c>
      <c r="H536" s="2" t="str">
        <f>_xlfn.XLOOKUP(C536,customers!$A$1:$A$1001,customers!$G$1:$G$1001,,0)</f>
        <v>Ireland</v>
      </c>
      <c r="I536" s="4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7">
        <f>INDEX(products!$A$1:$G$49,MATCH(orders!$D536,products!$A$1:$A$49,0),MATCH(orders!K$1,products!$A$1:$G$1,0))</f>
        <v>2.5</v>
      </c>
      <c r="L536" s="9">
        <f>INDEX(products!$A$1:$G$49,MATCH(orders!$D536,products!$A$1:$A$49,0),MATCH(orders!L$1,products!$A$1:$G$1,0))</f>
        <v>22.884999999999998</v>
      </c>
      <c r="M536" s="9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_xlfn.XLOOKUP(orders_table[[#This Row],[Customer ID]],customers!$A$1:$A$1001,customers!$I$1:$I$1001,,0)</f>
        <v>Yes</v>
      </c>
    </row>
    <row r="537" spans="1:16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_xlfn.XLOOKUP(C537,customers!$A$1:$A$1001,customers!$B$1:$B$1001,0)</f>
        <v>Timoteo Glisane</v>
      </c>
      <c r="G537" s="2" t="str">
        <f>IF(_xlfn.XLOOKUP(C537,customers!$A$1:$A$1001,customers!$C$1:$C$1001,0)=0,"",_xlfn.XLOOKUP(C537,customers!$A$1:$A$1001,customers!$C$1:$C$1001,0))</f>
        <v/>
      </c>
      <c r="H537" s="2" t="str">
        <f>_xlfn.XLOOKUP(C537,customers!$A$1:$A$1001,customers!$G$1:$G$1001,,0)</f>
        <v>Ireland</v>
      </c>
      <c r="I537" s="4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7">
        <f>INDEX(products!$A$1:$G$49,MATCH(orders!$D537,products!$A$1:$A$49,0),MATCH(orders!K$1,products!$A$1:$G$1,0))</f>
        <v>0.2</v>
      </c>
      <c r="L537" s="9">
        <f>INDEX(products!$A$1:$G$49,MATCH(orders!$D537,products!$A$1:$A$49,0),MATCH(orders!L$1,products!$A$1:$G$1,0))</f>
        <v>4.7549999999999999</v>
      </c>
      <c r="M537" s="9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_xlfn.XLOOKUP(orders_table[[#This Row],[Customer ID]],customers!$A$1:$A$1001,customers!$I$1:$I$1001,,0)</f>
        <v>No</v>
      </c>
    </row>
    <row r="538" spans="1:16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_xlfn.XLOOKUP(C538,customers!$A$1:$A$1001,customers!$B$1:$B$1001,0)</f>
        <v>Marja Urion</v>
      </c>
      <c r="G538" s="2" t="str">
        <f>IF(_xlfn.XLOOKUP(C538,customers!$A$1:$A$1001,customers!$C$1:$C$1001,0)=0,"",_xlfn.XLOOKUP(C538,customers!$A$1:$A$1001,customers!$C$1:$C$1001,0))</f>
        <v>murione5@alexa.com</v>
      </c>
      <c r="H538" s="2" t="str">
        <f>_xlfn.XLOOKUP(C538,customers!$A$1:$A$1001,customers!$G$1:$G$1001,,0)</f>
        <v>Ireland</v>
      </c>
      <c r="I538" s="4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7">
        <f>INDEX(products!$A$1:$G$49,MATCH(orders!$D538,products!$A$1:$A$49,0),MATCH(orders!K$1,products!$A$1:$G$1,0))</f>
        <v>0.2</v>
      </c>
      <c r="L538" s="9">
        <f>INDEX(products!$A$1:$G$49,MATCH(orders!$D538,products!$A$1:$A$49,0),MATCH(orders!L$1,products!$A$1:$G$1,0))</f>
        <v>2.6849999999999996</v>
      </c>
      <c r="M538" s="9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_xlfn.XLOOKUP(orders_table[[#This Row],[Customer ID]],customers!$A$1:$A$1001,customers!$I$1:$I$1001,,0)</f>
        <v>Yes</v>
      </c>
    </row>
    <row r="539" spans="1:16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_xlfn.XLOOKUP(C539,customers!$A$1:$A$1001,customers!$B$1:$B$1001,0)</f>
        <v>Hildegarde Brangan</v>
      </c>
      <c r="G539" s="2" t="str">
        <f>IF(_xlfn.XLOOKUP(C539,customers!$A$1:$A$1001,customers!$C$1:$C$1001,0)=0,"",_xlfn.XLOOKUP(C539,customers!$A$1:$A$1001,customers!$C$1:$C$1001,0))</f>
        <v>hbranganex@woothemes.com</v>
      </c>
      <c r="H539" s="2" t="str">
        <f>_xlfn.XLOOKUP(C539,customers!$A$1:$A$1001,customers!$G$1:$G$1001,,0)</f>
        <v>United States</v>
      </c>
      <c r="I539" s="4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7">
        <f>INDEX(products!$A$1:$G$49,MATCH(orders!$D539,products!$A$1:$A$49,0),MATCH(orders!K$1,products!$A$1:$G$1,0))</f>
        <v>2.5</v>
      </c>
      <c r="L539" s="9">
        <f>INDEX(products!$A$1:$G$49,MATCH(orders!$D539,products!$A$1:$A$49,0),MATCH(orders!L$1,products!$A$1:$G$1,0))</f>
        <v>27.945</v>
      </c>
      <c r="M539" s="9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_xlfn.XLOOKUP(orders_table[[#This Row],[Customer ID]],customers!$A$1:$A$1001,customers!$I$1:$I$1001,,0)</f>
        <v>Yes</v>
      </c>
    </row>
    <row r="540" spans="1:16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_xlfn.XLOOKUP(C540,customers!$A$1:$A$1001,customers!$B$1:$B$1001,0)</f>
        <v>Amii Gallyon</v>
      </c>
      <c r="G540" s="2" t="str">
        <f>IF(_xlfn.XLOOKUP(C540,customers!$A$1:$A$1001,customers!$C$1:$C$1001,0)=0,"",_xlfn.XLOOKUP(C540,customers!$A$1:$A$1001,customers!$C$1:$C$1001,0))</f>
        <v>agallyoney@engadget.com</v>
      </c>
      <c r="H540" s="2" t="str">
        <f>_xlfn.XLOOKUP(C540,customers!$A$1:$A$1001,customers!$G$1:$G$1001,,0)</f>
        <v>United States</v>
      </c>
      <c r="I540" s="4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7">
        <f>INDEX(products!$A$1:$G$49,MATCH(orders!$D540,products!$A$1:$A$49,0),MATCH(orders!K$1,products!$A$1:$G$1,0))</f>
        <v>0.2</v>
      </c>
      <c r="L540" s="9">
        <f>INDEX(products!$A$1:$G$49,MATCH(orders!$D540,products!$A$1:$A$49,0),MATCH(orders!L$1,products!$A$1:$G$1,0))</f>
        <v>2.6849999999999996</v>
      </c>
      <c r="M540" s="9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_xlfn.XLOOKUP(orders_table[[#This Row],[Customer ID]],customers!$A$1:$A$1001,customers!$I$1:$I$1001,,0)</f>
        <v>Yes</v>
      </c>
    </row>
    <row r="541" spans="1:16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_xlfn.XLOOKUP(C541,customers!$A$1:$A$1001,customers!$B$1:$B$1001,0)</f>
        <v>Birgit Domange</v>
      </c>
      <c r="G541" s="2" t="str">
        <f>IF(_xlfn.XLOOKUP(C541,customers!$A$1:$A$1001,customers!$C$1:$C$1001,0)=0,"",_xlfn.XLOOKUP(C541,customers!$A$1:$A$1001,customers!$C$1:$C$1001,0))</f>
        <v>bdomangeez@yahoo.co.jp</v>
      </c>
      <c r="H541" s="2" t="str">
        <f>_xlfn.XLOOKUP(C541,customers!$A$1:$A$1001,customers!$G$1:$G$1001,,0)</f>
        <v>United States</v>
      </c>
      <c r="I541" s="4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7">
        <f>INDEX(products!$A$1:$G$49,MATCH(orders!$D541,products!$A$1:$A$49,0),MATCH(orders!K$1,products!$A$1:$G$1,0))</f>
        <v>0.5</v>
      </c>
      <c r="L541" s="9">
        <f>INDEX(products!$A$1:$G$49,MATCH(orders!$D541,products!$A$1:$A$49,0),MATCH(orders!L$1,products!$A$1:$G$1,0))</f>
        <v>5.3699999999999992</v>
      </c>
      <c r="M541" s="9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_xlfn.XLOOKUP(orders_table[[#This Row],[Customer ID]],customers!$A$1:$A$1001,customers!$I$1:$I$1001,,0)</f>
        <v>No</v>
      </c>
    </row>
    <row r="542" spans="1:16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_xlfn.XLOOKUP(C542,customers!$A$1:$A$1001,customers!$B$1:$B$1001,0)</f>
        <v>Killian Osler</v>
      </c>
      <c r="G542" s="2" t="str">
        <f>IF(_xlfn.XLOOKUP(C542,customers!$A$1:$A$1001,customers!$C$1:$C$1001,0)=0,"",_xlfn.XLOOKUP(C542,customers!$A$1:$A$1001,customers!$C$1:$C$1001,0))</f>
        <v>koslerf0@gmpg.org</v>
      </c>
      <c r="H542" s="2" t="str">
        <f>_xlfn.XLOOKUP(C542,customers!$A$1:$A$1001,customers!$G$1:$G$1001,,0)</f>
        <v>United States</v>
      </c>
      <c r="I542" s="4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7">
        <f>INDEX(products!$A$1:$G$49,MATCH(orders!$D542,products!$A$1:$A$49,0),MATCH(orders!K$1,products!$A$1:$G$1,0))</f>
        <v>1</v>
      </c>
      <c r="L542" s="9">
        <f>INDEX(products!$A$1:$G$49,MATCH(orders!$D542,products!$A$1:$A$49,0),MATCH(orders!L$1,products!$A$1:$G$1,0))</f>
        <v>15.85</v>
      </c>
      <c r="M542" s="9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_xlfn.XLOOKUP(orders_table[[#This Row],[Customer ID]],customers!$A$1:$A$1001,customers!$I$1:$I$1001,,0)</f>
        <v>Yes</v>
      </c>
    </row>
    <row r="543" spans="1:16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_xlfn.XLOOKUP(C543,customers!$A$1:$A$1001,customers!$B$1:$B$1001,0)</f>
        <v>Lora Dukes</v>
      </c>
      <c r="G543" s="2" t="str">
        <f>IF(_xlfn.XLOOKUP(C543,customers!$A$1:$A$1001,customers!$C$1:$C$1001,0)=0,"",_xlfn.XLOOKUP(C543,customers!$A$1:$A$1001,customers!$C$1:$C$1001,0))</f>
        <v/>
      </c>
      <c r="H543" s="2" t="str">
        <f>_xlfn.XLOOKUP(C543,customers!$A$1:$A$1001,customers!$G$1:$G$1001,,0)</f>
        <v>Ireland</v>
      </c>
      <c r="I543" s="4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7">
        <f>INDEX(products!$A$1:$G$49,MATCH(orders!$D543,products!$A$1:$A$49,0),MATCH(orders!K$1,products!$A$1:$G$1,0))</f>
        <v>2.5</v>
      </c>
      <c r="L543" s="9">
        <f>INDEX(products!$A$1:$G$49,MATCH(orders!$D543,products!$A$1:$A$49,0),MATCH(orders!L$1,products!$A$1:$G$1,0))</f>
        <v>22.884999999999998</v>
      </c>
      <c r="M543" s="9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_xlfn.XLOOKUP(orders_table[[#This Row],[Customer ID]],customers!$A$1:$A$1001,customers!$I$1:$I$1001,,0)</f>
        <v>Yes</v>
      </c>
    </row>
    <row r="544" spans="1:16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_xlfn.XLOOKUP(C544,customers!$A$1:$A$1001,customers!$B$1:$B$1001,0)</f>
        <v>Zack Pellett</v>
      </c>
      <c r="G544" s="2" t="str">
        <f>IF(_xlfn.XLOOKUP(C544,customers!$A$1:$A$1001,customers!$C$1:$C$1001,0)=0,"",_xlfn.XLOOKUP(C544,customers!$A$1:$A$1001,customers!$C$1:$C$1001,0))</f>
        <v>zpellettf2@dailymotion.com</v>
      </c>
      <c r="H544" s="2" t="str">
        <f>_xlfn.XLOOKUP(C544,customers!$A$1:$A$1001,customers!$G$1:$G$1001,,0)</f>
        <v>United States</v>
      </c>
      <c r="I544" s="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7">
        <f>INDEX(products!$A$1:$G$49,MATCH(orders!$D544,products!$A$1:$A$49,0),MATCH(orders!K$1,products!$A$1:$G$1,0))</f>
        <v>2.5</v>
      </c>
      <c r="L544" s="9">
        <f>INDEX(products!$A$1:$G$49,MATCH(orders!$D544,products!$A$1:$A$49,0),MATCH(orders!L$1,products!$A$1:$G$1,0))</f>
        <v>25.874999999999996</v>
      </c>
      <c r="M544" s="9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_xlfn.XLOOKUP(orders_table[[#This Row],[Customer ID]],customers!$A$1:$A$1001,customers!$I$1:$I$1001,,0)</f>
        <v>No</v>
      </c>
    </row>
    <row r="545" spans="1:16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_xlfn.XLOOKUP(C545,customers!$A$1:$A$1001,customers!$B$1:$B$1001,0)</f>
        <v>Ilaire Sprakes</v>
      </c>
      <c r="G545" s="2" t="str">
        <f>IF(_xlfn.XLOOKUP(C545,customers!$A$1:$A$1001,customers!$C$1:$C$1001,0)=0,"",_xlfn.XLOOKUP(C545,customers!$A$1:$A$1001,customers!$C$1:$C$1001,0))</f>
        <v>isprakesf3@spiegel.de</v>
      </c>
      <c r="H545" s="2" t="str">
        <f>_xlfn.XLOOKUP(C545,customers!$A$1:$A$1001,customers!$G$1:$G$1001,,0)</f>
        <v>United States</v>
      </c>
      <c r="I545" s="4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7">
        <f>INDEX(products!$A$1:$G$49,MATCH(orders!$D545,products!$A$1:$A$49,0),MATCH(orders!K$1,products!$A$1:$G$1,0))</f>
        <v>2.5</v>
      </c>
      <c r="L545" s="9">
        <f>INDEX(products!$A$1:$G$49,MATCH(orders!$D545,products!$A$1:$A$49,0),MATCH(orders!L$1,products!$A$1:$G$1,0))</f>
        <v>27.484999999999996</v>
      </c>
      <c r="M545" s="9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_xlfn.XLOOKUP(orders_table[[#This Row],[Customer ID]],customers!$A$1:$A$1001,customers!$I$1:$I$1001,,0)</f>
        <v>No</v>
      </c>
    </row>
    <row r="546" spans="1:16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_xlfn.XLOOKUP(C546,customers!$A$1:$A$1001,customers!$B$1:$B$1001,0)</f>
        <v>Heda Fromant</v>
      </c>
      <c r="G546" s="2" t="str">
        <f>IF(_xlfn.XLOOKUP(C546,customers!$A$1:$A$1001,customers!$C$1:$C$1001,0)=0,"",_xlfn.XLOOKUP(C546,customers!$A$1:$A$1001,customers!$C$1:$C$1001,0))</f>
        <v>hfromantf4@ucsd.edu</v>
      </c>
      <c r="H546" s="2" t="str">
        <f>_xlfn.XLOOKUP(C546,customers!$A$1:$A$1001,customers!$G$1:$G$1001,,0)</f>
        <v>United States</v>
      </c>
      <c r="I546" s="4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7">
        <f>INDEX(products!$A$1:$G$49,MATCH(orders!$D546,products!$A$1:$A$49,0),MATCH(orders!K$1,products!$A$1:$G$1,0))</f>
        <v>0.5</v>
      </c>
      <c r="L546" s="9">
        <f>INDEX(products!$A$1:$G$49,MATCH(orders!$D546,products!$A$1:$A$49,0),MATCH(orders!L$1,products!$A$1:$G$1,0))</f>
        <v>7.77</v>
      </c>
      <c r="M546" s="9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_xlfn.XLOOKUP(orders_table[[#This Row],[Customer ID]],customers!$A$1:$A$1001,customers!$I$1:$I$1001,,0)</f>
        <v>No</v>
      </c>
    </row>
    <row r="547" spans="1:16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_xlfn.XLOOKUP(C547,customers!$A$1:$A$1001,customers!$B$1:$B$1001,0)</f>
        <v>Rufus Flear</v>
      </c>
      <c r="G547" s="2" t="str">
        <f>IF(_xlfn.XLOOKUP(C547,customers!$A$1:$A$1001,customers!$C$1:$C$1001,0)=0,"",_xlfn.XLOOKUP(C547,customers!$A$1:$A$1001,customers!$C$1:$C$1001,0))</f>
        <v>rflearf5@artisteer.com</v>
      </c>
      <c r="H547" s="2" t="str">
        <f>_xlfn.XLOOKUP(C547,customers!$A$1:$A$1001,customers!$G$1:$G$1001,,0)</f>
        <v>United Kingdom</v>
      </c>
      <c r="I547" s="4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7">
        <f>INDEX(products!$A$1:$G$49,MATCH(orders!$D547,products!$A$1:$A$49,0),MATCH(orders!K$1,products!$A$1:$G$1,0))</f>
        <v>0.2</v>
      </c>
      <c r="L547" s="9">
        <f>INDEX(products!$A$1:$G$49,MATCH(orders!$D547,products!$A$1:$A$49,0),MATCH(orders!L$1,products!$A$1:$G$1,0))</f>
        <v>3.8849999999999998</v>
      </c>
      <c r="M547" s="9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_xlfn.XLOOKUP(orders_table[[#This Row],[Customer ID]],customers!$A$1:$A$1001,customers!$I$1:$I$1001,,0)</f>
        <v>No</v>
      </c>
    </row>
    <row r="548" spans="1:16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_xlfn.XLOOKUP(C548,customers!$A$1:$A$1001,customers!$B$1:$B$1001,0)</f>
        <v>Dom Milella</v>
      </c>
      <c r="G548" s="2" t="str">
        <f>IF(_xlfn.XLOOKUP(C548,customers!$A$1:$A$1001,customers!$C$1:$C$1001,0)=0,"",_xlfn.XLOOKUP(C548,customers!$A$1:$A$1001,customers!$C$1:$C$1001,0))</f>
        <v/>
      </c>
      <c r="H548" s="2" t="str">
        <f>_xlfn.XLOOKUP(C548,customers!$A$1:$A$1001,customers!$G$1:$G$1001,,0)</f>
        <v>Ireland</v>
      </c>
      <c r="I548" s="4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7">
        <f>INDEX(products!$A$1:$G$49,MATCH(orders!$D548,products!$A$1:$A$49,0),MATCH(orders!K$1,products!$A$1:$G$1,0))</f>
        <v>2.5</v>
      </c>
      <c r="L548" s="9">
        <f>INDEX(products!$A$1:$G$49,MATCH(orders!$D548,products!$A$1:$A$49,0),MATCH(orders!L$1,products!$A$1:$G$1,0))</f>
        <v>27.945</v>
      </c>
      <c r="M548" s="9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_xlfn.XLOOKUP(orders_table[[#This Row],[Customer ID]],customers!$A$1:$A$1001,customers!$I$1:$I$1001,,0)</f>
        <v>No</v>
      </c>
    </row>
    <row r="549" spans="1:16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_xlfn.XLOOKUP(C549,customers!$A$1:$A$1001,customers!$B$1:$B$1001,0)</f>
        <v>Wilek Lightollers</v>
      </c>
      <c r="G549" s="2" t="str">
        <f>IF(_xlfn.XLOOKUP(C549,customers!$A$1:$A$1001,customers!$C$1:$C$1001,0)=0,"",_xlfn.XLOOKUP(C549,customers!$A$1:$A$1001,customers!$C$1:$C$1001,0))</f>
        <v>wlightollersf9@baidu.com</v>
      </c>
      <c r="H549" s="2" t="str">
        <f>_xlfn.XLOOKUP(C549,customers!$A$1:$A$1001,customers!$G$1:$G$1001,,0)</f>
        <v>United States</v>
      </c>
      <c r="I549" s="4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7">
        <f>INDEX(products!$A$1:$G$49,MATCH(orders!$D549,products!$A$1:$A$49,0),MATCH(orders!K$1,products!$A$1:$G$1,0))</f>
        <v>0.2</v>
      </c>
      <c r="L549" s="9">
        <f>INDEX(products!$A$1:$G$49,MATCH(orders!$D549,products!$A$1:$A$49,0),MATCH(orders!L$1,products!$A$1:$G$1,0))</f>
        <v>3.5849999999999995</v>
      </c>
      <c r="M549" s="9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_xlfn.XLOOKUP(orders_table[[#This Row],[Customer ID]],customers!$A$1:$A$1001,customers!$I$1:$I$1001,,0)</f>
        <v>Yes</v>
      </c>
    </row>
    <row r="550" spans="1:16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_xlfn.XLOOKUP(C550,customers!$A$1:$A$1001,customers!$B$1:$B$1001,0)</f>
        <v>Bette-ann Munden</v>
      </c>
      <c r="G550" s="2" t="str">
        <f>IF(_xlfn.XLOOKUP(C550,customers!$A$1:$A$1001,customers!$C$1:$C$1001,0)=0,"",_xlfn.XLOOKUP(C550,customers!$A$1:$A$1001,customers!$C$1:$C$1001,0))</f>
        <v>bmundenf8@elpais.com</v>
      </c>
      <c r="H550" s="2" t="str">
        <f>_xlfn.XLOOKUP(C550,customers!$A$1:$A$1001,customers!$G$1:$G$1001,,0)</f>
        <v>United States</v>
      </c>
      <c r="I550" s="4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7">
        <f>INDEX(products!$A$1:$G$49,MATCH(orders!$D550,products!$A$1:$A$49,0),MATCH(orders!K$1,products!$A$1:$G$1,0))</f>
        <v>0.2</v>
      </c>
      <c r="L550" s="9">
        <f>INDEX(products!$A$1:$G$49,MATCH(orders!$D550,products!$A$1:$A$49,0),MATCH(orders!L$1,products!$A$1:$G$1,0))</f>
        <v>4.4550000000000001</v>
      </c>
      <c r="M550" s="9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_xlfn.XLOOKUP(orders_table[[#This Row],[Customer ID]],customers!$A$1:$A$1001,customers!$I$1:$I$1001,,0)</f>
        <v>Yes</v>
      </c>
    </row>
    <row r="551" spans="1:16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_xlfn.XLOOKUP(C551,customers!$A$1:$A$1001,customers!$B$1:$B$1001,0)</f>
        <v>Wilek Lightollers</v>
      </c>
      <c r="G551" s="2" t="str">
        <f>IF(_xlfn.XLOOKUP(C551,customers!$A$1:$A$1001,customers!$C$1:$C$1001,0)=0,"",_xlfn.XLOOKUP(C551,customers!$A$1:$A$1001,customers!$C$1:$C$1001,0))</f>
        <v>wlightollersf9@baidu.com</v>
      </c>
      <c r="H551" s="2" t="str">
        <f>_xlfn.XLOOKUP(C551,customers!$A$1:$A$1001,customers!$G$1:$G$1001,,0)</f>
        <v>United States</v>
      </c>
      <c r="I551" s="4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7">
        <f>INDEX(products!$A$1:$G$49,MATCH(orders!$D551,products!$A$1:$A$49,0),MATCH(orders!K$1,products!$A$1:$G$1,0))</f>
        <v>0.2</v>
      </c>
      <c r="L551" s="9">
        <f>INDEX(products!$A$1:$G$49,MATCH(orders!$D551,products!$A$1:$A$49,0),MATCH(orders!L$1,products!$A$1:$G$1,0))</f>
        <v>4.4550000000000001</v>
      </c>
      <c r="M551" s="9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_xlfn.XLOOKUP(orders_table[[#This Row],[Customer ID]],customers!$A$1:$A$1001,customers!$I$1:$I$1001,,0)</f>
        <v>Yes</v>
      </c>
    </row>
    <row r="552" spans="1:16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_xlfn.XLOOKUP(C552,customers!$A$1:$A$1001,customers!$B$1:$B$1001,0)</f>
        <v>Nick Brakespear</v>
      </c>
      <c r="G552" s="2" t="str">
        <f>IF(_xlfn.XLOOKUP(C552,customers!$A$1:$A$1001,customers!$C$1:$C$1001,0)=0,"",_xlfn.XLOOKUP(C552,customers!$A$1:$A$1001,customers!$C$1:$C$1001,0))</f>
        <v>nbrakespearfa@rediff.com</v>
      </c>
      <c r="H552" s="2" t="str">
        <f>_xlfn.XLOOKUP(C552,customers!$A$1:$A$1001,customers!$G$1:$G$1001,,0)</f>
        <v>United States</v>
      </c>
      <c r="I552" s="4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7">
        <f>INDEX(products!$A$1:$G$49,MATCH(orders!$D552,products!$A$1:$A$49,0),MATCH(orders!K$1,products!$A$1:$G$1,0))</f>
        <v>0.2</v>
      </c>
      <c r="L552" s="9">
        <f>INDEX(products!$A$1:$G$49,MATCH(orders!$D552,products!$A$1:$A$49,0),MATCH(orders!L$1,products!$A$1:$G$1,0))</f>
        <v>3.8849999999999998</v>
      </c>
      <c r="M552" s="9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_xlfn.XLOOKUP(orders_table[[#This Row],[Customer ID]],customers!$A$1:$A$1001,customers!$I$1:$I$1001,,0)</f>
        <v>Yes</v>
      </c>
    </row>
    <row r="553" spans="1:16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_xlfn.XLOOKUP(C553,customers!$A$1:$A$1001,customers!$B$1:$B$1001,0)</f>
        <v>Malynda Glawsop</v>
      </c>
      <c r="G553" s="2" t="str">
        <f>IF(_xlfn.XLOOKUP(C553,customers!$A$1:$A$1001,customers!$C$1:$C$1001,0)=0,"",_xlfn.XLOOKUP(C553,customers!$A$1:$A$1001,customers!$C$1:$C$1001,0))</f>
        <v>mglawsopfb@reverbnation.com</v>
      </c>
      <c r="H553" s="2" t="str">
        <f>_xlfn.XLOOKUP(C553,customers!$A$1:$A$1001,customers!$G$1:$G$1001,,0)</f>
        <v>United States</v>
      </c>
      <c r="I553" s="4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7">
        <f>INDEX(products!$A$1:$G$49,MATCH(orders!$D553,products!$A$1:$A$49,0),MATCH(orders!K$1,products!$A$1:$G$1,0))</f>
        <v>0.2</v>
      </c>
      <c r="L553" s="9">
        <f>INDEX(products!$A$1:$G$49,MATCH(orders!$D553,products!$A$1:$A$49,0),MATCH(orders!L$1,products!$A$1:$G$1,0))</f>
        <v>3.645</v>
      </c>
      <c r="M553" s="9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_xlfn.XLOOKUP(orders_table[[#This Row],[Customer ID]],customers!$A$1:$A$1001,customers!$I$1:$I$1001,,0)</f>
        <v>No</v>
      </c>
    </row>
    <row r="554" spans="1:16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_xlfn.XLOOKUP(C554,customers!$A$1:$A$1001,customers!$B$1:$B$1001,0)</f>
        <v>Granville Alberts</v>
      </c>
      <c r="G554" s="2" t="str">
        <f>IF(_xlfn.XLOOKUP(C554,customers!$A$1:$A$1001,customers!$C$1:$C$1001,0)=0,"",_xlfn.XLOOKUP(C554,customers!$A$1:$A$1001,customers!$C$1:$C$1001,0))</f>
        <v>galbertsfc@etsy.com</v>
      </c>
      <c r="H554" s="2" t="str">
        <f>_xlfn.XLOOKUP(C554,customers!$A$1:$A$1001,customers!$G$1:$G$1001,,0)</f>
        <v>United Kingdom</v>
      </c>
      <c r="I554" s="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7">
        <f>INDEX(products!$A$1:$G$49,MATCH(orders!$D554,products!$A$1:$A$49,0),MATCH(orders!K$1,products!$A$1:$G$1,0))</f>
        <v>0.2</v>
      </c>
      <c r="L554" s="9">
        <f>INDEX(products!$A$1:$G$49,MATCH(orders!$D554,products!$A$1:$A$49,0),MATCH(orders!L$1,products!$A$1:$G$1,0))</f>
        <v>4.4550000000000001</v>
      </c>
      <c r="M554" s="9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_xlfn.XLOOKUP(orders_table[[#This Row],[Customer ID]],customers!$A$1:$A$1001,customers!$I$1:$I$1001,,0)</f>
        <v>Yes</v>
      </c>
    </row>
    <row r="555" spans="1:16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_xlfn.XLOOKUP(C555,customers!$A$1:$A$1001,customers!$B$1:$B$1001,0)</f>
        <v>Vasily Polglase</v>
      </c>
      <c r="G555" s="2" t="str">
        <f>IF(_xlfn.XLOOKUP(C555,customers!$A$1:$A$1001,customers!$C$1:$C$1001,0)=0,"",_xlfn.XLOOKUP(C555,customers!$A$1:$A$1001,customers!$C$1:$C$1001,0))</f>
        <v>vpolglasefd@about.me</v>
      </c>
      <c r="H555" s="2" t="str">
        <f>_xlfn.XLOOKUP(C555,customers!$A$1:$A$1001,customers!$G$1:$G$1001,,0)</f>
        <v>United States</v>
      </c>
      <c r="I555" s="4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7">
        <f>INDEX(products!$A$1:$G$49,MATCH(orders!$D555,products!$A$1:$A$49,0),MATCH(orders!K$1,products!$A$1:$G$1,0))</f>
        <v>1</v>
      </c>
      <c r="L555" s="9">
        <f>INDEX(products!$A$1:$G$49,MATCH(orders!$D555,products!$A$1:$A$49,0),MATCH(orders!L$1,products!$A$1:$G$1,0))</f>
        <v>13.75</v>
      </c>
      <c r="M555" s="9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_xlfn.XLOOKUP(orders_table[[#This Row],[Customer ID]],customers!$A$1:$A$1001,customers!$I$1:$I$1001,,0)</f>
        <v>No</v>
      </c>
    </row>
    <row r="556" spans="1:16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_xlfn.XLOOKUP(C556,customers!$A$1:$A$1001,customers!$B$1:$B$1001,0)</f>
        <v>Madelaine Sharples</v>
      </c>
      <c r="G556" s="2" t="str">
        <f>IF(_xlfn.XLOOKUP(C556,customers!$A$1:$A$1001,customers!$C$1:$C$1001,0)=0,"",_xlfn.XLOOKUP(C556,customers!$A$1:$A$1001,customers!$C$1:$C$1001,0))</f>
        <v/>
      </c>
      <c r="H556" s="2" t="str">
        <f>_xlfn.XLOOKUP(C556,customers!$A$1:$A$1001,customers!$G$1:$G$1001,,0)</f>
        <v>United Kingdom</v>
      </c>
      <c r="I556" s="4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7">
        <f>INDEX(products!$A$1:$G$49,MATCH(orders!$D556,products!$A$1:$A$49,0),MATCH(orders!K$1,products!$A$1:$G$1,0))</f>
        <v>2.5</v>
      </c>
      <c r="L556" s="9">
        <f>INDEX(products!$A$1:$G$49,MATCH(orders!$D556,products!$A$1:$A$49,0),MATCH(orders!L$1,products!$A$1:$G$1,0))</f>
        <v>27.484999999999996</v>
      </c>
      <c r="M556" s="9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_xlfn.XLOOKUP(orders_table[[#This Row],[Customer ID]],customers!$A$1:$A$1001,customers!$I$1:$I$1001,,0)</f>
        <v>Yes</v>
      </c>
    </row>
    <row r="557" spans="1:16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_xlfn.XLOOKUP(C557,customers!$A$1:$A$1001,customers!$B$1:$B$1001,0)</f>
        <v>Sigfrid Busch</v>
      </c>
      <c r="G557" s="2" t="str">
        <f>IF(_xlfn.XLOOKUP(C557,customers!$A$1:$A$1001,customers!$C$1:$C$1001,0)=0,"",_xlfn.XLOOKUP(C557,customers!$A$1:$A$1001,customers!$C$1:$C$1001,0))</f>
        <v>sbuschff@so-net.ne.jp</v>
      </c>
      <c r="H557" s="2" t="str">
        <f>_xlfn.XLOOKUP(C557,customers!$A$1:$A$1001,customers!$G$1:$G$1001,,0)</f>
        <v>Ireland</v>
      </c>
      <c r="I557" s="4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7">
        <f>INDEX(products!$A$1:$G$49,MATCH(orders!$D557,products!$A$1:$A$49,0),MATCH(orders!K$1,products!$A$1:$G$1,0))</f>
        <v>1</v>
      </c>
      <c r="L557" s="9">
        <f>INDEX(products!$A$1:$G$49,MATCH(orders!$D557,products!$A$1:$A$49,0),MATCH(orders!L$1,products!$A$1:$G$1,0))</f>
        <v>13.75</v>
      </c>
      <c r="M557" s="9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_xlfn.XLOOKUP(orders_table[[#This Row],[Customer ID]],customers!$A$1:$A$1001,customers!$I$1:$I$1001,,0)</f>
        <v>No</v>
      </c>
    </row>
    <row r="558" spans="1:16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_xlfn.XLOOKUP(C558,customers!$A$1:$A$1001,customers!$B$1:$B$1001,0)</f>
        <v>Cissiee Raisbeck</v>
      </c>
      <c r="G558" s="2" t="str">
        <f>IF(_xlfn.XLOOKUP(C558,customers!$A$1:$A$1001,customers!$C$1:$C$1001,0)=0,"",_xlfn.XLOOKUP(C558,customers!$A$1:$A$1001,customers!$C$1:$C$1001,0))</f>
        <v>craisbeckfg@webnode.com</v>
      </c>
      <c r="H558" s="2" t="str">
        <f>_xlfn.XLOOKUP(C558,customers!$A$1:$A$1001,customers!$G$1:$G$1001,,0)</f>
        <v>United States</v>
      </c>
      <c r="I558" s="4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7">
        <f>INDEX(products!$A$1:$G$49,MATCH(orders!$D558,products!$A$1:$A$49,0),MATCH(orders!K$1,products!$A$1:$G$1,0))</f>
        <v>0.2</v>
      </c>
      <c r="L558" s="9">
        <f>INDEX(products!$A$1:$G$49,MATCH(orders!$D558,products!$A$1:$A$49,0),MATCH(orders!L$1,products!$A$1:$G$1,0))</f>
        <v>4.3650000000000002</v>
      </c>
      <c r="M558" s="9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_xlfn.XLOOKUP(orders_table[[#This Row],[Customer ID]],customers!$A$1:$A$1001,customers!$I$1:$I$1001,,0)</f>
        <v>Yes</v>
      </c>
    </row>
    <row r="559" spans="1:16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_xlfn.XLOOKUP(C559,customers!$A$1:$A$1001,customers!$B$1:$B$1001,0)</f>
        <v>Marja Urion</v>
      </c>
      <c r="G559" s="2" t="str">
        <f>IF(_xlfn.XLOOKUP(C559,customers!$A$1:$A$1001,customers!$C$1:$C$1001,0)=0,"",_xlfn.XLOOKUP(C559,customers!$A$1:$A$1001,customers!$C$1:$C$1001,0))</f>
        <v>murione5@alexa.com</v>
      </c>
      <c r="H559" s="2" t="str">
        <f>_xlfn.XLOOKUP(C559,customers!$A$1:$A$1001,customers!$G$1:$G$1001,,0)</f>
        <v>Ireland</v>
      </c>
      <c r="I559" s="4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7">
        <f>INDEX(products!$A$1:$G$49,MATCH(orders!$D559,products!$A$1:$A$49,0),MATCH(orders!K$1,products!$A$1:$G$1,0))</f>
        <v>1</v>
      </c>
      <c r="L559" s="9">
        <f>INDEX(products!$A$1:$G$49,MATCH(orders!$D559,products!$A$1:$A$49,0),MATCH(orders!L$1,products!$A$1:$G$1,0))</f>
        <v>14.85</v>
      </c>
      <c r="M559" s="9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_xlfn.XLOOKUP(orders_table[[#This Row],[Customer ID]],customers!$A$1:$A$1001,customers!$I$1:$I$1001,,0)</f>
        <v>Yes</v>
      </c>
    </row>
    <row r="560" spans="1:16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_xlfn.XLOOKUP(C560,customers!$A$1:$A$1001,customers!$B$1:$B$1001,0)</f>
        <v>Kenton Wetherick</v>
      </c>
      <c r="G560" s="2" t="str">
        <f>IF(_xlfn.XLOOKUP(C560,customers!$A$1:$A$1001,customers!$C$1:$C$1001,0)=0,"",_xlfn.XLOOKUP(C560,customers!$A$1:$A$1001,customers!$C$1:$C$1001,0))</f>
        <v/>
      </c>
      <c r="H560" s="2" t="str">
        <f>_xlfn.XLOOKUP(C560,customers!$A$1:$A$1001,customers!$G$1:$G$1001,,0)</f>
        <v>United States</v>
      </c>
      <c r="I560" s="4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7">
        <f>INDEX(products!$A$1:$G$49,MATCH(orders!$D560,products!$A$1:$A$49,0),MATCH(orders!K$1,products!$A$1:$G$1,0))</f>
        <v>0.2</v>
      </c>
      <c r="L560" s="9">
        <f>INDEX(products!$A$1:$G$49,MATCH(orders!$D560,products!$A$1:$A$49,0),MATCH(orders!L$1,products!$A$1:$G$1,0))</f>
        <v>3.8849999999999998</v>
      </c>
      <c r="M560" s="9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_xlfn.XLOOKUP(orders_table[[#This Row],[Customer ID]],customers!$A$1:$A$1001,customers!$I$1:$I$1001,,0)</f>
        <v>Yes</v>
      </c>
    </row>
    <row r="561" spans="1:16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_xlfn.XLOOKUP(C561,customers!$A$1:$A$1001,customers!$B$1:$B$1001,0)</f>
        <v>Reamonn Aynold</v>
      </c>
      <c r="G561" s="2" t="str">
        <f>IF(_xlfn.XLOOKUP(C561,customers!$A$1:$A$1001,customers!$C$1:$C$1001,0)=0,"",_xlfn.XLOOKUP(C561,customers!$A$1:$A$1001,customers!$C$1:$C$1001,0))</f>
        <v>raynoldfj@ustream.tv</v>
      </c>
      <c r="H561" s="2" t="str">
        <f>_xlfn.XLOOKUP(C561,customers!$A$1:$A$1001,customers!$G$1:$G$1001,,0)</f>
        <v>United States</v>
      </c>
      <c r="I561" s="4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7">
        <f>INDEX(products!$A$1:$G$49,MATCH(orders!$D561,products!$A$1:$A$49,0),MATCH(orders!K$1,products!$A$1:$G$1,0))</f>
        <v>1</v>
      </c>
      <c r="L561" s="9">
        <f>INDEX(products!$A$1:$G$49,MATCH(orders!$D561,products!$A$1:$A$49,0),MATCH(orders!L$1,products!$A$1:$G$1,0))</f>
        <v>12.95</v>
      </c>
      <c r="M561" s="9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_xlfn.XLOOKUP(orders_table[[#This Row],[Customer ID]],customers!$A$1:$A$1001,customers!$I$1:$I$1001,,0)</f>
        <v>Yes</v>
      </c>
    </row>
    <row r="562" spans="1:16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_xlfn.XLOOKUP(C562,customers!$A$1:$A$1001,customers!$B$1:$B$1001,0)</f>
        <v>Hatty Dovydenas</v>
      </c>
      <c r="G562" s="2" t="str">
        <f>IF(_xlfn.XLOOKUP(C562,customers!$A$1:$A$1001,customers!$C$1:$C$1001,0)=0,"",_xlfn.XLOOKUP(C562,customers!$A$1:$A$1001,customers!$C$1:$C$1001,0))</f>
        <v/>
      </c>
      <c r="H562" s="2" t="str">
        <f>_xlfn.XLOOKUP(C562,customers!$A$1:$A$1001,customers!$G$1:$G$1001,,0)</f>
        <v>United States</v>
      </c>
      <c r="I562" s="4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7">
        <f>INDEX(products!$A$1:$G$49,MATCH(orders!$D562,products!$A$1:$A$49,0),MATCH(orders!K$1,products!$A$1:$G$1,0))</f>
        <v>2.5</v>
      </c>
      <c r="L562" s="9">
        <f>INDEX(products!$A$1:$G$49,MATCH(orders!$D562,products!$A$1:$A$49,0),MATCH(orders!L$1,products!$A$1:$G$1,0))</f>
        <v>31.624999999999996</v>
      </c>
      <c r="M562" s="9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_xlfn.XLOOKUP(orders_table[[#This Row],[Customer ID]],customers!$A$1:$A$1001,customers!$I$1:$I$1001,,0)</f>
        <v>Yes</v>
      </c>
    </row>
    <row r="563" spans="1:16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_xlfn.XLOOKUP(C563,customers!$A$1:$A$1001,customers!$B$1:$B$1001,0)</f>
        <v>Nathaniel Bloxland</v>
      </c>
      <c r="G563" s="2" t="str">
        <f>IF(_xlfn.XLOOKUP(C563,customers!$A$1:$A$1001,customers!$C$1:$C$1001,0)=0,"",_xlfn.XLOOKUP(C563,customers!$A$1:$A$1001,customers!$C$1:$C$1001,0))</f>
        <v/>
      </c>
      <c r="H563" s="2" t="str">
        <f>_xlfn.XLOOKUP(C563,customers!$A$1:$A$1001,customers!$G$1:$G$1001,,0)</f>
        <v>Ireland</v>
      </c>
      <c r="I563" s="4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7">
        <f>INDEX(products!$A$1:$G$49,MATCH(orders!$D563,products!$A$1:$A$49,0),MATCH(orders!K$1,products!$A$1:$G$1,0))</f>
        <v>0.2</v>
      </c>
      <c r="L563" s="9">
        <f>INDEX(products!$A$1:$G$49,MATCH(orders!$D563,products!$A$1:$A$49,0),MATCH(orders!L$1,products!$A$1:$G$1,0))</f>
        <v>2.9849999999999999</v>
      </c>
      <c r="M563" s="9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_xlfn.XLOOKUP(orders_table[[#This Row],[Customer ID]],customers!$A$1:$A$1001,customers!$I$1:$I$1001,,0)</f>
        <v>Yes</v>
      </c>
    </row>
    <row r="564" spans="1:16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_xlfn.XLOOKUP(C564,customers!$A$1:$A$1001,customers!$B$1:$B$1001,0)</f>
        <v>Brendan Grece</v>
      </c>
      <c r="G564" s="2" t="str">
        <f>IF(_xlfn.XLOOKUP(C564,customers!$A$1:$A$1001,customers!$C$1:$C$1001,0)=0,"",_xlfn.XLOOKUP(C564,customers!$A$1:$A$1001,customers!$C$1:$C$1001,0))</f>
        <v>bgrecefm@naver.com</v>
      </c>
      <c r="H564" s="2" t="str">
        <f>_xlfn.XLOOKUP(C564,customers!$A$1:$A$1001,customers!$G$1:$G$1001,,0)</f>
        <v>United Kingdom</v>
      </c>
      <c r="I564" s="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7">
        <f>INDEX(products!$A$1:$G$49,MATCH(orders!$D564,products!$A$1:$A$49,0),MATCH(orders!K$1,products!$A$1:$G$1,0))</f>
        <v>0.2</v>
      </c>
      <c r="L564" s="9">
        <f>INDEX(products!$A$1:$G$49,MATCH(orders!$D564,products!$A$1:$A$49,0),MATCH(orders!L$1,products!$A$1:$G$1,0))</f>
        <v>4.7549999999999999</v>
      </c>
      <c r="M564" s="9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_xlfn.XLOOKUP(orders_table[[#This Row],[Customer ID]],customers!$A$1:$A$1001,customers!$I$1:$I$1001,,0)</f>
        <v>No</v>
      </c>
    </row>
    <row r="565" spans="1:16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_xlfn.XLOOKUP(C565,customers!$A$1:$A$1001,customers!$B$1:$B$1001,0)</f>
        <v>Don Flintiff</v>
      </c>
      <c r="G565" s="2" t="str">
        <f>IF(_xlfn.XLOOKUP(C565,customers!$A$1:$A$1001,customers!$C$1:$C$1001,0)=0,"",_xlfn.XLOOKUP(C565,customers!$A$1:$A$1001,customers!$C$1:$C$1001,0))</f>
        <v>dflintiffg1@e-recht24.de</v>
      </c>
      <c r="H565" s="2" t="str">
        <f>_xlfn.XLOOKUP(C565,customers!$A$1:$A$1001,customers!$G$1:$G$1001,,0)</f>
        <v>United Kingdom</v>
      </c>
      <c r="I565" s="4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7">
        <f>INDEX(products!$A$1:$G$49,MATCH(orders!$D565,products!$A$1:$A$49,0),MATCH(orders!K$1,products!$A$1:$G$1,0))</f>
        <v>1</v>
      </c>
      <c r="L565" s="9">
        <f>INDEX(products!$A$1:$G$49,MATCH(orders!$D565,products!$A$1:$A$49,0),MATCH(orders!L$1,products!$A$1:$G$1,0))</f>
        <v>13.75</v>
      </c>
      <c r="M565" s="9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_xlfn.XLOOKUP(orders_table[[#This Row],[Customer ID]],customers!$A$1:$A$1001,customers!$I$1:$I$1001,,0)</f>
        <v>No</v>
      </c>
    </row>
    <row r="566" spans="1:16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_xlfn.XLOOKUP(C566,customers!$A$1:$A$1001,customers!$B$1:$B$1001,0)</f>
        <v>Abbe Thys</v>
      </c>
      <c r="G566" s="2" t="str">
        <f>IF(_xlfn.XLOOKUP(C566,customers!$A$1:$A$1001,customers!$C$1:$C$1001,0)=0,"",_xlfn.XLOOKUP(C566,customers!$A$1:$A$1001,customers!$C$1:$C$1001,0))</f>
        <v>athysfo@cdc.gov</v>
      </c>
      <c r="H566" s="2" t="str">
        <f>_xlfn.XLOOKUP(C566,customers!$A$1:$A$1001,customers!$G$1:$G$1001,,0)</f>
        <v>United States</v>
      </c>
      <c r="I566" s="4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7">
        <f>INDEX(products!$A$1:$G$49,MATCH(orders!$D566,products!$A$1:$A$49,0),MATCH(orders!K$1,products!$A$1:$G$1,0))</f>
        <v>0.5</v>
      </c>
      <c r="L566" s="9">
        <f>INDEX(products!$A$1:$G$49,MATCH(orders!$D566,products!$A$1:$A$49,0),MATCH(orders!L$1,products!$A$1:$G$1,0))</f>
        <v>7.169999999999999</v>
      </c>
      <c r="M566" s="9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_xlfn.XLOOKUP(orders_table[[#This Row],[Customer ID]],customers!$A$1:$A$1001,customers!$I$1:$I$1001,,0)</f>
        <v>No</v>
      </c>
    </row>
    <row r="567" spans="1:16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_xlfn.XLOOKUP(C567,customers!$A$1:$A$1001,customers!$B$1:$B$1001,0)</f>
        <v>Jackquelin Chugg</v>
      </c>
      <c r="G567" s="2" t="str">
        <f>IF(_xlfn.XLOOKUP(C567,customers!$A$1:$A$1001,customers!$C$1:$C$1001,0)=0,"",_xlfn.XLOOKUP(C567,customers!$A$1:$A$1001,customers!$C$1:$C$1001,0))</f>
        <v>jchuggfp@about.me</v>
      </c>
      <c r="H567" s="2" t="str">
        <f>_xlfn.XLOOKUP(C567,customers!$A$1:$A$1001,customers!$G$1:$G$1001,,0)</f>
        <v>United States</v>
      </c>
      <c r="I567" s="4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7">
        <f>INDEX(products!$A$1:$G$49,MATCH(orders!$D567,products!$A$1:$A$49,0),MATCH(orders!K$1,products!$A$1:$G$1,0))</f>
        <v>2.5</v>
      </c>
      <c r="L567" s="9">
        <f>INDEX(products!$A$1:$G$49,MATCH(orders!$D567,products!$A$1:$A$49,0),MATCH(orders!L$1,products!$A$1:$G$1,0))</f>
        <v>20.584999999999997</v>
      </c>
      <c r="M567" s="9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_xlfn.XLOOKUP(orders_table[[#This Row],[Customer ID]],customers!$A$1:$A$1001,customers!$I$1:$I$1001,,0)</f>
        <v>No</v>
      </c>
    </row>
    <row r="568" spans="1:16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_xlfn.XLOOKUP(C568,customers!$A$1:$A$1001,customers!$B$1:$B$1001,0)</f>
        <v>Audra Kelston</v>
      </c>
      <c r="G568" s="2" t="str">
        <f>IF(_xlfn.XLOOKUP(C568,customers!$A$1:$A$1001,customers!$C$1:$C$1001,0)=0,"",_xlfn.XLOOKUP(C568,customers!$A$1:$A$1001,customers!$C$1:$C$1001,0))</f>
        <v>akelstonfq@sakura.ne.jp</v>
      </c>
      <c r="H568" s="2" t="str">
        <f>_xlfn.XLOOKUP(C568,customers!$A$1:$A$1001,customers!$G$1:$G$1001,,0)</f>
        <v>United States</v>
      </c>
      <c r="I568" s="4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7">
        <f>INDEX(products!$A$1:$G$49,MATCH(orders!$D568,products!$A$1:$A$49,0),MATCH(orders!K$1,products!$A$1:$G$1,0))</f>
        <v>0.2</v>
      </c>
      <c r="L568" s="9">
        <f>INDEX(products!$A$1:$G$49,MATCH(orders!$D568,products!$A$1:$A$49,0),MATCH(orders!L$1,products!$A$1:$G$1,0))</f>
        <v>3.375</v>
      </c>
      <c r="M568" s="9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_xlfn.XLOOKUP(orders_table[[#This Row],[Customer ID]],customers!$A$1:$A$1001,customers!$I$1:$I$1001,,0)</f>
        <v>Yes</v>
      </c>
    </row>
    <row r="569" spans="1:16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_xlfn.XLOOKUP(C569,customers!$A$1:$A$1001,customers!$B$1:$B$1001,0)</f>
        <v>Elvina Angel</v>
      </c>
      <c r="G569" s="2" t="str">
        <f>IF(_xlfn.XLOOKUP(C569,customers!$A$1:$A$1001,customers!$C$1:$C$1001,0)=0,"",_xlfn.XLOOKUP(C569,customers!$A$1:$A$1001,customers!$C$1:$C$1001,0))</f>
        <v/>
      </c>
      <c r="H569" s="2" t="str">
        <f>_xlfn.XLOOKUP(C569,customers!$A$1:$A$1001,customers!$G$1:$G$1001,,0)</f>
        <v>Ireland</v>
      </c>
      <c r="I569" s="4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7">
        <f>INDEX(products!$A$1:$G$49,MATCH(orders!$D569,products!$A$1:$A$49,0),MATCH(orders!K$1,products!$A$1:$G$1,0))</f>
        <v>2.5</v>
      </c>
      <c r="L569" s="9">
        <f>INDEX(products!$A$1:$G$49,MATCH(orders!$D569,products!$A$1:$A$49,0),MATCH(orders!L$1,products!$A$1:$G$1,0))</f>
        <v>27.484999999999996</v>
      </c>
      <c r="M569" s="9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_xlfn.XLOOKUP(orders_table[[#This Row],[Customer ID]],customers!$A$1:$A$1001,customers!$I$1:$I$1001,,0)</f>
        <v>No</v>
      </c>
    </row>
    <row r="570" spans="1:16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_xlfn.XLOOKUP(C570,customers!$A$1:$A$1001,customers!$B$1:$B$1001,0)</f>
        <v>Claiborne Mottram</v>
      </c>
      <c r="G570" s="2" t="str">
        <f>IF(_xlfn.XLOOKUP(C570,customers!$A$1:$A$1001,customers!$C$1:$C$1001,0)=0,"",_xlfn.XLOOKUP(C570,customers!$A$1:$A$1001,customers!$C$1:$C$1001,0))</f>
        <v>cmottramfs@harvard.edu</v>
      </c>
      <c r="H570" s="2" t="str">
        <f>_xlfn.XLOOKUP(C570,customers!$A$1:$A$1001,customers!$G$1:$G$1001,,0)</f>
        <v>United States</v>
      </c>
      <c r="I570" s="4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7">
        <f>INDEX(products!$A$1:$G$49,MATCH(orders!$D570,products!$A$1:$A$49,0),MATCH(orders!K$1,products!$A$1:$G$1,0))</f>
        <v>0.2</v>
      </c>
      <c r="L570" s="9">
        <f>INDEX(products!$A$1:$G$49,MATCH(orders!$D570,products!$A$1:$A$49,0),MATCH(orders!L$1,products!$A$1:$G$1,0))</f>
        <v>4.7549999999999999</v>
      </c>
      <c r="M570" s="9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_xlfn.XLOOKUP(orders_table[[#This Row],[Customer ID]],customers!$A$1:$A$1001,customers!$I$1:$I$1001,,0)</f>
        <v>Yes</v>
      </c>
    </row>
    <row r="571" spans="1:16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_xlfn.XLOOKUP(C571,customers!$A$1:$A$1001,customers!$B$1:$B$1001,0)</f>
        <v>Don Flintiff</v>
      </c>
      <c r="G571" s="2" t="str">
        <f>IF(_xlfn.XLOOKUP(C571,customers!$A$1:$A$1001,customers!$C$1:$C$1001,0)=0,"",_xlfn.XLOOKUP(C571,customers!$A$1:$A$1001,customers!$C$1:$C$1001,0))</f>
        <v>dflintiffg1@e-recht24.de</v>
      </c>
      <c r="H571" s="2" t="str">
        <f>_xlfn.XLOOKUP(C571,customers!$A$1:$A$1001,customers!$G$1:$G$1001,,0)</f>
        <v>United Kingdom</v>
      </c>
      <c r="I571" s="4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7">
        <f>INDEX(products!$A$1:$G$49,MATCH(orders!$D571,products!$A$1:$A$49,0),MATCH(orders!K$1,products!$A$1:$G$1,0))</f>
        <v>2.5</v>
      </c>
      <c r="L571" s="9">
        <f>INDEX(products!$A$1:$G$49,MATCH(orders!$D571,products!$A$1:$A$49,0),MATCH(orders!L$1,products!$A$1:$G$1,0))</f>
        <v>22.884999999999998</v>
      </c>
      <c r="M571" s="9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_xlfn.XLOOKUP(orders_table[[#This Row],[Customer ID]],customers!$A$1:$A$1001,customers!$I$1:$I$1001,,0)</f>
        <v>No</v>
      </c>
    </row>
    <row r="572" spans="1:16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_xlfn.XLOOKUP(C572,customers!$A$1:$A$1001,customers!$B$1:$B$1001,0)</f>
        <v>Donalt Sangwin</v>
      </c>
      <c r="G572" s="2" t="str">
        <f>IF(_xlfn.XLOOKUP(C572,customers!$A$1:$A$1001,customers!$C$1:$C$1001,0)=0,"",_xlfn.XLOOKUP(C572,customers!$A$1:$A$1001,customers!$C$1:$C$1001,0))</f>
        <v>dsangwinfu@weebly.com</v>
      </c>
      <c r="H572" s="2" t="str">
        <f>_xlfn.XLOOKUP(C572,customers!$A$1:$A$1001,customers!$G$1:$G$1001,,0)</f>
        <v>United States</v>
      </c>
      <c r="I572" s="4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7">
        <f>INDEX(products!$A$1:$G$49,MATCH(orders!$D572,products!$A$1:$A$49,0),MATCH(orders!K$1,products!$A$1:$G$1,0))</f>
        <v>0.5</v>
      </c>
      <c r="L572" s="9">
        <f>INDEX(products!$A$1:$G$49,MATCH(orders!$D572,products!$A$1:$A$49,0),MATCH(orders!L$1,products!$A$1:$G$1,0))</f>
        <v>6.75</v>
      </c>
      <c r="M572" s="9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_xlfn.XLOOKUP(orders_table[[#This Row],[Customer ID]],customers!$A$1:$A$1001,customers!$I$1:$I$1001,,0)</f>
        <v>No</v>
      </c>
    </row>
    <row r="573" spans="1:16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_xlfn.XLOOKUP(C573,customers!$A$1:$A$1001,customers!$B$1:$B$1001,0)</f>
        <v>Elizabet Aizikowitz</v>
      </c>
      <c r="G573" s="2" t="str">
        <f>IF(_xlfn.XLOOKUP(C573,customers!$A$1:$A$1001,customers!$C$1:$C$1001,0)=0,"",_xlfn.XLOOKUP(C573,customers!$A$1:$A$1001,customers!$C$1:$C$1001,0))</f>
        <v>eaizikowitzfv@virginia.edu</v>
      </c>
      <c r="H573" s="2" t="str">
        <f>_xlfn.XLOOKUP(C573,customers!$A$1:$A$1001,customers!$G$1:$G$1001,,0)</f>
        <v>United Kingdom</v>
      </c>
      <c r="I573" s="4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7">
        <f>INDEX(products!$A$1:$G$49,MATCH(orders!$D573,products!$A$1:$A$49,0),MATCH(orders!K$1,products!$A$1:$G$1,0))</f>
        <v>0.5</v>
      </c>
      <c r="L573" s="9">
        <f>INDEX(products!$A$1:$G$49,MATCH(orders!$D573,products!$A$1:$A$49,0),MATCH(orders!L$1,products!$A$1:$G$1,0))</f>
        <v>8.91</v>
      </c>
      <c r="M573" s="9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_xlfn.XLOOKUP(orders_table[[#This Row],[Customer ID]],customers!$A$1:$A$1001,customers!$I$1:$I$1001,,0)</f>
        <v>No</v>
      </c>
    </row>
    <row r="574" spans="1:16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_xlfn.XLOOKUP(C574,customers!$A$1:$A$1001,customers!$B$1:$B$1001,0)</f>
        <v>Herbie Peppard</v>
      </c>
      <c r="G574" s="2" t="str">
        <f>IF(_xlfn.XLOOKUP(C574,customers!$A$1:$A$1001,customers!$C$1:$C$1001,0)=0,"",_xlfn.XLOOKUP(C574,customers!$A$1:$A$1001,customers!$C$1:$C$1001,0))</f>
        <v/>
      </c>
      <c r="H574" s="2" t="str">
        <f>_xlfn.XLOOKUP(C574,customers!$A$1:$A$1001,customers!$G$1:$G$1001,,0)</f>
        <v>United States</v>
      </c>
      <c r="I574" s="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7">
        <f>INDEX(products!$A$1:$G$49,MATCH(orders!$D574,products!$A$1:$A$49,0),MATCH(orders!K$1,products!$A$1:$G$1,0))</f>
        <v>0.2</v>
      </c>
      <c r="L574" s="9">
        <f>INDEX(products!$A$1:$G$49,MATCH(orders!$D574,products!$A$1:$A$49,0),MATCH(orders!L$1,products!$A$1:$G$1,0))</f>
        <v>2.9849999999999999</v>
      </c>
      <c r="M574" s="9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_xlfn.XLOOKUP(orders_table[[#This Row],[Customer ID]],customers!$A$1:$A$1001,customers!$I$1:$I$1001,,0)</f>
        <v>Yes</v>
      </c>
    </row>
    <row r="575" spans="1:16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_xlfn.XLOOKUP(C575,customers!$A$1:$A$1001,customers!$B$1:$B$1001,0)</f>
        <v>Cornie Venour</v>
      </c>
      <c r="G575" s="2" t="str">
        <f>IF(_xlfn.XLOOKUP(C575,customers!$A$1:$A$1001,customers!$C$1:$C$1001,0)=0,"",_xlfn.XLOOKUP(C575,customers!$A$1:$A$1001,customers!$C$1:$C$1001,0))</f>
        <v>cvenourfx@ask.com</v>
      </c>
      <c r="H575" s="2" t="str">
        <f>_xlfn.XLOOKUP(C575,customers!$A$1:$A$1001,customers!$G$1:$G$1001,,0)</f>
        <v>United States</v>
      </c>
      <c r="I575" s="4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7">
        <f>INDEX(products!$A$1:$G$49,MATCH(orders!$D575,products!$A$1:$A$49,0),MATCH(orders!K$1,products!$A$1:$G$1,0))</f>
        <v>1</v>
      </c>
      <c r="L575" s="9">
        <f>INDEX(products!$A$1:$G$49,MATCH(orders!$D575,products!$A$1:$A$49,0),MATCH(orders!L$1,products!$A$1:$G$1,0))</f>
        <v>11.25</v>
      </c>
      <c r="M575" s="9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_xlfn.XLOOKUP(orders_table[[#This Row],[Customer ID]],customers!$A$1:$A$1001,customers!$I$1:$I$1001,,0)</f>
        <v>No</v>
      </c>
    </row>
    <row r="576" spans="1:16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_xlfn.XLOOKUP(C576,customers!$A$1:$A$1001,customers!$B$1:$B$1001,0)</f>
        <v>Maggy Harby</v>
      </c>
      <c r="G576" s="2" t="str">
        <f>IF(_xlfn.XLOOKUP(C576,customers!$A$1:$A$1001,customers!$C$1:$C$1001,0)=0,"",_xlfn.XLOOKUP(C576,customers!$A$1:$A$1001,customers!$C$1:$C$1001,0))</f>
        <v>mharbyfy@163.com</v>
      </c>
      <c r="H576" s="2" t="str">
        <f>_xlfn.XLOOKUP(C576,customers!$A$1:$A$1001,customers!$G$1:$G$1001,,0)</f>
        <v>United States</v>
      </c>
      <c r="I576" s="4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7">
        <f>INDEX(products!$A$1:$G$49,MATCH(orders!$D576,products!$A$1:$A$49,0),MATCH(orders!K$1,products!$A$1:$G$1,0))</f>
        <v>0.2</v>
      </c>
      <c r="L576" s="9">
        <f>INDEX(products!$A$1:$G$49,MATCH(orders!$D576,products!$A$1:$A$49,0),MATCH(orders!L$1,products!$A$1:$G$1,0))</f>
        <v>3.5849999999999995</v>
      </c>
      <c r="M576" s="9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_xlfn.XLOOKUP(orders_table[[#This Row],[Customer ID]],customers!$A$1:$A$1001,customers!$I$1:$I$1001,,0)</f>
        <v>Yes</v>
      </c>
    </row>
    <row r="577" spans="1:16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_xlfn.XLOOKUP(C577,customers!$A$1:$A$1001,customers!$B$1:$B$1001,0)</f>
        <v>Reggie Thickpenny</v>
      </c>
      <c r="G577" s="2" t="str">
        <f>IF(_xlfn.XLOOKUP(C577,customers!$A$1:$A$1001,customers!$C$1:$C$1001,0)=0,"",_xlfn.XLOOKUP(C577,customers!$A$1:$A$1001,customers!$C$1:$C$1001,0))</f>
        <v>rthickpennyfz@cafepress.com</v>
      </c>
      <c r="H577" s="2" t="str">
        <f>_xlfn.XLOOKUP(C577,customers!$A$1:$A$1001,customers!$G$1:$G$1001,,0)</f>
        <v>United States</v>
      </c>
      <c r="I577" s="4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7">
        <f>INDEX(products!$A$1:$G$49,MATCH(orders!$D577,products!$A$1:$A$49,0),MATCH(orders!K$1,products!$A$1:$G$1,0))</f>
        <v>2.5</v>
      </c>
      <c r="L577" s="9">
        <f>INDEX(products!$A$1:$G$49,MATCH(orders!$D577,products!$A$1:$A$49,0),MATCH(orders!L$1,products!$A$1:$G$1,0))</f>
        <v>33.464999999999996</v>
      </c>
      <c r="M577" s="9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_xlfn.XLOOKUP(orders_table[[#This Row],[Customer ID]],customers!$A$1:$A$1001,customers!$I$1:$I$1001,,0)</f>
        <v>No</v>
      </c>
    </row>
    <row r="578" spans="1:16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_xlfn.XLOOKUP(C578,customers!$A$1:$A$1001,customers!$B$1:$B$1001,0)</f>
        <v>Phyllys Ormerod</v>
      </c>
      <c r="G578" s="2" t="str">
        <f>IF(_xlfn.XLOOKUP(C578,customers!$A$1:$A$1001,customers!$C$1:$C$1001,0)=0,"",_xlfn.XLOOKUP(C578,customers!$A$1:$A$1001,customers!$C$1:$C$1001,0))</f>
        <v>pormerodg0@redcross.org</v>
      </c>
      <c r="H578" s="2" t="str">
        <f>_xlfn.XLOOKUP(C578,customers!$A$1:$A$1001,customers!$G$1:$G$1001,,0)</f>
        <v>United States</v>
      </c>
      <c r="I578" s="4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7">
        <f>INDEX(products!$A$1:$G$49,MATCH(orders!$D578,products!$A$1:$A$49,0),MATCH(orders!K$1,products!$A$1:$G$1,0))</f>
        <v>0.2</v>
      </c>
      <c r="L578" s="9">
        <f>INDEX(products!$A$1:$G$49,MATCH(orders!$D578,products!$A$1:$A$49,0),MATCH(orders!L$1,products!$A$1:$G$1,0))</f>
        <v>2.9849999999999999</v>
      </c>
      <c r="M578" s="9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_xlfn.XLOOKUP(orders_table[[#This Row],[Customer ID]],customers!$A$1:$A$1001,customers!$I$1:$I$1001,,0)</f>
        <v>No</v>
      </c>
    </row>
    <row r="579" spans="1:16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_xlfn.XLOOKUP(C579,customers!$A$1:$A$1001,customers!$B$1:$B$1001,0)</f>
        <v>Don Flintiff</v>
      </c>
      <c r="G579" s="2" t="str">
        <f>IF(_xlfn.XLOOKUP(C579,customers!$A$1:$A$1001,customers!$C$1:$C$1001,0)=0,"",_xlfn.XLOOKUP(C579,customers!$A$1:$A$1001,customers!$C$1:$C$1001,0))</f>
        <v>dflintiffg1@e-recht24.de</v>
      </c>
      <c r="H579" s="2" t="str">
        <f>_xlfn.XLOOKUP(C579,customers!$A$1:$A$1001,customers!$G$1:$G$1001,,0)</f>
        <v>United Kingdom</v>
      </c>
      <c r="I579" s="4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7">
        <f>INDEX(products!$A$1:$G$49,MATCH(orders!$D579,products!$A$1:$A$49,0),MATCH(orders!K$1,products!$A$1:$G$1,0))</f>
        <v>1</v>
      </c>
      <c r="L579" s="9">
        <f>INDEX(products!$A$1:$G$49,MATCH(orders!$D579,products!$A$1:$A$49,0),MATCH(orders!L$1,products!$A$1:$G$1,0))</f>
        <v>14.55</v>
      </c>
      <c r="M579" s="9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_xlfn.XLOOKUP(orders_table[[#This Row],[Customer ID]],customers!$A$1:$A$1001,customers!$I$1:$I$1001,,0)</f>
        <v>No</v>
      </c>
    </row>
    <row r="580" spans="1:16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_xlfn.XLOOKUP(C580,customers!$A$1:$A$1001,customers!$B$1:$B$1001,0)</f>
        <v>Tymon Zanetti</v>
      </c>
      <c r="G580" s="2" t="str">
        <f>IF(_xlfn.XLOOKUP(C580,customers!$A$1:$A$1001,customers!$C$1:$C$1001,0)=0,"",_xlfn.XLOOKUP(C580,customers!$A$1:$A$1001,customers!$C$1:$C$1001,0))</f>
        <v>tzanettig2@gravatar.com</v>
      </c>
      <c r="H580" s="2" t="str">
        <f>_xlfn.XLOOKUP(C580,customers!$A$1:$A$1001,customers!$G$1:$G$1001,,0)</f>
        <v>Ireland</v>
      </c>
      <c r="I580" s="4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7">
        <f>INDEX(products!$A$1:$G$49,MATCH(orders!$D580,products!$A$1:$A$49,0),MATCH(orders!K$1,products!$A$1:$G$1,0))</f>
        <v>0.2</v>
      </c>
      <c r="L580" s="9">
        <f>INDEX(products!$A$1:$G$49,MATCH(orders!$D580,products!$A$1:$A$49,0),MATCH(orders!L$1,products!$A$1:$G$1,0))</f>
        <v>4.4550000000000001</v>
      </c>
      <c r="M580" s="9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_xlfn.XLOOKUP(orders_table[[#This Row],[Customer ID]],customers!$A$1:$A$1001,customers!$I$1:$I$1001,,0)</f>
        <v>No</v>
      </c>
    </row>
    <row r="581" spans="1:16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_xlfn.XLOOKUP(C581,customers!$A$1:$A$1001,customers!$B$1:$B$1001,0)</f>
        <v>Tymon Zanetti</v>
      </c>
      <c r="G581" s="2" t="str">
        <f>IF(_xlfn.XLOOKUP(C581,customers!$A$1:$A$1001,customers!$C$1:$C$1001,0)=0,"",_xlfn.XLOOKUP(C581,customers!$A$1:$A$1001,customers!$C$1:$C$1001,0))</f>
        <v>tzanettig2@gravatar.com</v>
      </c>
      <c r="H581" s="2" t="str">
        <f>_xlfn.XLOOKUP(C581,customers!$A$1:$A$1001,customers!$G$1:$G$1001,,0)</f>
        <v>Ireland</v>
      </c>
      <c r="I581" s="4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7">
        <f>INDEX(products!$A$1:$G$49,MATCH(orders!$D581,products!$A$1:$A$49,0),MATCH(orders!K$1,products!$A$1:$G$1,0))</f>
        <v>0.5</v>
      </c>
      <c r="L581" s="9">
        <f>INDEX(products!$A$1:$G$49,MATCH(orders!$D581,products!$A$1:$A$49,0),MATCH(orders!L$1,products!$A$1:$G$1,0))</f>
        <v>6.75</v>
      </c>
      <c r="M581" s="9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_xlfn.XLOOKUP(orders_table[[#This Row],[Customer ID]],customers!$A$1:$A$1001,customers!$I$1:$I$1001,,0)</f>
        <v>No</v>
      </c>
    </row>
    <row r="582" spans="1:16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_xlfn.XLOOKUP(C582,customers!$A$1:$A$1001,customers!$B$1:$B$1001,0)</f>
        <v>Reinaldos Kirtley</v>
      </c>
      <c r="G582" s="2" t="str">
        <f>IF(_xlfn.XLOOKUP(C582,customers!$A$1:$A$1001,customers!$C$1:$C$1001,0)=0,"",_xlfn.XLOOKUP(C582,customers!$A$1:$A$1001,customers!$C$1:$C$1001,0))</f>
        <v>rkirtleyg4@hatena.ne.jp</v>
      </c>
      <c r="H582" s="2" t="str">
        <f>_xlfn.XLOOKUP(C582,customers!$A$1:$A$1001,customers!$G$1:$G$1001,,0)</f>
        <v>United States</v>
      </c>
      <c r="I582" s="4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7">
        <f>INDEX(products!$A$1:$G$49,MATCH(orders!$D582,products!$A$1:$A$49,0),MATCH(orders!K$1,products!$A$1:$G$1,0))</f>
        <v>1</v>
      </c>
      <c r="L582" s="9">
        <f>INDEX(products!$A$1:$G$49,MATCH(orders!$D582,products!$A$1:$A$49,0),MATCH(orders!L$1,products!$A$1:$G$1,0))</f>
        <v>14.85</v>
      </c>
      <c r="M582" s="9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_xlfn.XLOOKUP(orders_table[[#This Row],[Customer ID]],customers!$A$1:$A$1001,customers!$I$1:$I$1001,,0)</f>
        <v>Yes</v>
      </c>
    </row>
    <row r="583" spans="1:16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_xlfn.XLOOKUP(C583,customers!$A$1:$A$1001,customers!$B$1:$B$1001,0)</f>
        <v>Carney Clemencet</v>
      </c>
      <c r="G583" s="2" t="str">
        <f>IF(_xlfn.XLOOKUP(C583,customers!$A$1:$A$1001,customers!$C$1:$C$1001,0)=0,"",_xlfn.XLOOKUP(C583,customers!$A$1:$A$1001,customers!$C$1:$C$1001,0))</f>
        <v>cclemencetg5@weather.com</v>
      </c>
      <c r="H583" s="2" t="str">
        <f>_xlfn.XLOOKUP(C583,customers!$A$1:$A$1001,customers!$G$1:$G$1001,,0)</f>
        <v>United Kingdom</v>
      </c>
      <c r="I583" s="4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7">
        <f>INDEX(products!$A$1:$G$49,MATCH(orders!$D583,products!$A$1:$A$49,0),MATCH(orders!K$1,products!$A$1:$G$1,0))</f>
        <v>0.5</v>
      </c>
      <c r="L583" s="9">
        <f>INDEX(products!$A$1:$G$49,MATCH(orders!$D583,products!$A$1:$A$49,0),MATCH(orders!L$1,products!$A$1:$G$1,0))</f>
        <v>8.91</v>
      </c>
      <c r="M583" s="9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_xlfn.XLOOKUP(orders_table[[#This Row],[Customer ID]],customers!$A$1:$A$1001,customers!$I$1:$I$1001,,0)</f>
        <v>Yes</v>
      </c>
    </row>
    <row r="584" spans="1:16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_xlfn.XLOOKUP(C584,customers!$A$1:$A$1001,customers!$B$1:$B$1001,0)</f>
        <v>Russell Donet</v>
      </c>
      <c r="G584" s="2" t="str">
        <f>IF(_xlfn.XLOOKUP(C584,customers!$A$1:$A$1001,customers!$C$1:$C$1001,0)=0,"",_xlfn.XLOOKUP(C584,customers!$A$1:$A$1001,customers!$C$1:$C$1001,0))</f>
        <v>rdonetg6@oakley.com</v>
      </c>
      <c r="H584" s="2" t="str">
        <f>_xlfn.XLOOKUP(C584,customers!$A$1:$A$1001,customers!$G$1:$G$1001,,0)</f>
        <v>United States</v>
      </c>
      <c r="I584" s="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7">
        <f>INDEX(products!$A$1:$G$49,MATCH(orders!$D584,products!$A$1:$A$49,0),MATCH(orders!K$1,products!$A$1:$G$1,0))</f>
        <v>1</v>
      </c>
      <c r="L584" s="9">
        <f>INDEX(products!$A$1:$G$49,MATCH(orders!$D584,products!$A$1:$A$49,0),MATCH(orders!L$1,products!$A$1:$G$1,0))</f>
        <v>12.15</v>
      </c>
      <c r="M584" s="9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_xlfn.XLOOKUP(orders_table[[#This Row],[Customer ID]],customers!$A$1:$A$1001,customers!$I$1:$I$1001,,0)</f>
        <v>No</v>
      </c>
    </row>
    <row r="585" spans="1:16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_xlfn.XLOOKUP(C585,customers!$A$1:$A$1001,customers!$B$1:$B$1001,0)</f>
        <v>Sidney Gawen</v>
      </c>
      <c r="G585" s="2" t="str">
        <f>IF(_xlfn.XLOOKUP(C585,customers!$A$1:$A$1001,customers!$C$1:$C$1001,0)=0,"",_xlfn.XLOOKUP(C585,customers!$A$1:$A$1001,customers!$C$1:$C$1001,0))</f>
        <v>sgaweng7@creativecommons.org</v>
      </c>
      <c r="H585" s="2" t="str">
        <f>_xlfn.XLOOKUP(C585,customers!$A$1:$A$1001,customers!$G$1:$G$1001,,0)</f>
        <v>United States</v>
      </c>
      <c r="I585" s="4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7">
        <f>INDEX(products!$A$1:$G$49,MATCH(orders!$D585,products!$A$1:$A$49,0),MATCH(orders!K$1,products!$A$1:$G$1,0))</f>
        <v>0.2</v>
      </c>
      <c r="L585" s="9">
        <f>INDEX(products!$A$1:$G$49,MATCH(orders!$D585,products!$A$1:$A$49,0),MATCH(orders!L$1,products!$A$1:$G$1,0))</f>
        <v>3.5849999999999995</v>
      </c>
      <c r="M585" s="9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_xlfn.XLOOKUP(orders_table[[#This Row],[Customer ID]],customers!$A$1:$A$1001,customers!$I$1:$I$1001,,0)</f>
        <v>Yes</v>
      </c>
    </row>
    <row r="586" spans="1:16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_xlfn.XLOOKUP(C586,customers!$A$1:$A$1001,customers!$B$1:$B$1001,0)</f>
        <v>Rickey Readie</v>
      </c>
      <c r="G586" s="2" t="str">
        <f>IF(_xlfn.XLOOKUP(C586,customers!$A$1:$A$1001,customers!$C$1:$C$1001,0)=0,"",_xlfn.XLOOKUP(C586,customers!$A$1:$A$1001,customers!$C$1:$C$1001,0))</f>
        <v>rreadieg8@guardian.co.uk</v>
      </c>
      <c r="H586" s="2" t="str">
        <f>_xlfn.XLOOKUP(C586,customers!$A$1:$A$1001,customers!$G$1:$G$1001,,0)</f>
        <v>United States</v>
      </c>
      <c r="I586" s="4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7">
        <f>INDEX(products!$A$1:$G$49,MATCH(orders!$D586,products!$A$1:$A$49,0),MATCH(orders!K$1,products!$A$1:$G$1,0))</f>
        <v>0.2</v>
      </c>
      <c r="L586" s="9">
        <f>INDEX(products!$A$1:$G$49,MATCH(orders!$D586,products!$A$1:$A$49,0),MATCH(orders!L$1,products!$A$1:$G$1,0))</f>
        <v>3.5849999999999995</v>
      </c>
      <c r="M586" s="9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_xlfn.XLOOKUP(orders_table[[#This Row],[Customer ID]],customers!$A$1:$A$1001,customers!$I$1:$I$1001,,0)</f>
        <v>No</v>
      </c>
    </row>
    <row r="587" spans="1:16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_xlfn.XLOOKUP(C587,customers!$A$1:$A$1001,customers!$B$1:$B$1001,0)</f>
        <v>Cody Verissimo</v>
      </c>
      <c r="G587" s="2" t="str">
        <f>IF(_xlfn.XLOOKUP(C587,customers!$A$1:$A$1001,customers!$C$1:$C$1001,0)=0,"",_xlfn.XLOOKUP(C587,customers!$A$1:$A$1001,customers!$C$1:$C$1001,0))</f>
        <v>cverissimogh@theglobeandmail.com</v>
      </c>
      <c r="H587" s="2" t="str">
        <f>_xlfn.XLOOKUP(C587,customers!$A$1:$A$1001,customers!$G$1:$G$1001,,0)</f>
        <v>United Kingdom</v>
      </c>
      <c r="I587" s="4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7">
        <f>INDEX(products!$A$1:$G$49,MATCH(orders!$D587,products!$A$1:$A$49,0),MATCH(orders!K$1,products!$A$1:$G$1,0))</f>
        <v>0.5</v>
      </c>
      <c r="L587" s="9">
        <f>INDEX(products!$A$1:$G$49,MATCH(orders!$D587,products!$A$1:$A$49,0),MATCH(orders!L$1,products!$A$1:$G$1,0))</f>
        <v>8.25</v>
      </c>
      <c r="M587" s="9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_xlfn.XLOOKUP(orders_table[[#This Row],[Customer ID]],customers!$A$1:$A$1001,customers!$I$1:$I$1001,,0)</f>
        <v>Yes</v>
      </c>
    </row>
    <row r="588" spans="1:16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_xlfn.XLOOKUP(C588,customers!$A$1:$A$1001,customers!$B$1:$B$1001,0)</f>
        <v>Zilvia Claisse</v>
      </c>
      <c r="G588" s="2" t="str">
        <f>IF(_xlfn.XLOOKUP(C588,customers!$A$1:$A$1001,customers!$C$1:$C$1001,0)=0,"",_xlfn.XLOOKUP(C588,customers!$A$1:$A$1001,customers!$C$1:$C$1001,0))</f>
        <v/>
      </c>
      <c r="H588" s="2" t="str">
        <f>_xlfn.XLOOKUP(C588,customers!$A$1:$A$1001,customers!$G$1:$G$1001,,0)</f>
        <v>United States</v>
      </c>
      <c r="I588" s="4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7">
        <f>INDEX(products!$A$1:$G$49,MATCH(orders!$D588,products!$A$1:$A$49,0),MATCH(orders!K$1,products!$A$1:$G$1,0))</f>
        <v>2.5</v>
      </c>
      <c r="L588" s="9">
        <f>INDEX(products!$A$1:$G$49,MATCH(orders!$D588,products!$A$1:$A$49,0),MATCH(orders!L$1,products!$A$1:$G$1,0))</f>
        <v>27.484999999999996</v>
      </c>
      <c r="M588" s="9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_xlfn.XLOOKUP(orders_table[[#This Row],[Customer ID]],customers!$A$1:$A$1001,customers!$I$1:$I$1001,,0)</f>
        <v>No</v>
      </c>
    </row>
    <row r="589" spans="1:16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_xlfn.XLOOKUP(C589,customers!$A$1:$A$1001,customers!$B$1:$B$1001,0)</f>
        <v>Bar O' Mahony</v>
      </c>
      <c r="G589" s="2" t="str">
        <f>IF(_xlfn.XLOOKUP(C589,customers!$A$1:$A$1001,customers!$C$1:$C$1001,0)=0,"",_xlfn.XLOOKUP(C589,customers!$A$1:$A$1001,customers!$C$1:$C$1001,0))</f>
        <v>bogb@elpais.com</v>
      </c>
      <c r="H589" s="2" t="str">
        <f>_xlfn.XLOOKUP(C589,customers!$A$1:$A$1001,customers!$G$1:$G$1001,,0)</f>
        <v>United States</v>
      </c>
      <c r="I589" s="4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7">
        <f>INDEX(products!$A$1:$G$49,MATCH(orders!$D589,products!$A$1:$A$49,0),MATCH(orders!K$1,products!$A$1:$G$1,0))</f>
        <v>0.5</v>
      </c>
      <c r="L589" s="9">
        <f>INDEX(products!$A$1:$G$49,MATCH(orders!$D589,products!$A$1:$A$49,0),MATCH(orders!L$1,products!$A$1:$G$1,0))</f>
        <v>7.77</v>
      </c>
      <c r="M589" s="9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_xlfn.XLOOKUP(orders_table[[#This Row],[Customer ID]],customers!$A$1:$A$1001,customers!$I$1:$I$1001,,0)</f>
        <v>Yes</v>
      </c>
    </row>
    <row r="590" spans="1:16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_xlfn.XLOOKUP(C590,customers!$A$1:$A$1001,customers!$B$1:$B$1001,0)</f>
        <v>Valenka Stansbury</v>
      </c>
      <c r="G590" s="2" t="str">
        <f>IF(_xlfn.XLOOKUP(C590,customers!$A$1:$A$1001,customers!$C$1:$C$1001,0)=0,"",_xlfn.XLOOKUP(C590,customers!$A$1:$A$1001,customers!$C$1:$C$1001,0))</f>
        <v>vstansburygc@unblog.fr</v>
      </c>
      <c r="H590" s="2" t="str">
        <f>_xlfn.XLOOKUP(C590,customers!$A$1:$A$1001,customers!$G$1:$G$1001,,0)</f>
        <v>United States</v>
      </c>
      <c r="I590" s="4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7">
        <f>INDEX(products!$A$1:$G$49,MATCH(orders!$D590,products!$A$1:$A$49,0),MATCH(orders!K$1,products!$A$1:$G$1,0))</f>
        <v>0.5</v>
      </c>
      <c r="L590" s="9">
        <f>INDEX(products!$A$1:$G$49,MATCH(orders!$D590,products!$A$1:$A$49,0),MATCH(orders!L$1,products!$A$1:$G$1,0))</f>
        <v>5.97</v>
      </c>
      <c r="M590" s="9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_xlfn.XLOOKUP(orders_table[[#This Row],[Customer ID]],customers!$A$1:$A$1001,customers!$I$1:$I$1001,,0)</f>
        <v>Yes</v>
      </c>
    </row>
    <row r="591" spans="1:16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_xlfn.XLOOKUP(C591,customers!$A$1:$A$1001,customers!$B$1:$B$1001,0)</f>
        <v>Daniel Heinonen</v>
      </c>
      <c r="G591" s="2" t="str">
        <f>IF(_xlfn.XLOOKUP(C591,customers!$A$1:$A$1001,customers!$C$1:$C$1001,0)=0,"",_xlfn.XLOOKUP(C591,customers!$A$1:$A$1001,customers!$C$1:$C$1001,0))</f>
        <v>dheinonengd@printfriendly.com</v>
      </c>
      <c r="H591" s="2" t="str">
        <f>_xlfn.XLOOKUP(C591,customers!$A$1:$A$1001,customers!$G$1:$G$1001,,0)</f>
        <v>United States</v>
      </c>
      <c r="I591" s="4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7">
        <f>INDEX(products!$A$1:$G$49,MATCH(orders!$D591,products!$A$1:$A$49,0),MATCH(orders!K$1,products!$A$1:$G$1,0))</f>
        <v>2.5</v>
      </c>
      <c r="L591" s="9">
        <f>INDEX(products!$A$1:$G$49,MATCH(orders!$D591,products!$A$1:$A$49,0),MATCH(orders!L$1,products!$A$1:$G$1,0))</f>
        <v>34.154999999999994</v>
      </c>
      <c r="M591" s="9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_xlfn.XLOOKUP(orders_table[[#This Row],[Customer ID]],customers!$A$1:$A$1001,customers!$I$1:$I$1001,,0)</f>
        <v>No</v>
      </c>
    </row>
    <row r="592" spans="1:16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_xlfn.XLOOKUP(C592,customers!$A$1:$A$1001,customers!$B$1:$B$1001,0)</f>
        <v>Jewelle Shenton</v>
      </c>
      <c r="G592" s="2" t="str">
        <f>IF(_xlfn.XLOOKUP(C592,customers!$A$1:$A$1001,customers!$C$1:$C$1001,0)=0,"",_xlfn.XLOOKUP(C592,customers!$A$1:$A$1001,customers!$C$1:$C$1001,0))</f>
        <v>jshentonge@google.com.hk</v>
      </c>
      <c r="H592" s="2" t="str">
        <f>_xlfn.XLOOKUP(C592,customers!$A$1:$A$1001,customers!$G$1:$G$1001,,0)</f>
        <v>United States</v>
      </c>
      <c r="I592" s="4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7">
        <f>INDEX(products!$A$1:$G$49,MATCH(orders!$D592,products!$A$1:$A$49,0),MATCH(orders!K$1,products!$A$1:$G$1,0))</f>
        <v>2.5</v>
      </c>
      <c r="L592" s="9">
        <f>INDEX(products!$A$1:$G$49,MATCH(orders!$D592,products!$A$1:$A$49,0),MATCH(orders!L$1,products!$A$1:$G$1,0))</f>
        <v>31.624999999999996</v>
      </c>
      <c r="M592" s="9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_xlfn.XLOOKUP(orders_table[[#This Row],[Customer ID]],customers!$A$1:$A$1001,customers!$I$1:$I$1001,,0)</f>
        <v>Yes</v>
      </c>
    </row>
    <row r="593" spans="1:16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_xlfn.XLOOKUP(C593,customers!$A$1:$A$1001,customers!$B$1:$B$1001,0)</f>
        <v>Jennifer Wilkisson</v>
      </c>
      <c r="G593" s="2" t="str">
        <f>IF(_xlfn.XLOOKUP(C593,customers!$A$1:$A$1001,customers!$C$1:$C$1001,0)=0,"",_xlfn.XLOOKUP(C593,customers!$A$1:$A$1001,customers!$C$1:$C$1001,0))</f>
        <v>jwilkissongf@nba.com</v>
      </c>
      <c r="H593" s="2" t="str">
        <f>_xlfn.XLOOKUP(C593,customers!$A$1:$A$1001,customers!$G$1:$G$1001,,0)</f>
        <v>United States</v>
      </c>
      <c r="I593" s="4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7">
        <f>INDEX(products!$A$1:$G$49,MATCH(orders!$D593,products!$A$1:$A$49,0),MATCH(orders!K$1,products!$A$1:$G$1,0))</f>
        <v>0.2</v>
      </c>
      <c r="L593" s="9">
        <f>INDEX(products!$A$1:$G$49,MATCH(orders!$D593,products!$A$1:$A$49,0),MATCH(orders!L$1,products!$A$1:$G$1,0))</f>
        <v>2.6849999999999996</v>
      </c>
      <c r="M593" s="9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_xlfn.XLOOKUP(orders_table[[#This Row],[Customer ID]],customers!$A$1:$A$1001,customers!$I$1:$I$1001,,0)</f>
        <v>Yes</v>
      </c>
    </row>
    <row r="594" spans="1:16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_xlfn.XLOOKUP(C594,customers!$A$1:$A$1001,customers!$B$1:$B$1001,0)</f>
        <v>Kylie Mowat</v>
      </c>
      <c r="G594" s="2" t="str">
        <f>IF(_xlfn.XLOOKUP(C594,customers!$A$1:$A$1001,customers!$C$1:$C$1001,0)=0,"",_xlfn.XLOOKUP(C594,customers!$A$1:$A$1001,customers!$C$1:$C$1001,0))</f>
        <v/>
      </c>
      <c r="H594" s="2" t="str">
        <f>_xlfn.XLOOKUP(C594,customers!$A$1:$A$1001,customers!$G$1:$G$1001,,0)</f>
        <v>United States</v>
      </c>
      <c r="I594" s="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7">
        <f>INDEX(products!$A$1:$G$49,MATCH(orders!$D594,products!$A$1:$A$49,0),MATCH(orders!K$1,products!$A$1:$G$1,0))</f>
        <v>2.5</v>
      </c>
      <c r="L594" s="9">
        <f>INDEX(products!$A$1:$G$49,MATCH(orders!$D594,products!$A$1:$A$49,0),MATCH(orders!L$1,products!$A$1:$G$1,0))</f>
        <v>25.874999999999996</v>
      </c>
      <c r="M594" s="9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_xlfn.XLOOKUP(orders_table[[#This Row],[Customer ID]],customers!$A$1:$A$1001,customers!$I$1:$I$1001,,0)</f>
        <v>No</v>
      </c>
    </row>
    <row r="595" spans="1:16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_xlfn.XLOOKUP(C595,customers!$A$1:$A$1001,customers!$B$1:$B$1001,0)</f>
        <v>Cody Verissimo</v>
      </c>
      <c r="G595" s="2" t="str">
        <f>IF(_xlfn.XLOOKUP(C595,customers!$A$1:$A$1001,customers!$C$1:$C$1001,0)=0,"",_xlfn.XLOOKUP(C595,customers!$A$1:$A$1001,customers!$C$1:$C$1001,0))</f>
        <v>cverissimogh@theglobeandmail.com</v>
      </c>
      <c r="H595" s="2" t="str">
        <f>_xlfn.XLOOKUP(C595,customers!$A$1:$A$1001,customers!$G$1:$G$1001,,0)</f>
        <v>United Kingdom</v>
      </c>
      <c r="I595" s="4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7">
        <f>INDEX(products!$A$1:$G$49,MATCH(orders!$D595,products!$A$1:$A$49,0),MATCH(orders!K$1,products!$A$1:$G$1,0))</f>
        <v>2.5</v>
      </c>
      <c r="L595" s="9">
        <f>INDEX(products!$A$1:$G$49,MATCH(orders!$D595,products!$A$1:$A$49,0),MATCH(orders!L$1,products!$A$1:$G$1,0))</f>
        <v>27.945</v>
      </c>
      <c r="M595" s="9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_xlfn.XLOOKUP(orders_table[[#This Row],[Customer ID]],customers!$A$1:$A$1001,customers!$I$1:$I$1001,,0)</f>
        <v>Yes</v>
      </c>
    </row>
    <row r="596" spans="1:16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_xlfn.XLOOKUP(C596,customers!$A$1:$A$1001,customers!$B$1:$B$1001,0)</f>
        <v>Gabriel Starcks</v>
      </c>
      <c r="G596" s="2" t="str">
        <f>IF(_xlfn.XLOOKUP(C596,customers!$A$1:$A$1001,customers!$C$1:$C$1001,0)=0,"",_xlfn.XLOOKUP(C596,customers!$A$1:$A$1001,customers!$C$1:$C$1001,0))</f>
        <v>gstarcksgi@abc.net.au</v>
      </c>
      <c r="H596" s="2" t="str">
        <f>_xlfn.XLOOKUP(C596,customers!$A$1:$A$1001,customers!$G$1:$G$1001,,0)</f>
        <v>United States</v>
      </c>
      <c r="I596" s="4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7">
        <f>INDEX(products!$A$1:$G$49,MATCH(orders!$D596,products!$A$1:$A$49,0),MATCH(orders!K$1,products!$A$1:$G$1,0))</f>
        <v>2.5</v>
      </c>
      <c r="L596" s="9">
        <f>INDEX(products!$A$1:$G$49,MATCH(orders!$D596,products!$A$1:$A$49,0),MATCH(orders!L$1,products!$A$1:$G$1,0))</f>
        <v>29.784999999999997</v>
      </c>
      <c r="M596" s="9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_xlfn.XLOOKUP(orders_table[[#This Row],[Customer ID]],customers!$A$1:$A$1001,customers!$I$1:$I$1001,,0)</f>
        <v>No</v>
      </c>
    </row>
    <row r="597" spans="1:16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_xlfn.XLOOKUP(C597,customers!$A$1:$A$1001,customers!$B$1:$B$1001,0)</f>
        <v>Darby Dummer</v>
      </c>
      <c r="G597" s="2" t="str">
        <f>IF(_xlfn.XLOOKUP(C597,customers!$A$1:$A$1001,customers!$C$1:$C$1001,0)=0,"",_xlfn.XLOOKUP(C597,customers!$A$1:$A$1001,customers!$C$1:$C$1001,0))</f>
        <v/>
      </c>
      <c r="H597" s="2" t="str">
        <f>_xlfn.XLOOKUP(C597,customers!$A$1:$A$1001,customers!$G$1:$G$1001,,0)</f>
        <v>United Kingdom</v>
      </c>
      <c r="I597" s="4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7">
        <f>INDEX(products!$A$1:$G$49,MATCH(orders!$D597,products!$A$1:$A$49,0),MATCH(orders!K$1,products!$A$1:$G$1,0))</f>
        <v>1</v>
      </c>
      <c r="L597" s="9">
        <f>INDEX(products!$A$1:$G$49,MATCH(orders!$D597,products!$A$1:$A$49,0),MATCH(orders!L$1,products!$A$1:$G$1,0))</f>
        <v>14.85</v>
      </c>
      <c r="M597" s="9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_xlfn.XLOOKUP(orders_table[[#This Row],[Customer ID]],customers!$A$1:$A$1001,customers!$I$1:$I$1001,,0)</f>
        <v>No</v>
      </c>
    </row>
    <row r="598" spans="1:16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_xlfn.XLOOKUP(C598,customers!$A$1:$A$1001,customers!$B$1:$B$1001,0)</f>
        <v>Kienan Scholard</v>
      </c>
      <c r="G598" s="2" t="str">
        <f>IF(_xlfn.XLOOKUP(C598,customers!$A$1:$A$1001,customers!$C$1:$C$1001,0)=0,"",_xlfn.XLOOKUP(C598,customers!$A$1:$A$1001,customers!$C$1:$C$1001,0))</f>
        <v>kscholardgk@sbwire.com</v>
      </c>
      <c r="H598" s="2" t="str">
        <f>_xlfn.XLOOKUP(C598,customers!$A$1:$A$1001,customers!$G$1:$G$1001,,0)</f>
        <v>United States</v>
      </c>
      <c r="I598" s="4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7">
        <f>INDEX(products!$A$1:$G$49,MATCH(orders!$D598,products!$A$1:$A$49,0),MATCH(orders!K$1,products!$A$1:$G$1,0))</f>
        <v>0.5</v>
      </c>
      <c r="L598" s="9">
        <f>INDEX(products!$A$1:$G$49,MATCH(orders!$D598,products!$A$1:$A$49,0),MATCH(orders!L$1,products!$A$1:$G$1,0))</f>
        <v>6.75</v>
      </c>
      <c r="M598" s="9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_xlfn.XLOOKUP(orders_table[[#This Row],[Customer ID]],customers!$A$1:$A$1001,customers!$I$1:$I$1001,,0)</f>
        <v>No</v>
      </c>
    </row>
    <row r="599" spans="1:16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_xlfn.XLOOKUP(C599,customers!$A$1:$A$1001,customers!$B$1:$B$1001,0)</f>
        <v>Bo Kindley</v>
      </c>
      <c r="G599" s="2" t="str">
        <f>IF(_xlfn.XLOOKUP(C599,customers!$A$1:$A$1001,customers!$C$1:$C$1001,0)=0,"",_xlfn.XLOOKUP(C599,customers!$A$1:$A$1001,customers!$C$1:$C$1001,0))</f>
        <v>bkindleygl@wikimedia.org</v>
      </c>
      <c r="H599" s="2" t="str">
        <f>_xlfn.XLOOKUP(C599,customers!$A$1:$A$1001,customers!$G$1:$G$1001,,0)</f>
        <v>United States</v>
      </c>
      <c r="I599" s="4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7">
        <f>INDEX(products!$A$1:$G$49,MATCH(orders!$D599,products!$A$1:$A$49,0),MATCH(orders!K$1,products!$A$1:$G$1,0))</f>
        <v>2.5</v>
      </c>
      <c r="L599" s="9">
        <f>INDEX(products!$A$1:$G$49,MATCH(orders!$D599,products!$A$1:$A$49,0),MATCH(orders!L$1,products!$A$1:$G$1,0))</f>
        <v>36.454999999999998</v>
      </c>
      <c r="M599" s="9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_xlfn.XLOOKUP(orders_table[[#This Row],[Customer ID]],customers!$A$1:$A$1001,customers!$I$1:$I$1001,,0)</f>
        <v>Yes</v>
      </c>
    </row>
    <row r="600" spans="1:16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_xlfn.XLOOKUP(C600,customers!$A$1:$A$1001,customers!$B$1:$B$1001,0)</f>
        <v>Krissie Hammett</v>
      </c>
      <c r="G600" s="2" t="str">
        <f>IF(_xlfn.XLOOKUP(C600,customers!$A$1:$A$1001,customers!$C$1:$C$1001,0)=0,"",_xlfn.XLOOKUP(C600,customers!$A$1:$A$1001,customers!$C$1:$C$1001,0))</f>
        <v>khammettgm@dmoz.org</v>
      </c>
      <c r="H600" s="2" t="str">
        <f>_xlfn.XLOOKUP(C600,customers!$A$1:$A$1001,customers!$G$1:$G$1001,,0)</f>
        <v>United States</v>
      </c>
      <c r="I600" s="4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7">
        <f>INDEX(products!$A$1:$G$49,MATCH(orders!$D600,products!$A$1:$A$49,0),MATCH(orders!K$1,products!$A$1:$G$1,0))</f>
        <v>0.2</v>
      </c>
      <c r="L600" s="9">
        <f>INDEX(products!$A$1:$G$49,MATCH(orders!$D600,products!$A$1:$A$49,0),MATCH(orders!L$1,products!$A$1:$G$1,0))</f>
        <v>2.9849999999999999</v>
      </c>
      <c r="M600" s="9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_xlfn.XLOOKUP(orders_table[[#This Row],[Customer ID]],customers!$A$1:$A$1001,customers!$I$1:$I$1001,,0)</f>
        <v>Yes</v>
      </c>
    </row>
    <row r="601" spans="1:16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_xlfn.XLOOKUP(C601,customers!$A$1:$A$1001,customers!$B$1:$B$1001,0)</f>
        <v>Alisha Hulburt</v>
      </c>
      <c r="G601" s="2" t="str">
        <f>IF(_xlfn.XLOOKUP(C601,customers!$A$1:$A$1001,customers!$C$1:$C$1001,0)=0,"",_xlfn.XLOOKUP(C601,customers!$A$1:$A$1001,customers!$C$1:$C$1001,0))</f>
        <v>ahulburtgn@fda.gov</v>
      </c>
      <c r="H601" s="2" t="str">
        <f>_xlfn.XLOOKUP(C601,customers!$A$1:$A$1001,customers!$G$1:$G$1001,,0)</f>
        <v>United States</v>
      </c>
      <c r="I601" s="4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7">
        <f>INDEX(products!$A$1:$G$49,MATCH(orders!$D601,products!$A$1:$A$49,0),MATCH(orders!K$1,products!$A$1:$G$1,0))</f>
        <v>0.2</v>
      </c>
      <c r="L601" s="9">
        <f>INDEX(products!$A$1:$G$49,MATCH(orders!$D601,products!$A$1:$A$49,0),MATCH(orders!L$1,products!$A$1:$G$1,0))</f>
        <v>2.9849999999999999</v>
      </c>
      <c r="M601" s="9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_xlfn.XLOOKUP(orders_table[[#This Row],[Customer ID]],customers!$A$1:$A$1001,customers!$I$1:$I$1001,,0)</f>
        <v>Yes</v>
      </c>
    </row>
    <row r="602" spans="1:16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_xlfn.XLOOKUP(C602,customers!$A$1:$A$1001,customers!$B$1:$B$1001,0)</f>
        <v>Peyter Lauritzen</v>
      </c>
      <c r="G602" s="2" t="str">
        <f>IF(_xlfn.XLOOKUP(C602,customers!$A$1:$A$1001,customers!$C$1:$C$1001,0)=0,"",_xlfn.XLOOKUP(C602,customers!$A$1:$A$1001,customers!$C$1:$C$1001,0))</f>
        <v>plauritzengo@photobucket.com</v>
      </c>
      <c r="H602" s="2" t="str">
        <f>_xlfn.XLOOKUP(C602,customers!$A$1:$A$1001,customers!$G$1:$G$1001,,0)</f>
        <v>United States</v>
      </c>
      <c r="I602" s="4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7">
        <f>INDEX(products!$A$1:$G$49,MATCH(orders!$D602,products!$A$1:$A$49,0),MATCH(orders!K$1,products!$A$1:$G$1,0))</f>
        <v>0.5</v>
      </c>
      <c r="L602" s="9">
        <f>INDEX(products!$A$1:$G$49,MATCH(orders!$D602,products!$A$1:$A$49,0),MATCH(orders!L$1,products!$A$1:$G$1,0))</f>
        <v>7.77</v>
      </c>
      <c r="M602" s="9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_xlfn.XLOOKUP(orders_table[[#This Row],[Customer ID]],customers!$A$1:$A$1001,customers!$I$1:$I$1001,,0)</f>
        <v>No</v>
      </c>
    </row>
    <row r="603" spans="1:16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_xlfn.XLOOKUP(C603,customers!$A$1:$A$1001,customers!$B$1:$B$1001,0)</f>
        <v>Aurelia Burgwin</v>
      </c>
      <c r="G603" s="2" t="str">
        <f>IF(_xlfn.XLOOKUP(C603,customers!$A$1:$A$1001,customers!$C$1:$C$1001,0)=0,"",_xlfn.XLOOKUP(C603,customers!$A$1:$A$1001,customers!$C$1:$C$1001,0))</f>
        <v>aburgwingp@redcross.org</v>
      </c>
      <c r="H603" s="2" t="str">
        <f>_xlfn.XLOOKUP(C603,customers!$A$1:$A$1001,customers!$G$1:$G$1001,,0)</f>
        <v>United States</v>
      </c>
      <c r="I603" s="4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7">
        <f>INDEX(products!$A$1:$G$49,MATCH(orders!$D603,products!$A$1:$A$49,0),MATCH(orders!K$1,products!$A$1:$G$1,0))</f>
        <v>2.5</v>
      </c>
      <c r="L603" s="9">
        <f>INDEX(products!$A$1:$G$49,MATCH(orders!$D603,products!$A$1:$A$49,0),MATCH(orders!L$1,products!$A$1:$G$1,0))</f>
        <v>27.484999999999996</v>
      </c>
      <c r="M603" s="9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_xlfn.XLOOKUP(orders_table[[#This Row],[Customer ID]],customers!$A$1:$A$1001,customers!$I$1:$I$1001,,0)</f>
        <v>Yes</v>
      </c>
    </row>
    <row r="604" spans="1:16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_xlfn.XLOOKUP(C604,customers!$A$1:$A$1001,customers!$B$1:$B$1001,0)</f>
        <v>Emalee Rolin</v>
      </c>
      <c r="G604" s="2" t="str">
        <f>IF(_xlfn.XLOOKUP(C604,customers!$A$1:$A$1001,customers!$C$1:$C$1001,0)=0,"",_xlfn.XLOOKUP(C604,customers!$A$1:$A$1001,customers!$C$1:$C$1001,0))</f>
        <v>erolingq@google.fr</v>
      </c>
      <c r="H604" s="2" t="str">
        <f>_xlfn.XLOOKUP(C604,customers!$A$1:$A$1001,customers!$G$1:$G$1001,,0)</f>
        <v>United States</v>
      </c>
      <c r="I604" s="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7">
        <f>INDEX(products!$A$1:$G$49,MATCH(orders!$D604,products!$A$1:$A$49,0),MATCH(orders!K$1,products!$A$1:$G$1,0))</f>
        <v>0.2</v>
      </c>
      <c r="L604" s="9">
        <f>INDEX(products!$A$1:$G$49,MATCH(orders!$D604,products!$A$1:$A$49,0),MATCH(orders!L$1,products!$A$1:$G$1,0))</f>
        <v>4.4550000000000001</v>
      </c>
      <c r="M604" s="9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_xlfn.XLOOKUP(orders_table[[#This Row],[Customer ID]],customers!$A$1:$A$1001,customers!$I$1:$I$1001,,0)</f>
        <v>Yes</v>
      </c>
    </row>
    <row r="605" spans="1:16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_xlfn.XLOOKUP(C605,customers!$A$1:$A$1001,customers!$B$1:$B$1001,0)</f>
        <v>Donavon Fowle</v>
      </c>
      <c r="G605" s="2" t="str">
        <f>IF(_xlfn.XLOOKUP(C605,customers!$A$1:$A$1001,customers!$C$1:$C$1001,0)=0,"",_xlfn.XLOOKUP(C605,customers!$A$1:$A$1001,customers!$C$1:$C$1001,0))</f>
        <v>dfowlegr@epa.gov</v>
      </c>
      <c r="H605" s="2" t="str">
        <f>_xlfn.XLOOKUP(C605,customers!$A$1:$A$1001,customers!$G$1:$G$1001,,0)</f>
        <v>United States</v>
      </c>
      <c r="I605" s="4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7">
        <f>INDEX(products!$A$1:$G$49,MATCH(orders!$D605,products!$A$1:$A$49,0),MATCH(orders!K$1,products!$A$1:$G$1,0))</f>
        <v>0.2</v>
      </c>
      <c r="L605" s="9">
        <f>INDEX(products!$A$1:$G$49,MATCH(orders!$D605,products!$A$1:$A$49,0),MATCH(orders!L$1,products!$A$1:$G$1,0))</f>
        <v>2.9849999999999999</v>
      </c>
      <c r="M605" s="9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_xlfn.XLOOKUP(orders_table[[#This Row],[Customer ID]],customers!$A$1:$A$1001,customers!$I$1:$I$1001,,0)</f>
        <v>No</v>
      </c>
    </row>
    <row r="606" spans="1:16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_xlfn.XLOOKUP(C606,customers!$A$1:$A$1001,customers!$B$1:$B$1001,0)</f>
        <v>Jorge Bettison</v>
      </c>
      <c r="G606" s="2" t="str">
        <f>IF(_xlfn.XLOOKUP(C606,customers!$A$1:$A$1001,customers!$C$1:$C$1001,0)=0,"",_xlfn.XLOOKUP(C606,customers!$A$1:$A$1001,customers!$C$1:$C$1001,0))</f>
        <v/>
      </c>
      <c r="H606" s="2" t="str">
        <f>_xlfn.XLOOKUP(C606,customers!$A$1:$A$1001,customers!$G$1:$G$1001,,0)</f>
        <v>Ireland</v>
      </c>
      <c r="I606" s="4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7">
        <f>INDEX(products!$A$1:$G$49,MATCH(orders!$D606,products!$A$1:$A$49,0),MATCH(orders!K$1,products!$A$1:$G$1,0))</f>
        <v>2.5</v>
      </c>
      <c r="L606" s="9">
        <f>INDEX(products!$A$1:$G$49,MATCH(orders!$D606,products!$A$1:$A$49,0),MATCH(orders!L$1,products!$A$1:$G$1,0))</f>
        <v>29.784999999999997</v>
      </c>
      <c r="M606" s="9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_xlfn.XLOOKUP(orders_table[[#This Row],[Customer ID]],customers!$A$1:$A$1001,customers!$I$1:$I$1001,,0)</f>
        <v>No</v>
      </c>
    </row>
    <row r="607" spans="1:16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_xlfn.XLOOKUP(C607,customers!$A$1:$A$1001,customers!$B$1:$B$1001,0)</f>
        <v>Wang Powlesland</v>
      </c>
      <c r="G607" s="2" t="str">
        <f>IF(_xlfn.XLOOKUP(C607,customers!$A$1:$A$1001,customers!$C$1:$C$1001,0)=0,"",_xlfn.XLOOKUP(C607,customers!$A$1:$A$1001,customers!$C$1:$C$1001,0))</f>
        <v>wpowleslandgt@soundcloud.com</v>
      </c>
      <c r="H607" s="2" t="str">
        <f>_xlfn.XLOOKUP(C607,customers!$A$1:$A$1001,customers!$G$1:$G$1001,,0)</f>
        <v>United States</v>
      </c>
      <c r="I607" s="4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7">
        <f>INDEX(products!$A$1:$G$49,MATCH(orders!$D607,products!$A$1:$A$49,0),MATCH(orders!K$1,products!$A$1:$G$1,0))</f>
        <v>2.5</v>
      </c>
      <c r="L607" s="9">
        <f>INDEX(products!$A$1:$G$49,MATCH(orders!$D607,products!$A$1:$A$49,0),MATCH(orders!L$1,products!$A$1:$G$1,0))</f>
        <v>29.784999999999997</v>
      </c>
      <c r="M607" s="9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_xlfn.XLOOKUP(orders_table[[#This Row],[Customer ID]],customers!$A$1:$A$1001,customers!$I$1:$I$1001,,0)</f>
        <v>Yes</v>
      </c>
    </row>
    <row r="608" spans="1:16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_xlfn.XLOOKUP(C608,customers!$A$1:$A$1001,customers!$B$1:$B$1001,0)</f>
        <v>Cody Verissimo</v>
      </c>
      <c r="G608" s="2" t="str">
        <f>IF(_xlfn.XLOOKUP(C608,customers!$A$1:$A$1001,customers!$C$1:$C$1001,0)=0,"",_xlfn.XLOOKUP(C608,customers!$A$1:$A$1001,customers!$C$1:$C$1001,0))</f>
        <v>cverissimogh@theglobeandmail.com</v>
      </c>
      <c r="H608" s="2" t="str">
        <f>_xlfn.XLOOKUP(C608,customers!$A$1:$A$1001,customers!$G$1:$G$1001,,0)</f>
        <v>United Kingdom</v>
      </c>
      <c r="I608" s="4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7">
        <f>INDEX(products!$A$1:$G$49,MATCH(orders!$D608,products!$A$1:$A$49,0),MATCH(orders!K$1,products!$A$1:$G$1,0))</f>
        <v>2.5</v>
      </c>
      <c r="L608" s="9">
        <f>INDEX(products!$A$1:$G$49,MATCH(orders!$D608,products!$A$1:$A$49,0),MATCH(orders!L$1,products!$A$1:$G$1,0))</f>
        <v>36.454999999999998</v>
      </c>
      <c r="M608" s="9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_xlfn.XLOOKUP(orders_table[[#This Row],[Customer ID]],customers!$A$1:$A$1001,customers!$I$1:$I$1001,,0)</f>
        <v>Yes</v>
      </c>
    </row>
    <row r="609" spans="1:16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_xlfn.XLOOKUP(C609,customers!$A$1:$A$1001,customers!$B$1:$B$1001,0)</f>
        <v>Laurence Ellingham</v>
      </c>
      <c r="G609" s="2" t="str">
        <f>IF(_xlfn.XLOOKUP(C609,customers!$A$1:$A$1001,customers!$C$1:$C$1001,0)=0,"",_xlfn.XLOOKUP(C609,customers!$A$1:$A$1001,customers!$C$1:$C$1001,0))</f>
        <v>lellinghamgv@sciencedaily.com</v>
      </c>
      <c r="H609" s="2" t="str">
        <f>_xlfn.XLOOKUP(C609,customers!$A$1:$A$1001,customers!$G$1:$G$1001,,0)</f>
        <v>United States</v>
      </c>
      <c r="I609" s="4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7">
        <f>INDEX(products!$A$1:$G$49,MATCH(orders!$D609,products!$A$1:$A$49,0),MATCH(orders!K$1,products!$A$1:$G$1,0))</f>
        <v>0.2</v>
      </c>
      <c r="L609" s="9">
        <f>INDEX(products!$A$1:$G$49,MATCH(orders!$D609,products!$A$1:$A$49,0),MATCH(orders!L$1,products!$A$1:$G$1,0))</f>
        <v>3.645</v>
      </c>
      <c r="M609" s="9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_xlfn.XLOOKUP(orders_table[[#This Row],[Customer ID]],customers!$A$1:$A$1001,customers!$I$1:$I$1001,,0)</f>
        <v>Yes</v>
      </c>
    </row>
    <row r="610" spans="1:16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_xlfn.XLOOKUP(C610,customers!$A$1:$A$1001,customers!$B$1:$B$1001,0)</f>
        <v>Billy Neiland</v>
      </c>
      <c r="G610" s="2" t="str">
        <f>IF(_xlfn.XLOOKUP(C610,customers!$A$1:$A$1001,customers!$C$1:$C$1001,0)=0,"",_xlfn.XLOOKUP(C610,customers!$A$1:$A$1001,customers!$C$1:$C$1001,0))</f>
        <v/>
      </c>
      <c r="H610" s="2" t="str">
        <f>_xlfn.XLOOKUP(C610,customers!$A$1:$A$1001,customers!$G$1:$G$1001,,0)</f>
        <v>United States</v>
      </c>
      <c r="I610" s="4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7">
        <f>INDEX(products!$A$1:$G$49,MATCH(orders!$D610,products!$A$1:$A$49,0),MATCH(orders!K$1,products!$A$1:$G$1,0))</f>
        <v>2.5</v>
      </c>
      <c r="L610" s="9">
        <f>INDEX(products!$A$1:$G$49,MATCH(orders!$D610,products!$A$1:$A$49,0),MATCH(orders!L$1,products!$A$1:$G$1,0))</f>
        <v>27.945</v>
      </c>
      <c r="M610" s="9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_xlfn.XLOOKUP(orders_table[[#This Row],[Customer ID]],customers!$A$1:$A$1001,customers!$I$1:$I$1001,,0)</f>
        <v>No</v>
      </c>
    </row>
    <row r="611" spans="1:16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_xlfn.XLOOKUP(C611,customers!$A$1:$A$1001,customers!$B$1:$B$1001,0)</f>
        <v>Ancell Fendt</v>
      </c>
      <c r="G611" s="2" t="str">
        <f>IF(_xlfn.XLOOKUP(C611,customers!$A$1:$A$1001,customers!$C$1:$C$1001,0)=0,"",_xlfn.XLOOKUP(C611,customers!$A$1:$A$1001,customers!$C$1:$C$1001,0))</f>
        <v>afendtgx@forbes.com</v>
      </c>
      <c r="H611" s="2" t="str">
        <f>_xlfn.XLOOKUP(C611,customers!$A$1:$A$1001,customers!$G$1:$G$1001,,0)</f>
        <v>United States</v>
      </c>
      <c r="I611" s="4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7">
        <f>INDEX(products!$A$1:$G$49,MATCH(orders!$D611,products!$A$1:$A$49,0),MATCH(orders!K$1,products!$A$1:$G$1,0))</f>
        <v>0.2</v>
      </c>
      <c r="L611" s="9">
        <f>INDEX(products!$A$1:$G$49,MATCH(orders!$D611,products!$A$1:$A$49,0),MATCH(orders!L$1,products!$A$1:$G$1,0))</f>
        <v>4.3650000000000002</v>
      </c>
      <c r="M611" s="9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_xlfn.XLOOKUP(orders_table[[#This Row],[Customer ID]],customers!$A$1:$A$1001,customers!$I$1:$I$1001,,0)</f>
        <v>Yes</v>
      </c>
    </row>
    <row r="612" spans="1:16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_xlfn.XLOOKUP(C612,customers!$A$1:$A$1001,customers!$B$1:$B$1001,0)</f>
        <v>Angelia Cleyburn</v>
      </c>
      <c r="G612" s="2" t="str">
        <f>IF(_xlfn.XLOOKUP(C612,customers!$A$1:$A$1001,customers!$C$1:$C$1001,0)=0,"",_xlfn.XLOOKUP(C612,customers!$A$1:$A$1001,customers!$C$1:$C$1001,0))</f>
        <v>acleyburngy@lycos.com</v>
      </c>
      <c r="H612" s="2" t="str">
        <f>_xlfn.XLOOKUP(C612,customers!$A$1:$A$1001,customers!$G$1:$G$1001,,0)</f>
        <v>United States</v>
      </c>
      <c r="I612" s="4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7">
        <f>INDEX(products!$A$1:$G$49,MATCH(orders!$D612,products!$A$1:$A$49,0),MATCH(orders!K$1,products!$A$1:$G$1,0))</f>
        <v>1</v>
      </c>
      <c r="L612" s="9">
        <f>INDEX(products!$A$1:$G$49,MATCH(orders!$D612,products!$A$1:$A$49,0),MATCH(orders!L$1,products!$A$1:$G$1,0))</f>
        <v>9.9499999999999993</v>
      </c>
      <c r="M612" s="9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_xlfn.XLOOKUP(orders_table[[#This Row],[Customer ID]],customers!$A$1:$A$1001,customers!$I$1:$I$1001,,0)</f>
        <v>No</v>
      </c>
    </row>
    <row r="613" spans="1:16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_xlfn.XLOOKUP(C613,customers!$A$1:$A$1001,customers!$B$1:$B$1001,0)</f>
        <v>Temple Castiglione</v>
      </c>
      <c r="G613" s="2" t="str">
        <f>IF(_xlfn.XLOOKUP(C613,customers!$A$1:$A$1001,customers!$C$1:$C$1001,0)=0,"",_xlfn.XLOOKUP(C613,customers!$A$1:$A$1001,customers!$C$1:$C$1001,0))</f>
        <v>tcastiglionegz@xing.com</v>
      </c>
      <c r="H613" s="2" t="str">
        <f>_xlfn.XLOOKUP(C613,customers!$A$1:$A$1001,customers!$G$1:$G$1001,,0)</f>
        <v>United States</v>
      </c>
      <c r="I613" s="4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7">
        <f>INDEX(products!$A$1:$G$49,MATCH(orders!$D613,products!$A$1:$A$49,0),MATCH(orders!K$1,products!$A$1:$G$1,0))</f>
        <v>2.5</v>
      </c>
      <c r="L613" s="9">
        <f>INDEX(products!$A$1:$G$49,MATCH(orders!$D613,products!$A$1:$A$49,0),MATCH(orders!L$1,products!$A$1:$G$1,0))</f>
        <v>34.154999999999994</v>
      </c>
      <c r="M613" s="9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_xlfn.XLOOKUP(orders_table[[#This Row],[Customer ID]],customers!$A$1:$A$1001,customers!$I$1:$I$1001,,0)</f>
        <v>No</v>
      </c>
    </row>
    <row r="614" spans="1:16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_xlfn.XLOOKUP(C614,customers!$A$1:$A$1001,customers!$B$1:$B$1001,0)</f>
        <v>Betti Lacasa</v>
      </c>
      <c r="G614" s="2" t="str">
        <f>IF(_xlfn.XLOOKUP(C614,customers!$A$1:$A$1001,customers!$C$1:$C$1001,0)=0,"",_xlfn.XLOOKUP(C614,customers!$A$1:$A$1001,customers!$C$1:$C$1001,0))</f>
        <v/>
      </c>
      <c r="H614" s="2" t="str">
        <f>_xlfn.XLOOKUP(C614,customers!$A$1:$A$1001,customers!$G$1:$G$1001,,0)</f>
        <v>Ireland</v>
      </c>
      <c r="I614" s="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7">
        <f>INDEX(products!$A$1:$G$49,MATCH(orders!$D614,products!$A$1:$A$49,0),MATCH(orders!K$1,products!$A$1:$G$1,0))</f>
        <v>0.2</v>
      </c>
      <c r="L614" s="9">
        <f>INDEX(products!$A$1:$G$49,MATCH(orders!$D614,products!$A$1:$A$49,0),MATCH(orders!L$1,products!$A$1:$G$1,0))</f>
        <v>3.375</v>
      </c>
      <c r="M614" s="9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_xlfn.XLOOKUP(orders_table[[#This Row],[Customer ID]],customers!$A$1:$A$1001,customers!$I$1:$I$1001,,0)</f>
        <v>No</v>
      </c>
    </row>
    <row r="615" spans="1:16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_xlfn.XLOOKUP(C615,customers!$A$1:$A$1001,customers!$B$1:$B$1001,0)</f>
        <v>Gunilla Lynch</v>
      </c>
      <c r="G615" s="2" t="str">
        <f>IF(_xlfn.XLOOKUP(C615,customers!$A$1:$A$1001,customers!$C$1:$C$1001,0)=0,"",_xlfn.XLOOKUP(C615,customers!$A$1:$A$1001,customers!$C$1:$C$1001,0))</f>
        <v/>
      </c>
      <c r="H615" s="2" t="str">
        <f>_xlfn.XLOOKUP(C615,customers!$A$1:$A$1001,customers!$G$1:$G$1001,,0)</f>
        <v>United States</v>
      </c>
      <c r="I615" s="4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7">
        <f>INDEX(products!$A$1:$G$49,MATCH(orders!$D615,products!$A$1:$A$49,0),MATCH(orders!K$1,products!$A$1:$G$1,0))</f>
        <v>0.5</v>
      </c>
      <c r="L615" s="9">
        <f>INDEX(products!$A$1:$G$49,MATCH(orders!$D615,products!$A$1:$A$49,0),MATCH(orders!L$1,products!$A$1:$G$1,0))</f>
        <v>5.97</v>
      </c>
      <c r="M615" s="9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_xlfn.XLOOKUP(orders_table[[#This Row],[Customer ID]],customers!$A$1:$A$1001,customers!$I$1:$I$1001,,0)</f>
        <v>No</v>
      </c>
    </row>
    <row r="616" spans="1:16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_xlfn.XLOOKUP(C616,customers!$A$1:$A$1001,customers!$B$1:$B$1001,0)</f>
        <v>Cody Verissimo</v>
      </c>
      <c r="G616" s="2" t="str">
        <f>IF(_xlfn.XLOOKUP(C616,customers!$A$1:$A$1001,customers!$C$1:$C$1001,0)=0,"",_xlfn.XLOOKUP(C616,customers!$A$1:$A$1001,customers!$C$1:$C$1001,0))</f>
        <v>cverissimogh@theglobeandmail.com</v>
      </c>
      <c r="H616" s="2" t="str">
        <f>_xlfn.XLOOKUP(C616,customers!$A$1:$A$1001,customers!$G$1:$G$1001,,0)</f>
        <v>United Kingdom</v>
      </c>
      <c r="I616" s="4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7">
        <f>INDEX(products!$A$1:$G$49,MATCH(orders!$D616,products!$A$1:$A$49,0),MATCH(orders!K$1,products!$A$1:$G$1,0))</f>
        <v>0.5</v>
      </c>
      <c r="L616" s="9">
        <f>INDEX(products!$A$1:$G$49,MATCH(orders!$D616,products!$A$1:$A$49,0),MATCH(orders!L$1,products!$A$1:$G$1,0))</f>
        <v>5.97</v>
      </c>
      <c r="M616" s="9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_xlfn.XLOOKUP(orders_table[[#This Row],[Customer ID]],customers!$A$1:$A$1001,customers!$I$1:$I$1001,,0)</f>
        <v>Yes</v>
      </c>
    </row>
    <row r="617" spans="1:16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_xlfn.XLOOKUP(C617,customers!$A$1:$A$1001,customers!$B$1:$B$1001,0)</f>
        <v>Shay Couronne</v>
      </c>
      <c r="G617" s="2" t="str">
        <f>IF(_xlfn.XLOOKUP(C617,customers!$A$1:$A$1001,customers!$C$1:$C$1001,0)=0,"",_xlfn.XLOOKUP(C617,customers!$A$1:$A$1001,customers!$C$1:$C$1001,0))</f>
        <v>scouronneh3@mozilla.org</v>
      </c>
      <c r="H617" s="2" t="str">
        <f>_xlfn.XLOOKUP(C617,customers!$A$1:$A$1001,customers!$G$1:$G$1001,,0)</f>
        <v>United States</v>
      </c>
      <c r="I617" s="4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7">
        <f>INDEX(products!$A$1:$G$49,MATCH(orders!$D617,products!$A$1:$A$49,0),MATCH(orders!K$1,products!$A$1:$G$1,0))</f>
        <v>2.5</v>
      </c>
      <c r="L617" s="9">
        <f>INDEX(products!$A$1:$G$49,MATCH(orders!$D617,products!$A$1:$A$49,0),MATCH(orders!L$1,products!$A$1:$G$1,0))</f>
        <v>36.454999999999998</v>
      </c>
      <c r="M617" s="9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_xlfn.XLOOKUP(orders_table[[#This Row],[Customer ID]],customers!$A$1:$A$1001,customers!$I$1:$I$1001,,0)</f>
        <v>Yes</v>
      </c>
    </row>
    <row r="618" spans="1:16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_xlfn.XLOOKUP(C618,customers!$A$1:$A$1001,customers!$B$1:$B$1001,0)</f>
        <v>Linus Flippelli</v>
      </c>
      <c r="G618" s="2" t="str">
        <f>IF(_xlfn.XLOOKUP(C618,customers!$A$1:$A$1001,customers!$C$1:$C$1001,0)=0,"",_xlfn.XLOOKUP(C618,customers!$A$1:$A$1001,customers!$C$1:$C$1001,0))</f>
        <v>lflippellih4@github.io</v>
      </c>
      <c r="H618" s="2" t="str">
        <f>_xlfn.XLOOKUP(C618,customers!$A$1:$A$1001,customers!$G$1:$G$1001,,0)</f>
        <v>United Kingdom</v>
      </c>
      <c r="I618" s="4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7">
        <f>INDEX(products!$A$1:$G$49,MATCH(orders!$D618,products!$A$1:$A$49,0),MATCH(orders!K$1,products!$A$1:$G$1,0))</f>
        <v>2.5</v>
      </c>
      <c r="L618" s="9">
        <f>INDEX(products!$A$1:$G$49,MATCH(orders!$D618,products!$A$1:$A$49,0),MATCH(orders!L$1,products!$A$1:$G$1,0))</f>
        <v>31.624999999999996</v>
      </c>
      <c r="M618" s="9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_xlfn.XLOOKUP(orders_table[[#This Row],[Customer ID]],customers!$A$1:$A$1001,customers!$I$1:$I$1001,,0)</f>
        <v>No</v>
      </c>
    </row>
    <row r="619" spans="1:16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_xlfn.XLOOKUP(C619,customers!$A$1:$A$1001,customers!$B$1:$B$1001,0)</f>
        <v>Rachelle Elizabeth</v>
      </c>
      <c r="G619" s="2" t="str">
        <f>IF(_xlfn.XLOOKUP(C619,customers!$A$1:$A$1001,customers!$C$1:$C$1001,0)=0,"",_xlfn.XLOOKUP(C619,customers!$A$1:$A$1001,customers!$C$1:$C$1001,0))</f>
        <v>relizabethh5@live.com</v>
      </c>
      <c r="H619" s="2" t="str">
        <f>_xlfn.XLOOKUP(C619,customers!$A$1:$A$1001,customers!$G$1:$G$1001,,0)</f>
        <v>United States</v>
      </c>
      <c r="I619" s="4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7">
        <f>INDEX(products!$A$1:$G$49,MATCH(orders!$D619,products!$A$1:$A$49,0),MATCH(orders!K$1,products!$A$1:$G$1,0))</f>
        <v>2.5</v>
      </c>
      <c r="L619" s="9">
        <f>INDEX(products!$A$1:$G$49,MATCH(orders!$D619,products!$A$1:$A$49,0),MATCH(orders!L$1,products!$A$1:$G$1,0))</f>
        <v>33.464999999999996</v>
      </c>
      <c r="M619" s="9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_xlfn.XLOOKUP(orders_table[[#This Row],[Customer ID]],customers!$A$1:$A$1001,customers!$I$1:$I$1001,,0)</f>
        <v>No</v>
      </c>
    </row>
    <row r="620" spans="1:16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_xlfn.XLOOKUP(C620,customers!$A$1:$A$1001,customers!$B$1:$B$1001,0)</f>
        <v>Innis Renhard</v>
      </c>
      <c r="G620" s="2" t="str">
        <f>IF(_xlfn.XLOOKUP(C620,customers!$A$1:$A$1001,customers!$C$1:$C$1001,0)=0,"",_xlfn.XLOOKUP(C620,customers!$A$1:$A$1001,customers!$C$1:$C$1001,0))</f>
        <v>irenhardh6@i2i.jp</v>
      </c>
      <c r="H620" s="2" t="str">
        <f>_xlfn.XLOOKUP(C620,customers!$A$1:$A$1001,customers!$G$1:$G$1001,,0)</f>
        <v>United States</v>
      </c>
      <c r="I620" s="4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7">
        <f>INDEX(products!$A$1:$G$49,MATCH(orders!$D620,products!$A$1:$A$49,0),MATCH(orders!K$1,products!$A$1:$G$1,0))</f>
        <v>1</v>
      </c>
      <c r="L620" s="9">
        <f>INDEX(products!$A$1:$G$49,MATCH(orders!$D620,products!$A$1:$A$49,0),MATCH(orders!L$1,products!$A$1:$G$1,0))</f>
        <v>12.15</v>
      </c>
      <c r="M620" s="9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_xlfn.XLOOKUP(orders_table[[#This Row],[Customer ID]],customers!$A$1:$A$1001,customers!$I$1:$I$1001,,0)</f>
        <v>Yes</v>
      </c>
    </row>
    <row r="621" spans="1:16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_xlfn.XLOOKUP(C621,customers!$A$1:$A$1001,customers!$B$1:$B$1001,0)</f>
        <v>Winne Roche</v>
      </c>
      <c r="G621" s="2" t="str">
        <f>IF(_xlfn.XLOOKUP(C621,customers!$A$1:$A$1001,customers!$C$1:$C$1001,0)=0,"",_xlfn.XLOOKUP(C621,customers!$A$1:$A$1001,customers!$C$1:$C$1001,0))</f>
        <v>wrocheh7@xinhuanet.com</v>
      </c>
      <c r="H621" s="2" t="str">
        <f>_xlfn.XLOOKUP(C621,customers!$A$1:$A$1001,customers!$G$1:$G$1001,,0)</f>
        <v>United States</v>
      </c>
      <c r="I621" s="4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7">
        <f>INDEX(products!$A$1:$G$49,MATCH(orders!$D621,products!$A$1:$A$49,0),MATCH(orders!K$1,products!$A$1:$G$1,0))</f>
        <v>0.5</v>
      </c>
      <c r="L621" s="9">
        <f>INDEX(products!$A$1:$G$49,MATCH(orders!$D621,products!$A$1:$A$49,0),MATCH(orders!L$1,products!$A$1:$G$1,0))</f>
        <v>7.77</v>
      </c>
      <c r="M621" s="9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_xlfn.XLOOKUP(orders_table[[#This Row],[Customer ID]],customers!$A$1:$A$1001,customers!$I$1:$I$1001,,0)</f>
        <v>Yes</v>
      </c>
    </row>
    <row r="622" spans="1:16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_xlfn.XLOOKUP(C622,customers!$A$1:$A$1001,customers!$B$1:$B$1001,0)</f>
        <v>Linn Alaway</v>
      </c>
      <c r="G622" s="2" t="str">
        <f>IF(_xlfn.XLOOKUP(C622,customers!$A$1:$A$1001,customers!$C$1:$C$1001,0)=0,"",_xlfn.XLOOKUP(C622,customers!$A$1:$A$1001,customers!$C$1:$C$1001,0))</f>
        <v>lalawayhh@weather.com</v>
      </c>
      <c r="H622" s="2" t="str">
        <f>_xlfn.XLOOKUP(C622,customers!$A$1:$A$1001,customers!$G$1:$G$1001,,0)</f>
        <v>United States</v>
      </c>
      <c r="I622" s="4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7">
        <f>INDEX(products!$A$1:$G$49,MATCH(orders!$D622,products!$A$1:$A$49,0),MATCH(orders!K$1,products!$A$1:$G$1,0))</f>
        <v>0.2</v>
      </c>
      <c r="L622" s="9">
        <f>INDEX(products!$A$1:$G$49,MATCH(orders!$D622,products!$A$1:$A$49,0),MATCH(orders!L$1,products!$A$1:$G$1,0))</f>
        <v>3.375</v>
      </c>
      <c r="M622" s="9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_xlfn.XLOOKUP(orders_table[[#This Row],[Customer ID]],customers!$A$1:$A$1001,customers!$I$1:$I$1001,,0)</f>
        <v>No</v>
      </c>
    </row>
    <row r="623" spans="1:16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_xlfn.XLOOKUP(C623,customers!$A$1:$A$1001,customers!$B$1:$B$1001,0)</f>
        <v>Cordy Odgaard</v>
      </c>
      <c r="G623" s="2" t="str">
        <f>IF(_xlfn.XLOOKUP(C623,customers!$A$1:$A$1001,customers!$C$1:$C$1001,0)=0,"",_xlfn.XLOOKUP(C623,customers!$A$1:$A$1001,customers!$C$1:$C$1001,0))</f>
        <v>codgaardh9@nsw.gov.au</v>
      </c>
      <c r="H623" s="2" t="str">
        <f>_xlfn.XLOOKUP(C623,customers!$A$1:$A$1001,customers!$G$1:$G$1001,,0)</f>
        <v>United States</v>
      </c>
      <c r="I623" s="4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7">
        <f>INDEX(products!$A$1:$G$49,MATCH(orders!$D623,products!$A$1:$A$49,0),MATCH(orders!K$1,products!$A$1:$G$1,0))</f>
        <v>1</v>
      </c>
      <c r="L623" s="9">
        <f>INDEX(products!$A$1:$G$49,MATCH(orders!$D623,products!$A$1:$A$49,0),MATCH(orders!L$1,products!$A$1:$G$1,0))</f>
        <v>12.95</v>
      </c>
      <c r="M623" s="9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_xlfn.XLOOKUP(orders_table[[#This Row],[Customer ID]],customers!$A$1:$A$1001,customers!$I$1:$I$1001,,0)</f>
        <v>No</v>
      </c>
    </row>
    <row r="624" spans="1:16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_xlfn.XLOOKUP(C624,customers!$A$1:$A$1001,customers!$B$1:$B$1001,0)</f>
        <v>Bertine Byrd</v>
      </c>
      <c r="G624" s="2" t="str">
        <f>IF(_xlfn.XLOOKUP(C624,customers!$A$1:$A$1001,customers!$C$1:$C$1001,0)=0,"",_xlfn.XLOOKUP(C624,customers!$A$1:$A$1001,customers!$C$1:$C$1001,0))</f>
        <v>bbyrdha@4shared.com</v>
      </c>
      <c r="H624" s="2" t="str">
        <f>_xlfn.XLOOKUP(C624,customers!$A$1:$A$1001,customers!$G$1:$G$1001,,0)</f>
        <v>United States</v>
      </c>
      <c r="I624" s="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7">
        <f>INDEX(products!$A$1:$G$49,MATCH(orders!$D624,products!$A$1:$A$49,0),MATCH(orders!K$1,products!$A$1:$G$1,0))</f>
        <v>2.5</v>
      </c>
      <c r="L624" s="9">
        <f>INDEX(products!$A$1:$G$49,MATCH(orders!$D624,products!$A$1:$A$49,0),MATCH(orders!L$1,products!$A$1:$G$1,0))</f>
        <v>33.464999999999996</v>
      </c>
      <c r="M624" s="9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_xlfn.XLOOKUP(orders_table[[#This Row],[Customer ID]],customers!$A$1:$A$1001,customers!$I$1:$I$1001,,0)</f>
        <v>No</v>
      </c>
    </row>
    <row r="625" spans="1:16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_xlfn.XLOOKUP(C625,customers!$A$1:$A$1001,customers!$B$1:$B$1001,0)</f>
        <v>Nelie Garnson</v>
      </c>
      <c r="G625" s="2" t="str">
        <f>IF(_xlfn.XLOOKUP(C625,customers!$A$1:$A$1001,customers!$C$1:$C$1001,0)=0,"",_xlfn.XLOOKUP(C625,customers!$A$1:$A$1001,customers!$C$1:$C$1001,0))</f>
        <v/>
      </c>
      <c r="H625" s="2" t="str">
        <f>_xlfn.XLOOKUP(C625,customers!$A$1:$A$1001,customers!$G$1:$G$1001,,0)</f>
        <v>United Kingdom</v>
      </c>
      <c r="I625" s="4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7">
        <f>INDEX(products!$A$1:$G$49,MATCH(orders!$D625,products!$A$1:$A$49,0),MATCH(orders!K$1,products!$A$1:$G$1,0))</f>
        <v>1</v>
      </c>
      <c r="L625" s="9">
        <f>INDEX(products!$A$1:$G$49,MATCH(orders!$D625,products!$A$1:$A$49,0),MATCH(orders!L$1,products!$A$1:$G$1,0))</f>
        <v>12.15</v>
      </c>
      <c r="M625" s="9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_xlfn.XLOOKUP(orders_table[[#This Row],[Customer ID]],customers!$A$1:$A$1001,customers!$I$1:$I$1001,,0)</f>
        <v>No</v>
      </c>
    </row>
    <row r="626" spans="1:16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_xlfn.XLOOKUP(C626,customers!$A$1:$A$1001,customers!$B$1:$B$1001,0)</f>
        <v>Dianne Chardin</v>
      </c>
      <c r="G626" s="2" t="str">
        <f>IF(_xlfn.XLOOKUP(C626,customers!$A$1:$A$1001,customers!$C$1:$C$1001,0)=0,"",_xlfn.XLOOKUP(C626,customers!$A$1:$A$1001,customers!$C$1:$C$1001,0))</f>
        <v>dchardinhc@nhs.uk</v>
      </c>
      <c r="H626" s="2" t="str">
        <f>_xlfn.XLOOKUP(C626,customers!$A$1:$A$1001,customers!$G$1:$G$1001,,0)</f>
        <v>Ireland</v>
      </c>
      <c r="I626" s="4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7">
        <f>INDEX(products!$A$1:$G$49,MATCH(orders!$D626,products!$A$1:$A$49,0),MATCH(orders!K$1,products!$A$1:$G$1,0))</f>
        <v>2.5</v>
      </c>
      <c r="L626" s="9">
        <f>INDEX(products!$A$1:$G$49,MATCH(orders!$D626,products!$A$1:$A$49,0),MATCH(orders!L$1,products!$A$1:$G$1,0))</f>
        <v>31.624999999999996</v>
      </c>
      <c r="M626" s="9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_xlfn.XLOOKUP(orders_table[[#This Row],[Customer ID]],customers!$A$1:$A$1001,customers!$I$1:$I$1001,,0)</f>
        <v>Yes</v>
      </c>
    </row>
    <row r="627" spans="1:16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_xlfn.XLOOKUP(C627,customers!$A$1:$A$1001,customers!$B$1:$B$1001,0)</f>
        <v>Hailee Radbone</v>
      </c>
      <c r="G627" s="2" t="str">
        <f>IF(_xlfn.XLOOKUP(C627,customers!$A$1:$A$1001,customers!$C$1:$C$1001,0)=0,"",_xlfn.XLOOKUP(C627,customers!$A$1:$A$1001,customers!$C$1:$C$1001,0))</f>
        <v>hradbonehd@newsvine.com</v>
      </c>
      <c r="H627" s="2" t="str">
        <f>_xlfn.XLOOKUP(C627,customers!$A$1:$A$1001,customers!$G$1:$G$1001,,0)</f>
        <v>United States</v>
      </c>
      <c r="I627" s="4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7">
        <f>INDEX(products!$A$1:$G$49,MATCH(orders!$D627,products!$A$1:$A$49,0),MATCH(orders!K$1,products!$A$1:$G$1,0))</f>
        <v>0.5</v>
      </c>
      <c r="L627" s="9">
        <f>INDEX(products!$A$1:$G$49,MATCH(orders!$D627,products!$A$1:$A$49,0),MATCH(orders!L$1,products!$A$1:$G$1,0))</f>
        <v>7.169999999999999</v>
      </c>
      <c r="M627" s="9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_xlfn.XLOOKUP(orders_table[[#This Row],[Customer ID]],customers!$A$1:$A$1001,customers!$I$1:$I$1001,,0)</f>
        <v>No</v>
      </c>
    </row>
    <row r="628" spans="1:16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_xlfn.XLOOKUP(C628,customers!$A$1:$A$1001,customers!$B$1:$B$1001,0)</f>
        <v>Wallis Bernth</v>
      </c>
      <c r="G628" s="2" t="str">
        <f>IF(_xlfn.XLOOKUP(C628,customers!$A$1:$A$1001,customers!$C$1:$C$1001,0)=0,"",_xlfn.XLOOKUP(C628,customers!$A$1:$A$1001,customers!$C$1:$C$1001,0))</f>
        <v>wbernthhe@miitbeian.gov.cn</v>
      </c>
      <c r="H628" s="2" t="str">
        <f>_xlfn.XLOOKUP(C628,customers!$A$1:$A$1001,customers!$G$1:$G$1001,,0)</f>
        <v>United States</v>
      </c>
      <c r="I628" s="4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7">
        <f>INDEX(products!$A$1:$G$49,MATCH(orders!$D628,products!$A$1:$A$49,0),MATCH(orders!K$1,products!$A$1:$G$1,0))</f>
        <v>2.5</v>
      </c>
      <c r="L628" s="9">
        <f>INDEX(products!$A$1:$G$49,MATCH(orders!$D628,products!$A$1:$A$49,0),MATCH(orders!L$1,products!$A$1:$G$1,0))</f>
        <v>25.874999999999996</v>
      </c>
      <c r="M628" s="9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_xlfn.XLOOKUP(orders_table[[#This Row],[Customer ID]],customers!$A$1:$A$1001,customers!$I$1:$I$1001,,0)</f>
        <v>No</v>
      </c>
    </row>
    <row r="629" spans="1:16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_xlfn.XLOOKUP(C629,customers!$A$1:$A$1001,customers!$B$1:$B$1001,0)</f>
        <v>Byron Acarson</v>
      </c>
      <c r="G629" s="2" t="str">
        <f>IF(_xlfn.XLOOKUP(C629,customers!$A$1:$A$1001,customers!$C$1:$C$1001,0)=0,"",_xlfn.XLOOKUP(C629,customers!$A$1:$A$1001,customers!$C$1:$C$1001,0))</f>
        <v>bacarsonhf@cnn.com</v>
      </c>
      <c r="H629" s="2" t="str">
        <f>_xlfn.XLOOKUP(C629,customers!$A$1:$A$1001,customers!$G$1:$G$1001,,0)</f>
        <v>United States</v>
      </c>
      <c r="I629" s="4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7">
        <f>INDEX(products!$A$1:$G$49,MATCH(orders!$D629,products!$A$1:$A$49,0),MATCH(orders!K$1,products!$A$1:$G$1,0))</f>
        <v>2.5</v>
      </c>
      <c r="L629" s="9">
        <f>INDEX(products!$A$1:$G$49,MATCH(orders!$D629,products!$A$1:$A$49,0),MATCH(orders!L$1,products!$A$1:$G$1,0))</f>
        <v>31.624999999999996</v>
      </c>
      <c r="M629" s="9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_xlfn.XLOOKUP(orders_table[[#This Row],[Customer ID]],customers!$A$1:$A$1001,customers!$I$1:$I$1001,,0)</f>
        <v>Yes</v>
      </c>
    </row>
    <row r="630" spans="1:16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_xlfn.XLOOKUP(C630,customers!$A$1:$A$1001,customers!$B$1:$B$1001,0)</f>
        <v>Faunie Brigham</v>
      </c>
      <c r="G630" s="2" t="str">
        <f>IF(_xlfn.XLOOKUP(C630,customers!$A$1:$A$1001,customers!$C$1:$C$1001,0)=0,"",_xlfn.XLOOKUP(C630,customers!$A$1:$A$1001,customers!$C$1:$C$1001,0))</f>
        <v>fbrighamhg@blog.com</v>
      </c>
      <c r="H630" s="2" t="str">
        <f>_xlfn.XLOOKUP(C630,customers!$A$1:$A$1001,customers!$G$1:$G$1001,,0)</f>
        <v>Ireland</v>
      </c>
      <c r="I630" s="4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7">
        <f>INDEX(products!$A$1:$G$49,MATCH(orders!$D630,products!$A$1:$A$49,0),MATCH(orders!K$1,products!$A$1:$G$1,0))</f>
        <v>0.2</v>
      </c>
      <c r="L630" s="9">
        <f>INDEX(products!$A$1:$G$49,MATCH(orders!$D630,products!$A$1:$A$49,0),MATCH(orders!L$1,products!$A$1:$G$1,0))</f>
        <v>4.4550000000000001</v>
      </c>
      <c r="M630" s="9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_xlfn.XLOOKUP(orders_table[[#This Row],[Customer ID]],customers!$A$1:$A$1001,customers!$I$1:$I$1001,,0)</f>
        <v>Yes</v>
      </c>
    </row>
    <row r="631" spans="1:16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_xlfn.XLOOKUP(C631,customers!$A$1:$A$1001,customers!$B$1:$B$1001,0)</f>
        <v>Faunie Brigham</v>
      </c>
      <c r="G631" s="2" t="str">
        <f>IF(_xlfn.XLOOKUP(C631,customers!$A$1:$A$1001,customers!$C$1:$C$1001,0)=0,"",_xlfn.XLOOKUP(C631,customers!$A$1:$A$1001,customers!$C$1:$C$1001,0))</f>
        <v>fbrighamhg@blog.com</v>
      </c>
      <c r="H631" s="2" t="str">
        <f>_xlfn.XLOOKUP(C631,customers!$A$1:$A$1001,customers!$G$1:$G$1001,,0)</f>
        <v>Ireland</v>
      </c>
      <c r="I631" s="4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7">
        <f>INDEX(products!$A$1:$G$49,MATCH(orders!$D631,products!$A$1:$A$49,0),MATCH(orders!K$1,products!$A$1:$G$1,0))</f>
        <v>0.5</v>
      </c>
      <c r="L631" s="9">
        <f>INDEX(products!$A$1:$G$49,MATCH(orders!$D631,products!$A$1:$A$49,0),MATCH(orders!L$1,products!$A$1:$G$1,0))</f>
        <v>7.77</v>
      </c>
      <c r="M631" s="9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_xlfn.XLOOKUP(orders_table[[#This Row],[Customer ID]],customers!$A$1:$A$1001,customers!$I$1:$I$1001,,0)</f>
        <v>Yes</v>
      </c>
    </row>
    <row r="632" spans="1:16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_xlfn.XLOOKUP(C632,customers!$A$1:$A$1001,customers!$B$1:$B$1001,0)</f>
        <v>Faunie Brigham</v>
      </c>
      <c r="G632" s="2" t="str">
        <f>IF(_xlfn.XLOOKUP(C632,customers!$A$1:$A$1001,customers!$C$1:$C$1001,0)=0,"",_xlfn.XLOOKUP(C632,customers!$A$1:$A$1001,customers!$C$1:$C$1001,0))</f>
        <v>fbrighamhg@blog.com</v>
      </c>
      <c r="H632" s="2" t="str">
        <f>_xlfn.XLOOKUP(C632,customers!$A$1:$A$1001,customers!$G$1:$G$1001,,0)</f>
        <v>Ireland</v>
      </c>
      <c r="I632" s="4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7">
        <f>INDEX(products!$A$1:$G$49,MATCH(orders!$D632,products!$A$1:$A$49,0),MATCH(orders!K$1,products!$A$1:$G$1,0))</f>
        <v>0.2</v>
      </c>
      <c r="L632" s="9">
        <f>INDEX(products!$A$1:$G$49,MATCH(orders!$D632,products!$A$1:$A$49,0),MATCH(orders!L$1,products!$A$1:$G$1,0))</f>
        <v>2.9849999999999999</v>
      </c>
      <c r="M632" s="9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_xlfn.XLOOKUP(orders_table[[#This Row],[Customer ID]],customers!$A$1:$A$1001,customers!$I$1:$I$1001,,0)</f>
        <v>Yes</v>
      </c>
    </row>
    <row r="633" spans="1:16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_xlfn.XLOOKUP(C633,customers!$A$1:$A$1001,customers!$B$1:$B$1001,0)</f>
        <v>Faunie Brigham</v>
      </c>
      <c r="G633" s="2" t="str">
        <f>IF(_xlfn.XLOOKUP(C633,customers!$A$1:$A$1001,customers!$C$1:$C$1001,0)=0,"",_xlfn.XLOOKUP(C633,customers!$A$1:$A$1001,customers!$C$1:$C$1001,0))</f>
        <v>fbrighamhg@blog.com</v>
      </c>
      <c r="H633" s="2" t="str">
        <f>_xlfn.XLOOKUP(C633,customers!$A$1:$A$1001,customers!$G$1:$G$1001,,0)</f>
        <v>Ireland</v>
      </c>
      <c r="I633" s="4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7">
        <f>INDEX(products!$A$1:$G$49,MATCH(orders!$D633,products!$A$1:$A$49,0),MATCH(orders!K$1,products!$A$1:$G$1,0))</f>
        <v>2.5</v>
      </c>
      <c r="L633" s="9">
        <f>INDEX(products!$A$1:$G$49,MATCH(orders!$D633,products!$A$1:$A$49,0),MATCH(orders!L$1,products!$A$1:$G$1,0))</f>
        <v>20.584999999999997</v>
      </c>
      <c r="M633" s="9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_xlfn.XLOOKUP(orders_table[[#This Row],[Customer ID]],customers!$A$1:$A$1001,customers!$I$1:$I$1001,,0)</f>
        <v>Yes</v>
      </c>
    </row>
    <row r="634" spans="1:16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_xlfn.XLOOKUP(C634,customers!$A$1:$A$1001,customers!$B$1:$B$1001,0)</f>
        <v>Marjorie Yoxen</v>
      </c>
      <c r="G634" s="2" t="str">
        <f>IF(_xlfn.XLOOKUP(C634,customers!$A$1:$A$1001,customers!$C$1:$C$1001,0)=0,"",_xlfn.XLOOKUP(C634,customers!$A$1:$A$1001,customers!$C$1:$C$1001,0))</f>
        <v>myoxenhk@google.com</v>
      </c>
      <c r="H634" s="2" t="str">
        <f>_xlfn.XLOOKUP(C634,customers!$A$1:$A$1001,customers!$G$1:$G$1001,,0)</f>
        <v>United States</v>
      </c>
      <c r="I634" s="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7">
        <f>INDEX(products!$A$1:$G$49,MATCH(orders!$D634,products!$A$1:$A$49,0),MATCH(orders!K$1,products!$A$1:$G$1,0))</f>
        <v>0.5</v>
      </c>
      <c r="L634" s="9">
        <f>INDEX(products!$A$1:$G$49,MATCH(orders!$D634,products!$A$1:$A$49,0),MATCH(orders!L$1,products!$A$1:$G$1,0))</f>
        <v>8.91</v>
      </c>
      <c r="M634" s="9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_xlfn.XLOOKUP(orders_table[[#This Row],[Customer ID]],customers!$A$1:$A$1001,customers!$I$1:$I$1001,,0)</f>
        <v>No</v>
      </c>
    </row>
    <row r="635" spans="1:16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_xlfn.XLOOKUP(C635,customers!$A$1:$A$1001,customers!$B$1:$B$1001,0)</f>
        <v>Gaspar McGavin</v>
      </c>
      <c r="G635" s="2" t="str">
        <f>IF(_xlfn.XLOOKUP(C635,customers!$A$1:$A$1001,customers!$C$1:$C$1001,0)=0,"",_xlfn.XLOOKUP(C635,customers!$A$1:$A$1001,customers!$C$1:$C$1001,0))</f>
        <v>gmcgavinhl@histats.com</v>
      </c>
      <c r="H635" s="2" t="str">
        <f>_xlfn.XLOOKUP(C635,customers!$A$1:$A$1001,customers!$G$1:$G$1001,,0)</f>
        <v>United States</v>
      </c>
      <c r="I635" s="4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7">
        <f>INDEX(products!$A$1:$G$49,MATCH(orders!$D635,products!$A$1:$A$49,0),MATCH(orders!K$1,products!$A$1:$G$1,0))</f>
        <v>1</v>
      </c>
      <c r="L635" s="9">
        <f>INDEX(products!$A$1:$G$49,MATCH(orders!$D635,products!$A$1:$A$49,0),MATCH(orders!L$1,products!$A$1:$G$1,0))</f>
        <v>11.95</v>
      </c>
      <c r="M635" s="9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_xlfn.XLOOKUP(orders_table[[#This Row],[Customer ID]],customers!$A$1:$A$1001,customers!$I$1:$I$1001,,0)</f>
        <v>No</v>
      </c>
    </row>
    <row r="636" spans="1:16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_xlfn.XLOOKUP(C636,customers!$A$1:$A$1001,customers!$B$1:$B$1001,0)</f>
        <v>Lindy Uttermare</v>
      </c>
      <c r="G636" s="2" t="str">
        <f>IF(_xlfn.XLOOKUP(C636,customers!$A$1:$A$1001,customers!$C$1:$C$1001,0)=0,"",_xlfn.XLOOKUP(C636,customers!$A$1:$A$1001,customers!$C$1:$C$1001,0))</f>
        <v>luttermarehm@engadget.com</v>
      </c>
      <c r="H636" s="2" t="str">
        <f>_xlfn.XLOOKUP(C636,customers!$A$1:$A$1001,customers!$G$1:$G$1001,,0)</f>
        <v>United States</v>
      </c>
      <c r="I636" s="4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7">
        <f>INDEX(products!$A$1:$G$49,MATCH(orders!$D636,products!$A$1:$A$49,0),MATCH(orders!K$1,products!$A$1:$G$1,0))</f>
        <v>1</v>
      </c>
      <c r="L636" s="9">
        <f>INDEX(products!$A$1:$G$49,MATCH(orders!$D636,products!$A$1:$A$49,0),MATCH(orders!L$1,products!$A$1:$G$1,0))</f>
        <v>14.55</v>
      </c>
      <c r="M636" s="9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_xlfn.XLOOKUP(orders_table[[#This Row],[Customer ID]],customers!$A$1:$A$1001,customers!$I$1:$I$1001,,0)</f>
        <v>No</v>
      </c>
    </row>
    <row r="637" spans="1:16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_xlfn.XLOOKUP(C637,customers!$A$1:$A$1001,customers!$B$1:$B$1001,0)</f>
        <v>Eal D'Ambrogio</v>
      </c>
      <c r="G637" s="2" t="str">
        <f>IF(_xlfn.XLOOKUP(C637,customers!$A$1:$A$1001,customers!$C$1:$C$1001,0)=0,"",_xlfn.XLOOKUP(C637,customers!$A$1:$A$1001,customers!$C$1:$C$1001,0))</f>
        <v>edambrogiohn@techcrunch.com</v>
      </c>
      <c r="H637" s="2" t="str">
        <f>_xlfn.XLOOKUP(C637,customers!$A$1:$A$1001,customers!$G$1:$G$1001,,0)</f>
        <v>United States</v>
      </c>
      <c r="I637" s="4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7">
        <f>INDEX(products!$A$1:$G$49,MATCH(orders!$D637,products!$A$1:$A$49,0),MATCH(orders!K$1,products!$A$1:$G$1,0))</f>
        <v>0.5</v>
      </c>
      <c r="L637" s="9">
        <f>INDEX(products!$A$1:$G$49,MATCH(orders!$D637,products!$A$1:$A$49,0),MATCH(orders!L$1,products!$A$1:$G$1,0))</f>
        <v>8.91</v>
      </c>
      <c r="M637" s="9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_xlfn.XLOOKUP(orders_table[[#This Row],[Customer ID]],customers!$A$1:$A$1001,customers!$I$1:$I$1001,,0)</f>
        <v>Yes</v>
      </c>
    </row>
    <row r="638" spans="1:16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_xlfn.XLOOKUP(C638,customers!$A$1:$A$1001,customers!$B$1:$B$1001,0)</f>
        <v>Carolee Winchcombe</v>
      </c>
      <c r="G638" s="2" t="str">
        <f>IF(_xlfn.XLOOKUP(C638,customers!$A$1:$A$1001,customers!$C$1:$C$1001,0)=0,"",_xlfn.XLOOKUP(C638,customers!$A$1:$A$1001,customers!$C$1:$C$1001,0))</f>
        <v>cwinchcombeho@jiathis.com</v>
      </c>
      <c r="H638" s="2" t="str">
        <f>_xlfn.XLOOKUP(C638,customers!$A$1:$A$1001,customers!$G$1:$G$1001,,0)</f>
        <v>United States</v>
      </c>
      <c r="I638" s="4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7">
        <f>INDEX(products!$A$1:$G$49,MATCH(orders!$D638,products!$A$1:$A$49,0),MATCH(orders!K$1,products!$A$1:$G$1,0))</f>
        <v>1</v>
      </c>
      <c r="L638" s="9">
        <f>INDEX(products!$A$1:$G$49,MATCH(orders!$D638,products!$A$1:$A$49,0),MATCH(orders!L$1,products!$A$1:$G$1,0))</f>
        <v>15.85</v>
      </c>
      <c r="M638" s="9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_xlfn.XLOOKUP(orders_table[[#This Row],[Customer ID]],customers!$A$1:$A$1001,customers!$I$1:$I$1001,,0)</f>
        <v>Yes</v>
      </c>
    </row>
    <row r="639" spans="1:16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_xlfn.XLOOKUP(C639,customers!$A$1:$A$1001,customers!$B$1:$B$1001,0)</f>
        <v>Benedikta Paumier</v>
      </c>
      <c r="G639" s="2" t="str">
        <f>IF(_xlfn.XLOOKUP(C639,customers!$A$1:$A$1001,customers!$C$1:$C$1001,0)=0,"",_xlfn.XLOOKUP(C639,customers!$A$1:$A$1001,customers!$C$1:$C$1001,0))</f>
        <v>bpaumierhp@umn.edu</v>
      </c>
      <c r="H639" s="2" t="str">
        <f>_xlfn.XLOOKUP(C639,customers!$A$1:$A$1001,customers!$G$1:$G$1001,,0)</f>
        <v>Ireland</v>
      </c>
      <c r="I639" s="4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7">
        <f>INDEX(products!$A$1:$G$49,MATCH(orders!$D639,products!$A$1:$A$49,0),MATCH(orders!K$1,products!$A$1:$G$1,0))</f>
        <v>2.5</v>
      </c>
      <c r="L639" s="9">
        <f>INDEX(products!$A$1:$G$49,MATCH(orders!$D639,products!$A$1:$A$49,0),MATCH(orders!L$1,products!$A$1:$G$1,0))</f>
        <v>31.624999999999996</v>
      </c>
      <c r="M639" s="9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_xlfn.XLOOKUP(orders_table[[#This Row],[Customer ID]],customers!$A$1:$A$1001,customers!$I$1:$I$1001,,0)</f>
        <v>Yes</v>
      </c>
    </row>
    <row r="640" spans="1:16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_xlfn.XLOOKUP(C640,customers!$A$1:$A$1001,customers!$B$1:$B$1001,0)</f>
        <v>Neville Piatto</v>
      </c>
      <c r="G640" s="2" t="str">
        <f>IF(_xlfn.XLOOKUP(C640,customers!$A$1:$A$1001,customers!$C$1:$C$1001,0)=0,"",_xlfn.XLOOKUP(C640,customers!$A$1:$A$1001,customers!$C$1:$C$1001,0))</f>
        <v/>
      </c>
      <c r="H640" s="2" t="str">
        <f>_xlfn.XLOOKUP(C640,customers!$A$1:$A$1001,customers!$G$1:$G$1001,,0)</f>
        <v>Ireland</v>
      </c>
      <c r="I640" s="4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7">
        <f>INDEX(products!$A$1:$G$49,MATCH(orders!$D640,products!$A$1:$A$49,0),MATCH(orders!K$1,products!$A$1:$G$1,0))</f>
        <v>2.5</v>
      </c>
      <c r="L640" s="9">
        <f>INDEX(products!$A$1:$G$49,MATCH(orders!$D640,products!$A$1:$A$49,0),MATCH(orders!L$1,products!$A$1:$G$1,0))</f>
        <v>25.874999999999996</v>
      </c>
      <c r="M640" s="9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_xlfn.XLOOKUP(orders_table[[#This Row],[Customer ID]],customers!$A$1:$A$1001,customers!$I$1:$I$1001,,0)</f>
        <v>Yes</v>
      </c>
    </row>
    <row r="641" spans="1:16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_xlfn.XLOOKUP(C641,customers!$A$1:$A$1001,customers!$B$1:$B$1001,0)</f>
        <v>Jeno Capey</v>
      </c>
      <c r="G641" s="2" t="str">
        <f>IF(_xlfn.XLOOKUP(C641,customers!$A$1:$A$1001,customers!$C$1:$C$1001,0)=0,"",_xlfn.XLOOKUP(C641,customers!$A$1:$A$1001,customers!$C$1:$C$1001,0))</f>
        <v>jcapeyhr@bravesites.com</v>
      </c>
      <c r="H641" s="2" t="str">
        <f>_xlfn.XLOOKUP(C641,customers!$A$1:$A$1001,customers!$G$1:$G$1001,,0)</f>
        <v>United States</v>
      </c>
      <c r="I641" s="4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7">
        <f>INDEX(products!$A$1:$G$49,MATCH(orders!$D641,products!$A$1:$A$49,0),MATCH(orders!K$1,products!$A$1:$G$1,0))</f>
        <v>0.2</v>
      </c>
      <c r="L641" s="9">
        <f>INDEX(products!$A$1:$G$49,MATCH(orders!$D641,products!$A$1:$A$49,0),MATCH(orders!L$1,products!$A$1:$G$1,0))</f>
        <v>3.8849999999999998</v>
      </c>
      <c r="M641" s="9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_xlfn.XLOOKUP(orders_table[[#This Row],[Customer ID]],customers!$A$1:$A$1001,customers!$I$1:$I$1001,,0)</f>
        <v>Yes</v>
      </c>
    </row>
    <row r="642" spans="1:16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_xlfn.XLOOKUP(C642,customers!$A$1:$A$1001,customers!$B$1:$B$1001,0)</f>
        <v>Tuckie Mathonnet</v>
      </c>
      <c r="G642" s="2" t="str">
        <f>IF(_xlfn.XLOOKUP(C642,customers!$A$1:$A$1001,customers!$C$1:$C$1001,0)=0,"",_xlfn.XLOOKUP(C642,customers!$A$1:$A$1001,customers!$C$1:$C$1001,0))</f>
        <v>tmathonneti0@google.co.jp</v>
      </c>
      <c r="H642" s="2" t="str">
        <f>_xlfn.XLOOKUP(C642,customers!$A$1:$A$1001,customers!$G$1:$G$1001,,0)</f>
        <v>United States</v>
      </c>
      <c r="I642" s="4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7">
        <f>INDEX(products!$A$1:$G$49,MATCH(orders!$D642,products!$A$1:$A$49,0),MATCH(orders!K$1,products!$A$1:$G$1,0))</f>
        <v>2.5</v>
      </c>
      <c r="L642" s="9">
        <f>INDEX(products!$A$1:$G$49,MATCH(orders!$D642,products!$A$1:$A$49,0),MATCH(orders!L$1,products!$A$1:$G$1,0))</f>
        <v>27.484999999999996</v>
      </c>
      <c r="M642" s="9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_xlfn.XLOOKUP(orders_table[[#This Row],[Customer ID]],customers!$A$1:$A$1001,customers!$I$1:$I$1001,,0)</f>
        <v>No</v>
      </c>
    </row>
    <row r="643" spans="1:16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_xlfn.XLOOKUP(C643,customers!$A$1:$A$1001,customers!$B$1:$B$1001,0)</f>
        <v>Yardley Basill</v>
      </c>
      <c r="G643" s="2" t="str">
        <f>IF(_xlfn.XLOOKUP(C643,customers!$A$1:$A$1001,customers!$C$1:$C$1001,0)=0,"",_xlfn.XLOOKUP(C643,customers!$A$1:$A$1001,customers!$C$1:$C$1001,0))</f>
        <v>ybasillht@theguardian.com</v>
      </c>
      <c r="H643" s="2" t="str">
        <f>_xlfn.XLOOKUP(C643,customers!$A$1:$A$1001,customers!$G$1:$G$1001,,0)</f>
        <v>United States</v>
      </c>
      <c r="I643" s="4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7">
        <f>INDEX(products!$A$1:$G$49,MATCH(orders!$D643,products!$A$1:$A$49,0),MATCH(orders!K$1,products!$A$1:$G$1,0))</f>
        <v>1</v>
      </c>
      <c r="L643" s="9">
        <f>INDEX(products!$A$1:$G$49,MATCH(orders!$D643,products!$A$1:$A$49,0),MATCH(orders!L$1,products!$A$1:$G$1,0))</f>
        <v>11.95</v>
      </c>
      <c r="M643" s="9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_xlfn.XLOOKUP(orders_table[[#This Row],[Customer ID]],customers!$A$1:$A$1001,customers!$I$1:$I$1001,,0)</f>
        <v>Yes</v>
      </c>
    </row>
    <row r="644" spans="1:16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_xlfn.XLOOKUP(C644,customers!$A$1:$A$1001,customers!$B$1:$B$1001,0)</f>
        <v>Maggy Baistow</v>
      </c>
      <c r="G644" s="2" t="str">
        <f>IF(_xlfn.XLOOKUP(C644,customers!$A$1:$A$1001,customers!$C$1:$C$1001,0)=0,"",_xlfn.XLOOKUP(C644,customers!$A$1:$A$1001,customers!$C$1:$C$1001,0))</f>
        <v>mbaistowhu@i2i.jp</v>
      </c>
      <c r="H644" s="2" t="str">
        <f>_xlfn.XLOOKUP(C644,customers!$A$1:$A$1001,customers!$G$1:$G$1001,,0)</f>
        <v>United Kingdom</v>
      </c>
      <c r="I644" s="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7">
        <f>INDEX(products!$A$1:$G$49,MATCH(orders!$D644,products!$A$1:$A$49,0),MATCH(orders!K$1,products!$A$1:$G$1,0))</f>
        <v>0.2</v>
      </c>
      <c r="L644" s="9">
        <f>INDEX(products!$A$1:$G$49,MATCH(orders!$D644,products!$A$1:$A$49,0),MATCH(orders!L$1,products!$A$1:$G$1,0))</f>
        <v>4.125</v>
      </c>
      <c r="M644" s="9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_xlfn.XLOOKUP(orders_table[[#This Row],[Customer ID]],customers!$A$1:$A$1001,customers!$I$1:$I$1001,,0)</f>
        <v>Yes</v>
      </c>
    </row>
    <row r="645" spans="1:16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_xlfn.XLOOKUP(C645,customers!$A$1:$A$1001,customers!$B$1:$B$1001,0)</f>
        <v>Courtney Pallant</v>
      </c>
      <c r="G645" s="2" t="str">
        <f>IF(_xlfn.XLOOKUP(C645,customers!$A$1:$A$1001,customers!$C$1:$C$1001,0)=0,"",_xlfn.XLOOKUP(C645,customers!$A$1:$A$1001,customers!$C$1:$C$1001,0))</f>
        <v>cpallanthv@typepad.com</v>
      </c>
      <c r="H645" s="2" t="str">
        <f>_xlfn.XLOOKUP(C645,customers!$A$1:$A$1001,customers!$G$1:$G$1001,,0)</f>
        <v>United States</v>
      </c>
      <c r="I645" s="4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7">
        <f>INDEX(products!$A$1:$G$49,MATCH(orders!$D645,products!$A$1:$A$49,0),MATCH(orders!K$1,products!$A$1:$G$1,0))</f>
        <v>2.5</v>
      </c>
      <c r="L645" s="9">
        <f>INDEX(products!$A$1:$G$49,MATCH(orders!$D645,products!$A$1:$A$49,0),MATCH(orders!L$1,products!$A$1:$G$1,0))</f>
        <v>34.154999999999994</v>
      </c>
      <c r="M645" s="9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_xlfn.XLOOKUP(orders_table[[#This Row],[Customer ID]],customers!$A$1:$A$1001,customers!$I$1:$I$1001,,0)</f>
        <v>Yes</v>
      </c>
    </row>
    <row r="646" spans="1:16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_xlfn.XLOOKUP(C646,customers!$A$1:$A$1001,customers!$B$1:$B$1001,0)</f>
        <v>Marne Mingey</v>
      </c>
      <c r="G646" s="2" t="str">
        <f>IF(_xlfn.XLOOKUP(C646,customers!$A$1:$A$1001,customers!$C$1:$C$1001,0)=0,"",_xlfn.XLOOKUP(C646,customers!$A$1:$A$1001,customers!$C$1:$C$1001,0))</f>
        <v/>
      </c>
      <c r="H646" s="2" t="str">
        <f>_xlfn.XLOOKUP(C646,customers!$A$1:$A$1001,customers!$G$1:$G$1001,,0)</f>
        <v>United States</v>
      </c>
      <c r="I646" s="4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7">
        <f>INDEX(products!$A$1:$G$49,MATCH(orders!$D646,products!$A$1:$A$49,0),MATCH(orders!K$1,products!$A$1:$G$1,0))</f>
        <v>2.5</v>
      </c>
      <c r="L646" s="9">
        <f>INDEX(products!$A$1:$G$49,MATCH(orders!$D646,products!$A$1:$A$49,0),MATCH(orders!L$1,products!$A$1:$G$1,0))</f>
        <v>20.584999999999997</v>
      </c>
      <c r="M646" s="9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_xlfn.XLOOKUP(orders_table[[#This Row],[Customer ID]],customers!$A$1:$A$1001,customers!$I$1:$I$1001,,0)</f>
        <v>No</v>
      </c>
    </row>
    <row r="647" spans="1:16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_xlfn.XLOOKUP(C647,customers!$A$1:$A$1001,customers!$B$1:$B$1001,0)</f>
        <v>Denny O' Ronan</v>
      </c>
      <c r="G647" s="2" t="str">
        <f>IF(_xlfn.XLOOKUP(C647,customers!$A$1:$A$1001,customers!$C$1:$C$1001,0)=0,"",_xlfn.XLOOKUP(C647,customers!$A$1:$A$1001,customers!$C$1:$C$1001,0))</f>
        <v>dohx@redcross.org</v>
      </c>
      <c r="H647" s="2" t="str">
        <f>_xlfn.XLOOKUP(C647,customers!$A$1:$A$1001,customers!$G$1:$G$1001,,0)</f>
        <v>United States</v>
      </c>
      <c r="I647" s="4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7">
        <f>INDEX(products!$A$1:$G$49,MATCH(orders!$D647,products!$A$1:$A$49,0),MATCH(orders!K$1,products!$A$1:$G$1,0))</f>
        <v>2.5</v>
      </c>
      <c r="L647" s="9">
        <f>INDEX(products!$A$1:$G$49,MATCH(orders!$D647,products!$A$1:$A$49,0),MATCH(orders!L$1,products!$A$1:$G$1,0))</f>
        <v>22.884999999999998</v>
      </c>
      <c r="M647" s="9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_xlfn.XLOOKUP(orders_table[[#This Row],[Customer ID]],customers!$A$1:$A$1001,customers!$I$1:$I$1001,,0)</f>
        <v>Yes</v>
      </c>
    </row>
    <row r="648" spans="1:16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_xlfn.XLOOKUP(C648,customers!$A$1:$A$1001,customers!$B$1:$B$1001,0)</f>
        <v>Dottie Rallin</v>
      </c>
      <c r="G648" s="2" t="str">
        <f>IF(_xlfn.XLOOKUP(C648,customers!$A$1:$A$1001,customers!$C$1:$C$1001,0)=0,"",_xlfn.XLOOKUP(C648,customers!$A$1:$A$1001,customers!$C$1:$C$1001,0))</f>
        <v>drallinhy@howstuffworks.com</v>
      </c>
      <c r="H648" s="2" t="str">
        <f>_xlfn.XLOOKUP(C648,customers!$A$1:$A$1001,customers!$G$1:$G$1001,,0)</f>
        <v>United States</v>
      </c>
      <c r="I648" s="4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7">
        <f>INDEX(products!$A$1:$G$49,MATCH(orders!$D648,products!$A$1:$A$49,0),MATCH(orders!K$1,products!$A$1:$G$1,0))</f>
        <v>1</v>
      </c>
      <c r="L648" s="9">
        <f>INDEX(products!$A$1:$G$49,MATCH(orders!$D648,products!$A$1:$A$49,0),MATCH(orders!L$1,products!$A$1:$G$1,0))</f>
        <v>9.9499999999999993</v>
      </c>
      <c r="M648" s="9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_xlfn.XLOOKUP(orders_table[[#This Row],[Customer ID]],customers!$A$1:$A$1001,customers!$I$1:$I$1001,,0)</f>
        <v>Yes</v>
      </c>
    </row>
    <row r="649" spans="1:16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_xlfn.XLOOKUP(C649,customers!$A$1:$A$1001,customers!$B$1:$B$1001,0)</f>
        <v>Ardith Chill</v>
      </c>
      <c r="G649" s="2" t="str">
        <f>IF(_xlfn.XLOOKUP(C649,customers!$A$1:$A$1001,customers!$C$1:$C$1001,0)=0,"",_xlfn.XLOOKUP(C649,customers!$A$1:$A$1001,customers!$C$1:$C$1001,0))</f>
        <v>achillhz@epa.gov</v>
      </c>
      <c r="H649" s="2" t="str">
        <f>_xlfn.XLOOKUP(C649,customers!$A$1:$A$1001,customers!$G$1:$G$1001,,0)</f>
        <v>United Kingdom</v>
      </c>
      <c r="I649" s="4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7">
        <f>INDEX(products!$A$1:$G$49,MATCH(orders!$D649,products!$A$1:$A$49,0),MATCH(orders!K$1,products!$A$1:$G$1,0))</f>
        <v>0.5</v>
      </c>
      <c r="L649" s="9">
        <f>INDEX(products!$A$1:$G$49,MATCH(orders!$D649,products!$A$1:$A$49,0),MATCH(orders!L$1,products!$A$1:$G$1,0))</f>
        <v>9.51</v>
      </c>
      <c r="M649" s="9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_xlfn.XLOOKUP(orders_table[[#This Row],[Customer ID]],customers!$A$1:$A$1001,customers!$I$1:$I$1001,,0)</f>
        <v>Yes</v>
      </c>
    </row>
    <row r="650" spans="1:16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_xlfn.XLOOKUP(C650,customers!$A$1:$A$1001,customers!$B$1:$B$1001,0)</f>
        <v>Tuckie Mathonnet</v>
      </c>
      <c r="G650" s="2" t="str">
        <f>IF(_xlfn.XLOOKUP(C650,customers!$A$1:$A$1001,customers!$C$1:$C$1001,0)=0,"",_xlfn.XLOOKUP(C650,customers!$A$1:$A$1001,customers!$C$1:$C$1001,0))</f>
        <v>tmathonneti0@google.co.jp</v>
      </c>
      <c r="H650" s="2" t="str">
        <f>_xlfn.XLOOKUP(C650,customers!$A$1:$A$1001,customers!$G$1:$G$1001,,0)</f>
        <v>United States</v>
      </c>
      <c r="I650" s="4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7">
        <f>INDEX(products!$A$1:$G$49,MATCH(orders!$D650,products!$A$1:$A$49,0),MATCH(orders!K$1,products!$A$1:$G$1,0))</f>
        <v>0.2</v>
      </c>
      <c r="L650" s="9">
        <f>INDEX(products!$A$1:$G$49,MATCH(orders!$D650,products!$A$1:$A$49,0),MATCH(orders!L$1,products!$A$1:$G$1,0))</f>
        <v>2.6849999999999996</v>
      </c>
      <c r="M650" s="9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_xlfn.XLOOKUP(orders_table[[#This Row],[Customer ID]],customers!$A$1:$A$1001,customers!$I$1:$I$1001,,0)</f>
        <v>No</v>
      </c>
    </row>
    <row r="651" spans="1:16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_xlfn.XLOOKUP(C651,customers!$A$1:$A$1001,customers!$B$1:$B$1001,0)</f>
        <v>Charmane Denys</v>
      </c>
      <c r="G651" s="2" t="str">
        <f>IF(_xlfn.XLOOKUP(C651,customers!$A$1:$A$1001,customers!$C$1:$C$1001,0)=0,"",_xlfn.XLOOKUP(C651,customers!$A$1:$A$1001,customers!$C$1:$C$1001,0))</f>
        <v>cdenysi1@is.gd</v>
      </c>
      <c r="H651" s="2" t="str">
        <f>_xlfn.XLOOKUP(C651,customers!$A$1:$A$1001,customers!$G$1:$G$1001,,0)</f>
        <v>United Kingdom</v>
      </c>
      <c r="I651" s="4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7">
        <f>INDEX(products!$A$1:$G$49,MATCH(orders!$D651,products!$A$1:$A$49,0),MATCH(orders!K$1,products!$A$1:$G$1,0))</f>
        <v>1</v>
      </c>
      <c r="L651" s="9">
        <f>INDEX(products!$A$1:$G$49,MATCH(orders!$D651,products!$A$1:$A$49,0),MATCH(orders!L$1,products!$A$1:$G$1,0))</f>
        <v>15.85</v>
      </c>
      <c r="M651" s="9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_xlfn.XLOOKUP(orders_table[[#This Row],[Customer ID]],customers!$A$1:$A$1001,customers!$I$1:$I$1001,,0)</f>
        <v>No</v>
      </c>
    </row>
    <row r="652" spans="1:16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_xlfn.XLOOKUP(C652,customers!$A$1:$A$1001,customers!$B$1:$B$1001,0)</f>
        <v>Cecily Stebbings</v>
      </c>
      <c r="G652" s="2" t="str">
        <f>IF(_xlfn.XLOOKUP(C652,customers!$A$1:$A$1001,customers!$C$1:$C$1001,0)=0,"",_xlfn.XLOOKUP(C652,customers!$A$1:$A$1001,customers!$C$1:$C$1001,0))</f>
        <v>cstebbingsi2@drupal.org</v>
      </c>
      <c r="H652" s="2" t="str">
        <f>_xlfn.XLOOKUP(C652,customers!$A$1:$A$1001,customers!$G$1:$G$1001,,0)</f>
        <v>United States</v>
      </c>
      <c r="I652" s="4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7">
        <f>INDEX(products!$A$1:$G$49,MATCH(orders!$D652,products!$A$1:$A$49,0),MATCH(orders!K$1,products!$A$1:$G$1,0))</f>
        <v>0.5</v>
      </c>
      <c r="L652" s="9">
        <f>INDEX(products!$A$1:$G$49,MATCH(orders!$D652,products!$A$1:$A$49,0),MATCH(orders!L$1,products!$A$1:$G$1,0))</f>
        <v>5.3699999999999992</v>
      </c>
      <c r="M652" s="9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_xlfn.XLOOKUP(orders_table[[#This Row],[Customer ID]],customers!$A$1:$A$1001,customers!$I$1:$I$1001,,0)</f>
        <v>Yes</v>
      </c>
    </row>
    <row r="653" spans="1:16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_xlfn.XLOOKUP(C653,customers!$A$1:$A$1001,customers!$B$1:$B$1001,0)</f>
        <v>Giana Tonnesen</v>
      </c>
      <c r="G653" s="2" t="str">
        <f>IF(_xlfn.XLOOKUP(C653,customers!$A$1:$A$1001,customers!$C$1:$C$1001,0)=0,"",_xlfn.XLOOKUP(C653,customers!$A$1:$A$1001,customers!$C$1:$C$1001,0))</f>
        <v/>
      </c>
      <c r="H653" s="2" t="str">
        <f>_xlfn.XLOOKUP(C653,customers!$A$1:$A$1001,customers!$G$1:$G$1001,,0)</f>
        <v>United States</v>
      </c>
      <c r="I653" s="4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7">
        <f>INDEX(products!$A$1:$G$49,MATCH(orders!$D653,products!$A$1:$A$49,0),MATCH(orders!K$1,products!$A$1:$G$1,0))</f>
        <v>1</v>
      </c>
      <c r="L653" s="9">
        <f>INDEX(products!$A$1:$G$49,MATCH(orders!$D653,products!$A$1:$A$49,0),MATCH(orders!L$1,products!$A$1:$G$1,0))</f>
        <v>11.95</v>
      </c>
      <c r="M653" s="9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_xlfn.XLOOKUP(orders_table[[#This Row],[Customer ID]],customers!$A$1:$A$1001,customers!$I$1:$I$1001,,0)</f>
        <v>No</v>
      </c>
    </row>
    <row r="654" spans="1:16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_xlfn.XLOOKUP(C654,customers!$A$1:$A$1001,customers!$B$1:$B$1001,0)</f>
        <v>Rhetta Zywicki</v>
      </c>
      <c r="G654" s="2" t="str">
        <f>IF(_xlfn.XLOOKUP(C654,customers!$A$1:$A$1001,customers!$C$1:$C$1001,0)=0,"",_xlfn.XLOOKUP(C654,customers!$A$1:$A$1001,customers!$C$1:$C$1001,0))</f>
        <v>rzywickii4@ifeng.com</v>
      </c>
      <c r="H654" s="2" t="str">
        <f>_xlfn.XLOOKUP(C654,customers!$A$1:$A$1001,customers!$G$1:$G$1001,,0)</f>
        <v>Ireland</v>
      </c>
      <c r="I654" s="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7">
        <f>INDEX(products!$A$1:$G$49,MATCH(orders!$D654,products!$A$1:$A$49,0),MATCH(orders!K$1,products!$A$1:$G$1,0))</f>
        <v>1</v>
      </c>
      <c r="L654" s="9">
        <f>INDEX(products!$A$1:$G$49,MATCH(orders!$D654,products!$A$1:$A$49,0),MATCH(orders!L$1,products!$A$1:$G$1,0))</f>
        <v>15.85</v>
      </c>
      <c r="M654" s="9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_xlfn.XLOOKUP(orders_table[[#This Row],[Customer ID]],customers!$A$1:$A$1001,customers!$I$1:$I$1001,,0)</f>
        <v>No</v>
      </c>
    </row>
    <row r="655" spans="1:16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_xlfn.XLOOKUP(C655,customers!$A$1:$A$1001,customers!$B$1:$B$1001,0)</f>
        <v>Almeria Burgett</v>
      </c>
      <c r="G655" s="2" t="str">
        <f>IF(_xlfn.XLOOKUP(C655,customers!$A$1:$A$1001,customers!$C$1:$C$1001,0)=0,"",_xlfn.XLOOKUP(C655,customers!$A$1:$A$1001,customers!$C$1:$C$1001,0))</f>
        <v>aburgetti5@moonfruit.com</v>
      </c>
      <c r="H655" s="2" t="str">
        <f>_xlfn.XLOOKUP(C655,customers!$A$1:$A$1001,customers!$G$1:$G$1001,,0)</f>
        <v>United States</v>
      </c>
      <c r="I655" s="4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7">
        <f>INDEX(products!$A$1:$G$49,MATCH(orders!$D655,products!$A$1:$A$49,0),MATCH(orders!K$1,products!$A$1:$G$1,0))</f>
        <v>2.5</v>
      </c>
      <c r="L655" s="9">
        <f>INDEX(products!$A$1:$G$49,MATCH(orders!$D655,products!$A$1:$A$49,0),MATCH(orders!L$1,products!$A$1:$G$1,0))</f>
        <v>25.874999999999996</v>
      </c>
      <c r="M655" s="9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_xlfn.XLOOKUP(orders_table[[#This Row],[Customer ID]],customers!$A$1:$A$1001,customers!$I$1:$I$1001,,0)</f>
        <v>No</v>
      </c>
    </row>
    <row r="656" spans="1:16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_xlfn.XLOOKUP(C656,customers!$A$1:$A$1001,customers!$B$1:$B$1001,0)</f>
        <v>Marvin Malloy</v>
      </c>
      <c r="G656" s="2" t="str">
        <f>IF(_xlfn.XLOOKUP(C656,customers!$A$1:$A$1001,customers!$C$1:$C$1001,0)=0,"",_xlfn.XLOOKUP(C656,customers!$A$1:$A$1001,customers!$C$1:$C$1001,0))</f>
        <v>mmalloyi6@seattletimes.com</v>
      </c>
      <c r="H656" s="2" t="str">
        <f>_xlfn.XLOOKUP(C656,customers!$A$1:$A$1001,customers!$G$1:$G$1001,,0)</f>
        <v>United States</v>
      </c>
      <c r="I656" s="4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7">
        <f>INDEX(products!$A$1:$G$49,MATCH(orders!$D656,products!$A$1:$A$49,0),MATCH(orders!K$1,products!$A$1:$G$1,0))</f>
        <v>2.5</v>
      </c>
      <c r="L656" s="9">
        <f>INDEX(products!$A$1:$G$49,MATCH(orders!$D656,products!$A$1:$A$49,0),MATCH(orders!L$1,products!$A$1:$G$1,0))</f>
        <v>22.884999999999998</v>
      </c>
      <c r="M656" s="9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_xlfn.XLOOKUP(orders_table[[#This Row],[Customer ID]],customers!$A$1:$A$1001,customers!$I$1:$I$1001,,0)</f>
        <v>No</v>
      </c>
    </row>
    <row r="657" spans="1:16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_xlfn.XLOOKUP(C657,customers!$A$1:$A$1001,customers!$B$1:$B$1001,0)</f>
        <v>Maxim McParland</v>
      </c>
      <c r="G657" s="2" t="str">
        <f>IF(_xlfn.XLOOKUP(C657,customers!$A$1:$A$1001,customers!$C$1:$C$1001,0)=0,"",_xlfn.XLOOKUP(C657,customers!$A$1:$A$1001,customers!$C$1:$C$1001,0))</f>
        <v>mmcparlandi7@w3.org</v>
      </c>
      <c r="H657" s="2" t="str">
        <f>_xlfn.XLOOKUP(C657,customers!$A$1:$A$1001,customers!$G$1:$G$1001,,0)</f>
        <v>United States</v>
      </c>
      <c r="I657" s="4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7">
        <f>INDEX(products!$A$1:$G$49,MATCH(orders!$D657,products!$A$1:$A$49,0),MATCH(orders!K$1,products!$A$1:$G$1,0))</f>
        <v>2.5</v>
      </c>
      <c r="L657" s="9">
        <f>INDEX(products!$A$1:$G$49,MATCH(orders!$D657,products!$A$1:$A$49,0),MATCH(orders!L$1,products!$A$1:$G$1,0))</f>
        <v>22.884999999999998</v>
      </c>
      <c r="M657" s="9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_xlfn.XLOOKUP(orders_table[[#This Row],[Customer ID]],customers!$A$1:$A$1001,customers!$I$1:$I$1001,,0)</f>
        <v>Yes</v>
      </c>
    </row>
    <row r="658" spans="1:16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_xlfn.XLOOKUP(C658,customers!$A$1:$A$1001,customers!$B$1:$B$1001,0)</f>
        <v>Sylas Jennaroy</v>
      </c>
      <c r="G658" s="2" t="str">
        <f>IF(_xlfn.XLOOKUP(C658,customers!$A$1:$A$1001,customers!$C$1:$C$1001,0)=0,"",_xlfn.XLOOKUP(C658,customers!$A$1:$A$1001,customers!$C$1:$C$1001,0))</f>
        <v>sjennaroyi8@purevolume.com</v>
      </c>
      <c r="H658" s="2" t="str">
        <f>_xlfn.XLOOKUP(C658,customers!$A$1:$A$1001,customers!$G$1:$G$1001,,0)</f>
        <v>United States</v>
      </c>
      <c r="I658" s="4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7">
        <f>INDEX(products!$A$1:$G$49,MATCH(orders!$D658,products!$A$1:$A$49,0),MATCH(orders!K$1,products!$A$1:$G$1,0))</f>
        <v>1</v>
      </c>
      <c r="L658" s="9">
        <f>INDEX(products!$A$1:$G$49,MATCH(orders!$D658,products!$A$1:$A$49,0),MATCH(orders!L$1,products!$A$1:$G$1,0))</f>
        <v>12.95</v>
      </c>
      <c r="M658" s="9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_xlfn.XLOOKUP(orders_table[[#This Row],[Customer ID]],customers!$A$1:$A$1001,customers!$I$1:$I$1001,,0)</f>
        <v>No</v>
      </c>
    </row>
    <row r="659" spans="1:16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_xlfn.XLOOKUP(C659,customers!$A$1:$A$1001,customers!$B$1:$B$1001,0)</f>
        <v>Wren Place</v>
      </c>
      <c r="G659" s="2" t="str">
        <f>IF(_xlfn.XLOOKUP(C659,customers!$A$1:$A$1001,customers!$C$1:$C$1001,0)=0,"",_xlfn.XLOOKUP(C659,customers!$A$1:$A$1001,customers!$C$1:$C$1001,0))</f>
        <v>wplacei9@wsj.com</v>
      </c>
      <c r="H659" s="2" t="str">
        <f>_xlfn.XLOOKUP(C659,customers!$A$1:$A$1001,customers!$G$1:$G$1001,,0)</f>
        <v>United States</v>
      </c>
      <c r="I659" s="4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7">
        <f>INDEX(products!$A$1:$G$49,MATCH(orders!$D659,products!$A$1:$A$49,0),MATCH(orders!K$1,products!$A$1:$G$1,0))</f>
        <v>0.5</v>
      </c>
      <c r="L659" s="9">
        <f>INDEX(products!$A$1:$G$49,MATCH(orders!$D659,products!$A$1:$A$49,0),MATCH(orders!L$1,products!$A$1:$G$1,0))</f>
        <v>6.75</v>
      </c>
      <c r="M659" s="9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_xlfn.XLOOKUP(orders_table[[#This Row],[Customer ID]],customers!$A$1:$A$1001,customers!$I$1:$I$1001,,0)</f>
        <v>Yes</v>
      </c>
    </row>
    <row r="660" spans="1:16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_xlfn.XLOOKUP(C660,customers!$A$1:$A$1001,customers!$B$1:$B$1001,0)</f>
        <v>Janella Millett</v>
      </c>
      <c r="G660" s="2" t="str">
        <f>IF(_xlfn.XLOOKUP(C660,customers!$A$1:$A$1001,customers!$C$1:$C$1001,0)=0,"",_xlfn.XLOOKUP(C660,customers!$A$1:$A$1001,customers!$C$1:$C$1001,0))</f>
        <v>jmillettik@addtoany.com</v>
      </c>
      <c r="H660" s="2" t="str">
        <f>_xlfn.XLOOKUP(C660,customers!$A$1:$A$1001,customers!$G$1:$G$1001,,0)</f>
        <v>United States</v>
      </c>
      <c r="I660" s="4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7">
        <f>INDEX(products!$A$1:$G$49,MATCH(orders!$D660,products!$A$1:$A$49,0),MATCH(orders!K$1,products!$A$1:$G$1,0))</f>
        <v>0.5</v>
      </c>
      <c r="L660" s="9">
        <f>INDEX(products!$A$1:$G$49,MATCH(orders!$D660,products!$A$1:$A$49,0),MATCH(orders!L$1,products!$A$1:$G$1,0))</f>
        <v>8.25</v>
      </c>
      <c r="M660" s="9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_xlfn.XLOOKUP(orders_table[[#This Row],[Customer ID]],customers!$A$1:$A$1001,customers!$I$1:$I$1001,,0)</f>
        <v>Yes</v>
      </c>
    </row>
    <row r="661" spans="1:16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_xlfn.XLOOKUP(C661,customers!$A$1:$A$1001,customers!$B$1:$B$1001,0)</f>
        <v>Dollie Gadsden</v>
      </c>
      <c r="G661" s="2" t="str">
        <f>IF(_xlfn.XLOOKUP(C661,customers!$A$1:$A$1001,customers!$C$1:$C$1001,0)=0,"",_xlfn.XLOOKUP(C661,customers!$A$1:$A$1001,customers!$C$1:$C$1001,0))</f>
        <v>dgadsdenib@google.com.hk</v>
      </c>
      <c r="H661" s="2" t="str">
        <f>_xlfn.XLOOKUP(C661,customers!$A$1:$A$1001,customers!$G$1:$G$1001,,0)</f>
        <v>Ireland</v>
      </c>
      <c r="I661" s="4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7">
        <f>INDEX(products!$A$1:$G$49,MATCH(orders!$D661,products!$A$1:$A$49,0),MATCH(orders!K$1,products!$A$1:$G$1,0))</f>
        <v>2.5</v>
      </c>
      <c r="L661" s="9">
        <f>INDEX(products!$A$1:$G$49,MATCH(orders!$D661,products!$A$1:$A$49,0),MATCH(orders!L$1,products!$A$1:$G$1,0))</f>
        <v>22.884999999999998</v>
      </c>
      <c r="M661" s="9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_xlfn.XLOOKUP(orders_table[[#This Row],[Customer ID]],customers!$A$1:$A$1001,customers!$I$1:$I$1001,,0)</f>
        <v>Yes</v>
      </c>
    </row>
    <row r="662" spans="1:16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_xlfn.XLOOKUP(C662,customers!$A$1:$A$1001,customers!$B$1:$B$1001,0)</f>
        <v>Val Wakelin</v>
      </c>
      <c r="G662" s="2" t="str">
        <f>IF(_xlfn.XLOOKUP(C662,customers!$A$1:$A$1001,customers!$C$1:$C$1001,0)=0,"",_xlfn.XLOOKUP(C662,customers!$A$1:$A$1001,customers!$C$1:$C$1001,0))</f>
        <v>vwakelinic@unesco.org</v>
      </c>
      <c r="H662" s="2" t="str">
        <f>_xlfn.XLOOKUP(C662,customers!$A$1:$A$1001,customers!$G$1:$G$1001,,0)</f>
        <v>United States</v>
      </c>
      <c r="I662" s="4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7">
        <f>INDEX(products!$A$1:$G$49,MATCH(orders!$D662,products!$A$1:$A$49,0),MATCH(orders!K$1,products!$A$1:$G$1,0))</f>
        <v>0.5</v>
      </c>
      <c r="L662" s="9">
        <f>INDEX(products!$A$1:$G$49,MATCH(orders!$D662,products!$A$1:$A$49,0),MATCH(orders!L$1,products!$A$1:$G$1,0))</f>
        <v>8.91</v>
      </c>
      <c r="M662" s="9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_xlfn.XLOOKUP(orders_table[[#This Row],[Customer ID]],customers!$A$1:$A$1001,customers!$I$1:$I$1001,,0)</f>
        <v>No</v>
      </c>
    </row>
    <row r="663" spans="1:16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_xlfn.XLOOKUP(C663,customers!$A$1:$A$1001,customers!$B$1:$B$1001,0)</f>
        <v>Annie Campsall</v>
      </c>
      <c r="G663" s="2" t="str">
        <f>IF(_xlfn.XLOOKUP(C663,customers!$A$1:$A$1001,customers!$C$1:$C$1001,0)=0,"",_xlfn.XLOOKUP(C663,customers!$A$1:$A$1001,customers!$C$1:$C$1001,0))</f>
        <v>acampsallid@zimbio.com</v>
      </c>
      <c r="H663" s="2" t="str">
        <f>_xlfn.XLOOKUP(C663,customers!$A$1:$A$1001,customers!$G$1:$G$1001,,0)</f>
        <v>United States</v>
      </c>
      <c r="I663" s="4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7">
        <f>INDEX(products!$A$1:$G$49,MATCH(orders!$D663,products!$A$1:$A$49,0),MATCH(orders!K$1,products!$A$1:$G$1,0))</f>
        <v>0.2</v>
      </c>
      <c r="L663" s="9">
        <f>INDEX(products!$A$1:$G$49,MATCH(orders!$D663,products!$A$1:$A$49,0),MATCH(orders!L$1,products!$A$1:$G$1,0))</f>
        <v>3.375</v>
      </c>
      <c r="M663" s="9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_xlfn.XLOOKUP(orders_table[[#This Row],[Customer ID]],customers!$A$1:$A$1001,customers!$I$1:$I$1001,,0)</f>
        <v>Yes</v>
      </c>
    </row>
    <row r="664" spans="1:16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_xlfn.XLOOKUP(C664,customers!$A$1:$A$1001,customers!$B$1:$B$1001,0)</f>
        <v>Shermy Moseby</v>
      </c>
      <c r="G664" s="2" t="str">
        <f>IF(_xlfn.XLOOKUP(C664,customers!$A$1:$A$1001,customers!$C$1:$C$1001,0)=0,"",_xlfn.XLOOKUP(C664,customers!$A$1:$A$1001,customers!$C$1:$C$1001,0))</f>
        <v>smosebyie@stanford.edu</v>
      </c>
      <c r="H664" s="2" t="str">
        <f>_xlfn.XLOOKUP(C664,customers!$A$1:$A$1001,customers!$G$1:$G$1001,,0)</f>
        <v>United States</v>
      </c>
      <c r="I664" s="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7">
        <f>INDEX(products!$A$1:$G$49,MATCH(orders!$D664,products!$A$1:$A$49,0),MATCH(orders!K$1,products!$A$1:$G$1,0))</f>
        <v>2.5</v>
      </c>
      <c r="L664" s="9">
        <f>INDEX(products!$A$1:$G$49,MATCH(orders!$D664,products!$A$1:$A$49,0),MATCH(orders!L$1,products!$A$1:$G$1,0))</f>
        <v>29.784999999999997</v>
      </c>
      <c r="M664" s="9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_xlfn.XLOOKUP(orders_table[[#This Row],[Customer ID]],customers!$A$1:$A$1001,customers!$I$1:$I$1001,,0)</f>
        <v>No</v>
      </c>
    </row>
    <row r="665" spans="1:16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_xlfn.XLOOKUP(C665,customers!$A$1:$A$1001,customers!$B$1:$B$1001,0)</f>
        <v>Corrie Wass</v>
      </c>
      <c r="G665" s="2" t="str">
        <f>IF(_xlfn.XLOOKUP(C665,customers!$A$1:$A$1001,customers!$C$1:$C$1001,0)=0,"",_xlfn.XLOOKUP(C665,customers!$A$1:$A$1001,customers!$C$1:$C$1001,0))</f>
        <v>cwassif@prweb.com</v>
      </c>
      <c r="H665" s="2" t="str">
        <f>_xlfn.XLOOKUP(C665,customers!$A$1:$A$1001,customers!$G$1:$G$1001,,0)</f>
        <v>United States</v>
      </c>
      <c r="I665" s="4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7">
        <f>INDEX(products!$A$1:$G$49,MATCH(orders!$D665,products!$A$1:$A$49,0),MATCH(orders!K$1,products!$A$1:$G$1,0))</f>
        <v>1</v>
      </c>
      <c r="L665" s="9">
        <f>INDEX(products!$A$1:$G$49,MATCH(orders!$D665,products!$A$1:$A$49,0),MATCH(orders!L$1,products!$A$1:$G$1,0))</f>
        <v>11.25</v>
      </c>
      <c r="M665" s="9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_xlfn.XLOOKUP(orders_table[[#This Row],[Customer ID]],customers!$A$1:$A$1001,customers!$I$1:$I$1001,,0)</f>
        <v>No</v>
      </c>
    </row>
    <row r="666" spans="1:16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_xlfn.XLOOKUP(C666,customers!$A$1:$A$1001,customers!$B$1:$B$1001,0)</f>
        <v>Ira Sjostrom</v>
      </c>
      <c r="G666" s="2" t="str">
        <f>IF(_xlfn.XLOOKUP(C666,customers!$A$1:$A$1001,customers!$C$1:$C$1001,0)=0,"",_xlfn.XLOOKUP(C666,customers!$A$1:$A$1001,customers!$C$1:$C$1001,0))</f>
        <v>isjostromig@pbs.org</v>
      </c>
      <c r="H666" s="2" t="str">
        <f>_xlfn.XLOOKUP(C666,customers!$A$1:$A$1001,customers!$G$1:$G$1001,,0)</f>
        <v>United States</v>
      </c>
      <c r="I666" s="4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7">
        <f>INDEX(products!$A$1:$G$49,MATCH(orders!$D666,products!$A$1:$A$49,0),MATCH(orders!K$1,products!$A$1:$G$1,0))</f>
        <v>1</v>
      </c>
      <c r="L666" s="9">
        <f>INDEX(products!$A$1:$G$49,MATCH(orders!$D666,products!$A$1:$A$49,0),MATCH(orders!L$1,products!$A$1:$G$1,0))</f>
        <v>12.15</v>
      </c>
      <c r="M666" s="9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_xlfn.XLOOKUP(orders_table[[#This Row],[Customer ID]],customers!$A$1:$A$1001,customers!$I$1:$I$1001,,0)</f>
        <v>No</v>
      </c>
    </row>
    <row r="667" spans="1:16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_xlfn.XLOOKUP(C667,customers!$A$1:$A$1001,customers!$B$1:$B$1001,0)</f>
        <v>Ira Sjostrom</v>
      </c>
      <c r="G667" s="2" t="str">
        <f>IF(_xlfn.XLOOKUP(C667,customers!$A$1:$A$1001,customers!$C$1:$C$1001,0)=0,"",_xlfn.XLOOKUP(C667,customers!$A$1:$A$1001,customers!$C$1:$C$1001,0))</f>
        <v>isjostromig@pbs.org</v>
      </c>
      <c r="H667" s="2" t="str">
        <f>_xlfn.XLOOKUP(C667,customers!$A$1:$A$1001,customers!$G$1:$G$1001,,0)</f>
        <v>United States</v>
      </c>
      <c r="I667" s="4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7">
        <f>INDEX(products!$A$1:$G$49,MATCH(orders!$D667,products!$A$1:$A$49,0),MATCH(orders!K$1,products!$A$1:$G$1,0))</f>
        <v>0.2</v>
      </c>
      <c r="L667" s="9">
        <f>INDEX(products!$A$1:$G$49,MATCH(orders!$D667,products!$A$1:$A$49,0),MATCH(orders!L$1,products!$A$1:$G$1,0))</f>
        <v>3.8849999999999998</v>
      </c>
      <c r="M667" s="9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_xlfn.XLOOKUP(orders_table[[#This Row],[Customer ID]],customers!$A$1:$A$1001,customers!$I$1:$I$1001,,0)</f>
        <v>No</v>
      </c>
    </row>
    <row r="668" spans="1:16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_xlfn.XLOOKUP(C668,customers!$A$1:$A$1001,customers!$B$1:$B$1001,0)</f>
        <v>Jermaine Branchett</v>
      </c>
      <c r="G668" s="2" t="str">
        <f>IF(_xlfn.XLOOKUP(C668,customers!$A$1:$A$1001,customers!$C$1:$C$1001,0)=0,"",_xlfn.XLOOKUP(C668,customers!$A$1:$A$1001,customers!$C$1:$C$1001,0))</f>
        <v>jbranchettii@bravesites.com</v>
      </c>
      <c r="H668" s="2" t="str">
        <f>_xlfn.XLOOKUP(C668,customers!$A$1:$A$1001,customers!$G$1:$G$1001,,0)</f>
        <v>United States</v>
      </c>
      <c r="I668" s="4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7">
        <f>INDEX(products!$A$1:$G$49,MATCH(orders!$D668,products!$A$1:$A$49,0),MATCH(orders!K$1,products!$A$1:$G$1,0))</f>
        <v>2.5</v>
      </c>
      <c r="L668" s="9">
        <f>INDEX(products!$A$1:$G$49,MATCH(orders!$D668,products!$A$1:$A$49,0),MATCH(orders!L$1,products!$A$1:$G$1,0))</f>
        <v>22.884999999999998</v>
      </c>
      <c r="M668" s="9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_xlfn.XLOOKUP(orders_table[[#This Row],[Customer ID]],customers!$A$1:$A$1001,customers!$I$1:$I$1001,,0)</f>
        <v>No</v>
      </c>
    </row>
    <row r="669" spans="1:16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_xlfn.XLOOKUP(C669,customers!$A$1:$A$1001,customers!$B$1:$B$1001,0)</f>
        <v>Nissie Rudland</v>
      </c>
      <c r="G669" s="2" t="str">
        <f>IF(_xlfn.XLOOKUP(C669,customers!$A$1:$A$1001,customers!$C$1:$C$1001,0)=0,"",_xlfn.XLOOKUP(C669,customers!$A$1:$A$1001,customers!$C$1:$C$1001,0))</f>
        <v>nrudlandij@blogs.com</v>
      </c>
      <c r="H669" s="2" t="str">
        <f>_xlfn.XLOOKUP(C669,customers!$A$1:$A$1001,customers!$G$1:$G$1001,,0)</f>
        <v>Ireland</v>
      </c>
      <c r="I669" s="4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7">
        <f>INDEX(products!$A$1:$G$49,MATCH(orders!$D669,products!$A$1:$A$49,0),MATCH(orders!K$1,products!$A$1:$G$1,0))</f>
        <v>1</v>
      </c>
      <c r="L669" s="9">
        <f>INDEX(products!$A$1:$G$49,MATCH(orders!$D669,products!$A$1:$A$49,0),MATCH(orders!L$1,products!$A$1:$G$1,0))</f>
        <v>9.9499999999999993</v>
      </c>
      <c r="M669" s="9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_xlfn.XLOOKUP(orders_table[[#This Row],[Customer ID]],customers!$A$1:$A$1001,customers!$I$1:$I$1001,,0)</f>
        <v>No</v>
      </c>
    </row>
    <row r="670" spans="1:16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_xlfn.XLOOKUP(C670,customers!$A$1:$A$1001,customers!$B$1:$B$1001,0)</f>
        <v>Janella Millett</v>
      </c>
      <c r="G670" s="2" t="str">
        <f>IF(_xlfn.XLOOKUP(C670,customers!$A$1:$A$1001,customers!$C$1:$C$1001,0)=0,"",_xlfn.XLOOKUP(C670,customers!$A$1:$A$1001,customers!$C$1:$C$1001,0))</f>
        <v>jmillettik@addtoany.com</v>
      </c>
      <c r="H670" s="2" t="str">
        <f>_xlfn.XLOOKUP(C670,customers!$A$1:$A$1001,customers!$G$1:$G$1001,,0)</f>
        <v>United States</v>
      </c>
      <c r="I670" s="4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7">
        <f>INDEX(products!$A$1:$G$49,MATCH(orders!$D670,products!$A$1:$A$49,0),MATCH(orders!K$1,products!$A$1:$G$1,0))</f>
        <v>2.5</v>
      </c>
      <c r="L670" s="9">
        <f>INDEX(products!$A$1:$G$49,MATCH(orders!$D670,products!$A$1:$A$49,0),MATCH(orders!L$1,products!$A$1:$G$1,0))</f>
        <v>27.484999999999996</v>
      </c>
      <c r="M670" s="9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_xlfn.XLOOKUP(orders_table[[#This Row],[Customer ID]],customers!$A$1:$A$1001,customers!$I$1:$I$1001,,0)</f>
        <v>Yes</v>
      </c>
    </row>
    <row r="671" spans="1:16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_xlfn.XLOOKUP(C671,customers!$A$1:$A$1001,customers!$B$1:$B$1001,0)</f>
        <v>Ferdie Tourry</v>
      </c>
      <c r="G671" s="2" t="str">
        <f>IF(_xlfn.XLOOKUP(C671,customers!$A$1:$A$1001,customers!$C$1:$C$1001,0)=0,"",_xlfn.XLOOKUP(C671,customers!$A$1:$A$1001,customers!$C$1:$C$1001,0))</f>
        <v>ftourryil@google.de</v>
      </c>
      <c r="H671" s="2" t="str">
        <f>_xlfn.XLOOKUP(C671,customers!$A$1:$A$1001,customers!$G$1:$G$1001,,0)</f>
        <v>United States</v>
      </c>
      <c r="I671" s="4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7">
        <f>INDEX(products!$A$1:$G$49,MATCH(orders!$D671,products!$A$1:$A$49,0),MATCH(orders!K$1,products!$A$1:$G$1,0))</f>
        <v>2.5</v>
      </c>
      <c r="L671" s="9">
        <f>INDEX(products!$A$1:$G$49,MATCH(orders!$D671,products!$A$1:$A$49,0),MATCH(orders!L$1,products!$A$1:$G$1,0))</f>
        <v>33.464999999999996</v>
      </c>
      <c r="M671" s="9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_xlfn.XLOOKUP(orders_table[[#This Row],[Customer ID]],customers!$A$1:$A$1001,customers!$I$1:$I$1001,,0)</f>
        <v>No</v>
      </c>
    </row>
    <row r="672" spans="1:16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_xlfn.XLOOKUP(C672,customers!$A$1:$A$1001,customers!$B$1:$B$1001,0)</f>
        <v>Cecil Weatherall</v>
      </c>
      <c r="G672" s="2" t="str">
        <f>IF(_xlfn.XLOOKUP(C672,customers!$A$1:$A$1001,customers!$C$1:$C$1001,0)=0,"",_xlfn.XLOOKUP(C672,customers!$A$1:$A$1001,customers!$C$1:$C$1001,0))</f>
        <v>cweatherallim@toplist.cz</v>
      </c>
      <c r="H672" s="2" t="str">
        <f>_xlfn.XLOOKUP(C672,customers!$A$1:$A$1001,customers!$G$1:$G$1001,,0)</f>
        <v>United States</v>
      </c>
      <c r="I672" s="4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7">
        <f>INDEX(products!$A$1:$G$49,MATCH(orders!$D672,products!$A$1:$A$49,0),MATCH(orders!K$1,products!$A$1:$G$1,0))</f>
        <v>0.2</v>
      </c>
      <c r="L672" s="9">
        <f>INDEX(products!$A$1:$G$49,MATCH(orders!$D672,products!$A$1:$A$49,0),MATCH(orders!L$1,products!$A$1:$G$1,0))</f>
        <v>4.3650000000000002</v>
      </c>
      <c r="M672" s="9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_xlfn.XLOOKUP(orders_table[[#This Row],[Customer ID]],customers!$A$1:$A$1001,customers!$I$1:$I$1001,,0)</f>
        <v>Yes</v>
      </c>
    </row>
    <row r="673" spans="1:16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_xlfn.XLOOKUP(C673,customers!$A$1:$A$1001,customers!$B$1:$B$1001,0)</f>
        <v>Gale Heindrick</v>
      </c>
      <c r="G673" s="2" t="str">
        <f>IF(_xlfn.XLOOKUP(C673,customers!$A$1:$A$1001,customers!$C$1:$C$1001,0)=0,"",_xlfn.XLOOKUP(C673,customers!$A$1:$A$1001,customers!$C$1:$C$1001,0))</f>
        <v>gheindrickin@usda.gov</v>
      </c>
      <c r="H673" s="2" t="str">
        <f>_xlfn.XLOOKUP(C673,customers!$A$1:$A$1001,customers!$G$1:$G$1001,,0)</f>
        <v>United States</v>
      </c>
      <c r="I673" s="4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7">
        <f>INDEX(products!$A$1:$G$49,MATCH(orders!$D673,products!$A$1:$A$49,0),MATCH(orders!K$1,products!$A$1:$G$1,0))</f>
        <v>1</v>
      </c>
      <c r="L673" s="9">
        <f>INDEX(products!$A$1:$G$49,MATCH(orders!$D673,products!$A$1:$A$49,0),MATCH(orders!L$1,products!$A$1:$G$1,0))</f>
        <v>11.95</v>
      </c>
      <c r="M673" s="9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_xlfn.XLOOKUP(orders_table[[#This Row],[Customer ID]],customers!$A$1:$A$1001,customers!$I$1:$I$1001,,0)</f>
        <v>No</v>
      </c>
    </row>
    <row r="674" spans="1:16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_xlfn.XLOOKUP(C674,customers!$A$1:$A$1001,customers!$B$1:$B$1001,0)</f>
        <v>Layne Imason</v>
      </c>
      <c r="G674" s="2" t="str">
        <f>IF(_xlfn.XLOOKUP(C674,customers!$A$1:$A$1001,customers!$C$1:$C$1001,0)=0,"",_xlfn.XLOOKUP(C674,customers!$A$1:$A$1001,customers!$C$1:$C$1001,0))</f>
        <v>limasonio@discuz.net</v>
      </c>
      <c r="H674" s="2" t="str">
        <f>_xlfn.XLOOKUP(C674,customers!$A$1:$A$1001,customers!$G$1:$G$1001,,0)</f>
        <v>United States</v>
      </c>
      <c r="I674" s="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7">
        <f>INDEX(products!$A$1:$G$49,MATCH(orders!$D674,products!$A$1:$A$49,0),MATCH(orders!K$1,products!$A$1:$G$1,0))</f>
        <v>0.5</v>
      </c>
      <c r="L674" s="9">
        <f>INDEX(products!$A$1:$G$49,MATCH(orders!$D674,products!$A$1:$A$49,0),MATCH(orders!L$1,products!$A$1:$G$1,0))</f>
        <v>8.73</v>
      </c>
      <c r="M674" s="9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_xlfn.XLOOKUP(orders_table[[#This Row],[Customer ID]],customers!$A$1:$A$1001,customers!$I$1:$I$1001,,0)</f>
        <v>Yes</v>
      </c>
    </row>
    <row r="675" spans="1:16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_xlfn.XLOOKUP(C675,customers!$A$1:$A$1001,customers!$B$1:$B$1001,0)</f>
        <v>Hazel Saill</v>
      </c>
      <c r="G675" s="2" t="str">
        <f>IF(_xlfn.XLOOKUP(C675,customers!$A$1:$A$1001,customers!$C$1:$C$1001,0)=0,"",_xlfn.XLOOKUP(C675,customers!$A$1:$A$1001,customers!$C$1:$C$1001,0))</f>
        <v>hsaillip@odnoklassniki.ru</v>
      </c>
      <c r="H675" s="2" t="str">
        <f>_xlfn.XLOOKUP(C675,customers!$A$1:$A$1001,customers!$G$1:$G$1001,,0)</f>
        <v>United States</v>
      </c>
      <c r="I675" s="4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7">
        <f>INDEX(products!$A$1:$G$49,MATCH(orders!$D675,products!$A$1:$A$49,0),MATCH(orders!K$1,products!$A$1:$G$1,0))</f>
        <v>1</v>
      </c>
      <c r="L675" s="9">
        <f>INDEX(products!$A$1:$G$49,MATCH(orders!$D675,products!$A$1:$A$49,0),MATCH(orders!L$1,products!$A$1:$G$1,0))</f>
        <v>13.75</v>
      </c>
      <c r="M675" s="9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_xlfn.XLOOKUP(orders_table[[#This Row],[Customer ID]],customers!$A$1:$A$1001,customers!$I$1:$I$1001,,0)</f>
        <v>Yes</v>
      </c>
    </row>
    <row r="676" spans="1:16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_xlfn.XLOOKUP(C676,customers!$A$1:$A$1001,customers!$B$1:$B$1001,0)</f>
        <v>Hermann Larvor</v>
      </c>
      <c r="G676" s="2" t="str">
        <f>IF(_xlfn.XLOOKUP(C676,customers!$A$1:$A$1001,customers!$C$1:$C$1001,0)=0,"",_xlfn.XLOOKUP(C676,customers!$A$1:$A$1001,customers!$C$1:$C$1001,0))</f>
        <v>hlarvoriq@last.fm</v>
      </c>
      <c r="H676" s="2" t="str">
        <f>_xlfn.XLOOKUP(C676,customers!$A$1:$A$1001,customers!$G$1:$G$1001,,0)</f>
        <v>United States</v>
      </c>
      <c r="I676" s="4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7">
        <f>INDEX(products!$A$1:$G$49,MATCH(orders!$D676,products!$A$1:$A$49,0),MATCH(orders!K$1,products!$A$1:$G$1,0))</f>
        <v>2.5</v>
      </c>
      <c r="L676" s="9">
        <f>INDEX(products!$A$1:$G$49,MATCH(orders!$D676,products!$A$1:$A$49,0),MATCH(orders!L$1,products!$A$1:$G$1,0))</f>
        <v>29.784999999999997</v>
      </c>
      <c r="M676" s="9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_xlfn.XLOOKUP(orders_table[[#This Row],[Customer ID]],customers!$A$1:$A$1001,customers!$I$1:$I$1001,,0)</f>
        <v>Yes</v>
      </c>
    </row>
    <row r="677" spans="1:16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_xlfn.XLOOKUP(C677,customers!$A$1:$A$1001,customers!$B$1:$B$1001,0)</f>
        <v>Terri Lyford</v>
      </c>
      <c r="G677" s="2" t="str">
        <f>IF(_xlfn.XLOOKUP(C677,customers!$A$1:$A$1001,customers!$C$1:$C$1001,0)=0,"",_xlfn.XLOOKUP(C677,customers!$A$1:$A$1001,customers!$C$1:$C$1001,0))</f>
        <v/>
      </c>
      <c r="H677" s="2" t="str">
        <f>_xlfn.XLOOKUP(C677,customers!$A$1:$A$1001,customers!$G$1:$G$1001,,0)</f>
        <v>United States</v>
      </c>
      <c r="I677" s="4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7">
        <f>INDEX(products!$A$1:$G$49,MATCH(orders!$D677,products!$A$1:$A$49,0),MATCH(orders!K$1,products!$A$1:$G$1,0))</f>
        <v>2.5</v>
      </c>
      <c r="L677" s="9">
        <f>INDEX(products!$A$1:$G$49,MATCH(orders!$D677,products!$A$1:$A$49,0),MATCH(orders!L$1,products!$A$1:$G$1,0))</f>
        <v>29.784999999999997</v>
      </c>
      <c r="M677" s="9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_xlfn.XLOOKUP(orders_table[[#This Row],[Customer ID]],customers!$A$1:$A$1001,customers!$I$1:$I$1001,,0)</f>
        <v>Yes</v>
      </c>
    </row>
    <row r="678" spans="1:16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_xlfn.XLOOKUP(C678,customers!$A$1:$A$1001,customers!$B$1:$B$1001,0)</f>
        <v>Gabey Cogan</v>
      </c>
      <c r="G678" s="2" t="str">
        <f>IF(_xlfn.XLOOKUP(C678,customers!$A$1:$A$1001,customers!$C$1:$C$1001,0)=0,"",_xlfn.XLOOKUP(C678,customers!$A$1:$A$1001,customers!$C$1:$C$1001,0))</f>
        <v/>
      </c>
      <c r="H678" s="2" t="str">
        <f>_xlfn.XLOOKUP(C678,customers!$A$1:$A$1001,customers!$G$1:$G$1001,,0)</f>
        <v>United States</v>
      </c>
      <c r="I678" s="4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7">
        <f>INDEX(products!$A$1:$G$49,MATCH(orders!$D678,products!$A$1:$A$49,0),MATCH(orders!K$1,products!$A$1:$G$1,0))</f>
        <v>0.5</v>
      </c>
      <c r="L678" s="9">
        <f>INDEX(products!$A$1:$G$49,MATCH(orders!$D678,products!$A$1:$A$49,0),MATCH(orders!L$1,products!$A$1:$G$1,0))</f>
        <v>9.51</v>
      </c>
      <c r="M678" s="9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_xlfn.XLOOKUP(orders_table[[#This Row],[Customer ID]],customers!$A$1:$A$1001,customers!$I$1:$I$1001,,0)</f>
        <v>No</v>
      </c>
    </row>
    <row r="679" spans="1:16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_xlfn.XLOOKUP(C679,customers!$A$1:$A$1001,customers!$B$1:$B$1001,0)</f>
        <v>Charin Penwarden</v>
      </c>
      <c r="G679" s="2" t="str">
        <f>IF(_xlfn.XLOOKUP(C679,customers!$A$1:$A$1001,customers!$C$1:$C$1001,0)=0,"",_xlfn.XLOOKUP(C679,customers!$A$1:$A$1001,customers!$C$1:$C$1001,0))</f>
        <v>cpenwardenit@mlb.com</v>
      </c>
      <c r="H679" s="2" t="str">
        <f>_xlfn.XLOOKUP(C679,customers!$A$1:$A$1001,customers!$G$1:$G$1001,,0)</f>
        <v>Ireland</v>
      </c>
      <c r="I679" s="4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7">
        <f>INDEX(products!$A$1:$G$49,MATCH(orders!$D679,products!$A$1:$A$49,0),MATCH(orders!K$1,products!$A$1:$G$1,0))</f>
        <v>0.5</v>
      </c>
      <c r="L679" s="9">
        <f>INDEX(products!$A$1:$G$49,MATCH(orders!$D679,products!$A$1:$A$49,0),MATCH(orders!L$1,products!$A$1:$G$1,0))</f>
        <v>8.73</v>
      </c>
      <c r="M679" s="9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_xlfn.XLOOKUP(orders_table[[#This Row],[Customer ID]],customers!$A$1:$A$1001,customers!$I$1:$I$1001,,0)</f>
        <v>No</v>
      </c>
    </row>
    <row r="680" spans="1:16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_xlfn.XLOOKUP(C680,customers!$A$1:$A$1001,customers!$B$1:$B$1001,0)</f>
        <v>Milty Middis</v>
      </c>
      <c r="G680" s="2" t="str">
        <f>IF(_xlfn.XLOOKUP(C680,customers!$A$1:$A$1001,customers!$C$1:$C$1001,0)=0,"",_xlfn.XLOOKUP(C680,customers!$A$1:$A$1001,customers!$C$1:$C$1001,0))</f>
        <v>mmiddisiu@dmoz.org</v>
      </c>
      <c r="H680" s="2" t="str">
        <f>_xlfn.XLOOKUP(C680,customers!$A$1:$A$1001,customers!$G$1:$G$1001,,0)</f>
        <v>United States</v>
      </c>
      <c r="I680" s="4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7">
        <f>INDEX(products!$A$1:$G$49,MATCH(orders!$D680,products!$A$1:$A$49,0),MATCH(orders!K$1,products!$A$1:$G$1,0))</f>
        <v>2.5</v>
      </c>
      <c r="L680" s="9">
        <f>INDEX(products!$A$1:$G$49,MATCH(orders!$D680,products!$A$1:$A$49,0),MATCH(orders!L$1,products!$A$1:$G$1,0))</f>
        <v>29.784999999999997</v>
      </c>
      <c r="M680" s="9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_xlfn.XLOOKUP(orders_table[[#This Row],[Customer ID]],customers!$A$1:$A$1001,customers!$I$1:$I$1001,,0)</f>
        <v>Yes</v>
      </c>
    </row>
    <row r="681" spans="1:16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_xlfn.XLOOKUP(C681,customers!$A$1:$A$1001,customers!$B$1:$B$1001,0)</f>
        <v>Adrianne Vairow</v>
      </c>
      <c r="G681" s="2" t="str">
        <f>IF(_xlfn.XLOOKUP(C681,customers!$A$1:$A$1001,customers!$C$1:$C$1001,0)=0,"",_xlfn.XLOOKUP(C681,customers!$A$1:$A$1001,customers!$C$1:$C$1001,0))</f>
        <v>avairowiv@studiopress.com</v>
      </c>
      <c r="H681" s="2" t="str">
        <f>_xlfn.XLOOKUP(C681,customers!$A$1:$A$1001,customers!$G$1:$G$1001,,0)</f>
        <v>United Kingdom</v>
      </c>
      <c r="I681" s="4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7">
        <f>INDEX(products!$A$1:$G$49,MATCH(orders!$D681,products!$A$1:$A$49,0),MATCH(orders!K$1,products!$A$1:$G$1,0))</f>
        <v>2.5</v>
      </c>
      <c r="L681" s="9">
        <f>INDEX(products!$A$1:$G$49,MATCH(orders!$D681,products!$A$1:$A$49,0),MATCH(orders!L$1,products!$A$1:$G$1,0))</f>
        <v>27.484999999999996</v>
      </c>
      <c r="M681" s="9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_xlfn.XLOOKUP(orders_table[[#This Row],[Customer ID]],customers!$A$1:$A$1001,customers!$I$1:$I$1001,,0)</f>
        <v>No</v>
      </c>
    </row>
    <row r="682" spans="1:16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_xlfn.XLOOKUP(C682,customers!$A$1:$A$1001,customers!$B$1:$B$1001,0)</f>
        <v>Anjanette Goldie</v>
      </c>
      <c r="G682" s="2" t="str">
        <f>IF(_xlfn.XLOOKUP(C682,customers!$A$1:$A$1001,customers!$C$1:$C$1001,0)=0,"",_xlfn.XLOOKUP(C682,customers!$A$1:$A$1001,customers!$C$1:$C$1001,0))</f>
        <v>agoldieiw@goo.gl</v>
      </c>
      <c r="H682" s="2" t="str">
        <f>_xlfn.XLOOKUP(C682,customers!$A$1:$A$1001,customers!$G$1:$G$1001,,0)</f>
        <v>United States</v>
      </c>
      <c r="I682" s="4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7">
        <f>INDEX(products!$A$1:$G$49,MATCH(orders!$D682,products!$A$1:$A$49,0),MATCH(orders!K$1,products!$A$1:$G$1,0))</f>
        <v>1</v>
      </c>
      <c r="L682" s="9">
        <f>INDEX(products!$A$1:$G$49,MATCH(orders!$D682,products!$A$1:$A$49,0),MATCH(orders!L$1,products!$A$1:$G$1,0))</f>
        <v>11.25</v>
      </c>
      <c r="M682" s="9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_xlfn.XLOOKUP(orders_table[[#This Row],[Customer ID]],customers!$A$1:$A$1001,customers!$I$1:$I$1001,,0)</f>
        <v>No</v>
      </c>
    </row>
    <row r="683" spans="1:16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_xlfn.XLOOKUP(C683,customers!$A$1:$A$1001,customers!$B$1:$B$1001,0)</f>
        <v>Nicky Ayris</v>
      </c>
      <c r="G683" s="2" t="str">
        <f>IF(_xlfn.XLOOKUP(C683,customers!$A$1:$A$1001,customers!$C$1:$C$1001,0)=0,"",_xlfn.XLOOKUP(C683,customers!$A$1:$A$1001,customers!$C$1:$C$1001,0))</f>
        <v>nayrisix@t-online.de</v>
      </c>
      <c r="H683" s="2" t="str">
        <f>_xlfn.XLOOKUP(C683,customers!$A$1:$A$1001,customers!$G$1:$G$1001,,0)</f>
        <v>United Kingdom</v>
      </c>
      <c r="I683" s="4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7">
        <f>INDEX(products!$A$1:$G$49,MATCH(orders!$D683,products!$A$1:$A$49,0),MATCH(orders!K$1,products!$A$1:$G$1,0))</f>
        <v>0.2</v>
      </c>
      <c r="L683" s="9">
        <f>INDEX(products!$A$1:$G$49,MATCH(orders!$D683,products!$A$1:$A$49,0),MATCH(orders!L$1,products!$A$1:$G$1,0))</f>
        <v>4.7549999999999999</v>
      </c>
      <c r="M683" s="9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_xlfn.XLOOKUP(orders_table[[#This Row],[Customer ID]],customers!$A$1:$A$1001,customers!$I$1:$I$1001,,0)</f>
        <v>Yes</v>
      </c>
    </row>
    <row r="684" spans="1:16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_xlfn.XLOOKUP(C684,customers!$A$1:$A$1001,customers!$B$1:$B$1001,0)</f>
        <v>Laryssa Benediktovich</v>
      </c>
      <c r="G684" s="2" t="str">
        <f>IF(_xlfn.XLOOKUP(C684,customers!$A$1:$A$1001,customers!$C$1:$C$1001,0)=0,"",_xlfn.XLOOKUP(C684,customers!$A$1:$A$1001,customers!$C$1:$C$1001,0))</f>
        <v>lbenediktovichiy@wunderground.com</v>
      </c>
      <c r="H684" s="2" t="str">
        <f>_xlfn.XLOOKUP(C684,customers!$A$1:$A$1001,customers!$G$1:$G$1001,,0)</f>
        <v>United States</v>
      </c>
      <c r="I684" s="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7">
        <f>INDEX(products!$A$1:$G$49,MATCH(orders!$D684,products!$A$1:$A$49,0),MATCH(orders!K$1,products!$A$1:$G$1,0))</f>
        <v>0.2</v>
      </c>
      <c r="L684" s="9">
        <f>INDEX(products!$A$1:$G$49,MATCH(orders!$D684,products!$A$1:$A$49,0),MATCH(orders!L$1,products!$A$1:$G$1,0))</f>
        <v>4.125</v>
      </c>
      <c r="M684" s="9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_xlfn.XLOOKUP(orders_table[[#This Row],[Customer ID]],customers!$A$1:$A$1001,customers!$I$1:$I$1001,,0)</f>
        <v>Yes</v>
      </c>
    </row>
    <row r="685" spans="1:16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_xlfn.XLOOKUP(C685,customers!$A$1:$A$1001,customers!$B$1:$B$1001,0)</f>
        <v>Theo Jacobovitz</v>
      </c>
      <c r="G685" s="2" t="str">
        <f>IF(_xlfn.XLOOKUP(C685,customers!$A$1:$A$1001,customers!$C$1:$C$1001,0)=0,"",_xlfn.XLOOKUP(C685,customers!$A$1:$A$1001,customers!$C$1:$C$1001,0))</f>
        <v>tjacobovitziz@cbc.ca</v>
      </c>
      <c r="H685" s="2" t="str">
        <f>_xlfn.XLOOKUP(C685,customers!$A$1:$A$1001,customers!$G$1:$G$1001,,0)</f>
        <v>United States</v>
      </c>
      <c r="I685" s="4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7">
        <f>INDEX(products!$A$1:$G$49,MATCH(orders!$D685,products!$A$1:$A$49,0),MATCH(orders!K$1,products!$A$1:$G$1,0))</f>
        <v>0.5</v>
      </c>
      <c r="L685" s="9">
        <f>INDEX(products!$A$1:$G$49,MATCH(orders!$D685,products!$A$1:$A$49,0),MATCH(orders!L$1,products!$A$1:$G$1,0))</f>
        <v>7.77</v>
      </c>
      <c r="M685" s="9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_xlfn.XLOOKUP(orders_table[[#This Row],[Customer ID]],customers!$A$1:$A$1001,customers!$I$1:$I$1001,,0)</f>
        <v>No</v>
      </c>
    </row>
    <row r="686" spans="1:16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_xlfn.XLOOKUP(C686,customers!$A$1:$A$1001,customers!$B$1:$B$1001,0)</f>
        <v>Becca Ableson</v>
      </c>
      <c r="G686" s="2" t="str">
        <f>IF(_xlfn.XLOOKUP(C686,customers!$A$1:$A$1001,customers!$C$1:$C$1001,0)=0,"",_xlfn.XLOOKUP(C686,customers!$A$1:$A$1001,customers!$C$1:$C$1001,0))</f>
        <v/>
      </c>
      <c r="H686" s="2" t="str">
        <f>_xlfn.XLOOKUP(C686,customers!$A$1:$A$1001,customers!$G$1:$G$1001,,0)</f>
        <v>United States</v>
      </c>
      <c r="I686" s="4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7">
        <f>INDEX(products!$A$1:$G$49,MATCH(orders!$D686,products!$A$1:$A$49,0),MATCH(orders!K$1,products!$A$1:$G$1,0))</f>
        <v>1</v>
      </c>
      <c r="L686" s="9">
        <f>INDEX(products!$A$1:$G$49,MATCH(orders!$D686,products!$A$1:$A$49,0),MATCH(orders!L$1,products!$A$1:$G$1,0))</f>
        <v>11.95</v>
      </c>
      <c r="M686" s="9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_xlfn.XLOOKUP(orders_table[[#This Row],[Customer ID]],customers!$A$1:$A$1001,customers!$I$1:$I$1001,,0)</f>
        <v>No</v>
      </c>
    </row>
    <row r="687" spans="1:16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_xlfn.XLOOKUP(C687,customers!$A$1:$A$1001,customers!$B$1:$B$1001,0)</f>
        <v>Jeno Druitt</v>
      </c>
      <c r="G687" s="2" t="str">
        <f>IF(_xlfn.XLOOKUP(C687,customers!$A$1:$A$1001,customers!$C$1:$C$1001,0)=0,"",_xlfn.XLOOKUP(C687,customers!$A$1:$A$1001,customers!$C$1:$C$1001,0))</f>
        <v>jdruittj1@feedburner.com</v>
      </c>
      <c r="H687" s="2" t="str">
        <f>_xlfn.XLOOKUP(C687,customers!$A$1:$A$1001,customers!$G$1:$G$1001,,0)</f>
        <v>United States</v>
      </c>
      <c r="I687" s="4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7">
        <f>INDEX(products!$A$1:$G$49,MATCH(orders!$D687,products!$A$1:$A$49,0),MATCH(orders!K$1,products!$A$1:$G$1,0))</f>
        <v>2.5</v>
      </c>
      <c r="L687" s="9">
        <f>INDEX(products!$A$1:$G$49,MATCH(orders!$D687,products!$A$1:$A$49,0),MATCH(orders!L$1,products!$A$1:$G$1,0))</f>
        <v>36.454999999999998</v>
      </c>
      <c r="M687" s="9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_xlfn.XLOOKUP(orders_table[[#This Row],[Customer ID]],customers!$A$1:$A$1001,customers!$I$1:$I$1001,,0)</f>
        <v>Yes</v>
      </c>
    </row>
    <row r="688" spans="1:16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_xlfn.XLOOKUP(C688,customers!$A$1:$A$1001,customers!$B$1:$B$1001,0)</f>
        <v>Deonne Shortall</v>
      </c>
      <c r="G688" s="2" t="str">
        <f>IF(_xlfn.XLOOKUP(C688,customers!$A$1:$A$1001,customers!$C$1:$C$1001,0)=0,"",_xlfn.XLOOKUP(C688,customers!$A$1:$A$1001,customers!$C$1:$C$1001,0))</f>
        <v>dshortallj2@wikipedia.org</v>
      </c>
      <c r="H688" s="2" t="str">
        <f>_xlfn.XLOOKUP(C688,customers!$A$1:$A$1001,customers!$G$1:$G$1001,,0)</f>
        <v>United States</v>
      </c>
      <c r="I688" s="4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7">
        <f>INDEX(products!$A$1:$G$49,MATCH(orders!$D688,products!$A$1:$A$49,0),MATCH(orders!K$1,products!$A$1:$G$1,0))</f>
        <v>0.2</v>
      </c>
      <c r="L688" s="9">
        <f>INDEX(products!$A$1:$G$49,MATCH(orders!$D688,products!$A$1:$A$49,0),MATCH(orders!L$1,products!$A$1:$G$1,0))</f>
        <v>2.6849999999999996</v>
      </c>
      <c r="M688" s="9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_xlfn.XLOOKUP(orders_table[[#This Row],[Customer ID]],customers!$A$1:$A$1001,customers!$I$1:$I$1001,,0)</f>
        <v>Yes</v>
      </c>
    </row>
    <row r="689" spans="1:16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_xlfn.XLOOKUP(C689,customers!$A$1:$A$1001,customers!$B$1:$B$1001,0)</f>
        <v>Wilton Cottier</v>
      </c>
      <c r="G689" s="2" t="str">
        <f>IF(_xlfn.XLOOKUP(C689,customers!$A$1:$A$1001,customers!$C$1:$C$1001,0)=0,"",_xlfn.XLOOKUP(C689,customers!$A$1:$A$1001,customers!$C$1:$C$1001,0))</f>
        <v>wcottierj3@cafepress.com</v>
      </c>
      <c r="H689" s="2" t="str">
        <f>_xlfn.XLOOKUP(C689,customers!$A$1:$A$1001,customers!$G$1:$G$1001,,0)</f>
        <v>United States</v>
      </c>
      <c r="I689" s="4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7">
        <f>INDEX(products!$A$1:$G$49,MATCH(orders!$D689,products!$A$1:$A$49,0),MATCH(orders!K$1,products!$A$1:$G$1,0))</f>
        <v>0.5</v>
      </c>
      <c r="L689" s="9">
        <f>INDEX(products!$A$1:$G$49,MATCH(orders!$D689,products!$A$1:$A$49,0),MATCH(orders!L$1,products!$A$1:$G$1,0))</f>
        <v>8.25</v>
      </c>
      <c r="M689" s="9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_xlfn.XLOOKUP(orders_table[[#This Row],[Customer ID]],customers!$A$1:$A$1001,customers!$I$1:$I$1001,,0)</f>
        <v>No</v>
      </c>
    </row>
    <row r="690" spans="1:16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_xlfn.XLOOKUP(C690,customers!$A$1:$A$1001,customers!$B$1:$B$1001,0)</f>
        <v>Kevan Grinsted</v>
      </c>
      <c r="G690" s="2" t="str">
        <f>IF(_xlfn.XLOOKUP(C690,customers!$A$1:$A$1001,customers!$C$1:$C$1001,0)=0,"",_xlfn.XLOOKUP(C690,customers!$A$1:$A$1001,customers!$C$1:$C$1001,0))</f>
        <v>kgrinstedj4@google.com.br</v>
      </c>
      <c r="H690" s="2" t="str">
        <f>_xlfn.XLOOKUP(C690,customers!$A$1:$A$1001,customers!$G$1:$G$1001,,0)</f>
        <v>Ireland</v>
      </c>
      <c r="I690" s="4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7">
        <f>INDEX(products!$A$1:$G$49,MATCH(orders!$D690,products!$A$1:$A$49,0),MATCH(orders!K$1,products!$A$1:$G$1,0))</f>
        <v>1</v>
      </c>
      <c r="L690" s="9">
        <f>INDEX(products!$A$1:$G$49,MATCH(orders!$D690,products!$A$1:$A$49,0),MATCH(orders!L$1,products!$A$1:$G$1,0))</f>
        <v>12.95</v>
      </c>
      <c r="M690" s="9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_xlfn.XLOOKUP(orders_table[[#This Row],[Customer ID]],customers!$A$1:$A$1001,customers!$I$1:$I$1001,,0)</f>
        <v>No</v>
      </c>
    </row>
    <row r="691" spans="1:16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_xlfn.XLOOKUP(C691,customers!$A$1:$A$1001,customers!$B$1:$B$1001,0)</f>
        <v>Dionne Skyner</v>
      </c>
      <c r="G691" s="2" t="str">
        <f>IF(_xlfn.XLOOKUP(C691,customers!$A$1:$A$1001,customers!$C$1:$C$1001,0)=0,"",_xlfn.XLOOKUP(C691,customers!$A$1:$A$1001,customers!$C$1:$C$1001,0))</f>
        <v>dskynerj5@hubpages.com</v>
      </c>
      <c r="H691" s="2" t="str">
        <f>_xlfn.XLOOKUP(C691,customers!$A$1:$A$1001,customers!$G$1:$G$1001,,0)</f>
        <v>United States</v>
      </c>
      <c r="I691" s="4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7">
        <f>INDEX(products!$A$1:$G$49,MATCH(orders!$D691,products!$A$1:$A$49,0),MATCH(orders!K$1,products!$A$1:$G$1,0))</f>
        <v>0.5</v>
      </c>
      <c r="L691" s="9">
        <f>INDEX(products!$A$1:$G$49,MATCH(orders!$D691,products!$A$1:$A$49,0),MATCH(orders!L$1,products!$A$1:$G$1,0))</f>
        <v>6.75</v>
      </c>
      <c r="M691" s="9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_xlfn.XLOOKUP(orders_table[[#This Row],[Customer ID]],customers!$A$1:$A$1001,customers!$I$1:$I$1001,,0)</f>
        <v>No</v>
      </c>
    </row>
    <row r="692" spans="1:16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_xlfn.XLOOKUP(C692,customers!$A$1:$A$1001,customers!$B$1:$B$1001,0)</f>
        <v>Francesco Dressel</v>
      </c>
      <c r="G692" s="2" t="str">
        <f>IF(_xlfn.XLOOKUP(C692,customers!$A$1:$A$1001,customers!$C$1:$C$1001,0)=0,"",_xlfn.XLOOKUP(C692,customers!$A$1:$A$1001,customers!$C$1:$C$1001,0))</f>
        <v/>
      </c>
      <c r="H692" s="2" t="str">
        <f>_xlfn.XLOOKUP(C692,customers!$A$1:$A$1001,customers!$G$1:$G$1001,,0)</f>
        <v>United States</v>
      </c>
      <c r="I692" s="4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7">
        <f>INDEX(products!$A$1:$G$49,MATCH(orders!$D692,products!$A$1:$A$49,0),MATCH(orders!K$1,products!$A$1:$G$1,0))</f>
        <v>2.5</v>
      </c>
      <c r="L692" s="9">
        <f>INDEX(products!$A$1:$G$49,MATCH(orders!$D692,products!$A$1:$A$49,0),MATCH(orders!L$1,products!$A$1:$G$1,0))</f>
        <v>29.784999999999997</v>
      </c>
      <c r="M692" s="9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_xlfn.XLOOKUP(orders_table[[#This Row],[Customer ID]],customers!$A$1:$A$1001,customers!$I$1:$I$1001,,0)</f>
        <v>No</v>
      </c>
    </row>
    <row r="693" spans="1:16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_xlfn.XLOOKUP(C693,customers!$A$1:$A$1001,customers!$B$1:$B$1001,0)</f>
        <v>Jimmy Dymoke</v>
      </c>
      <c r="G693" s="2" t="str">
        <f>IF(_xlfn.XLOOKUP(C693,customers!$A$1:$A$1001,customers!$C$1:$C$1001,0)=0,"",_xlfn.XLOOKUP(C693,customers!$A$1:$A$1001,customers!$C$1:$C$1001,0))</f>
        <v>jdymokeje@prnewswire.com</v>
      </c>
      <c r="H693" s="2" t="str">
        <f>_xlfn.XLOOKUP(C693,customers!$A$1:$A$1001,customers!$G$1:$G$1001,,0)</f>
        <v>Ireland</v>
      </c>
      <c r="I693" s="4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7">
        <f>INDEX(products!$A$1:$G$49,MATCH(orders!$D693,products!$A$1:$A$49,0),MATCH(orders!K$1,products!$A$1:$G$1,0))</f>
        <v>1</v>
      </c>
      <c r="L693" s="9">
        <f>INDEX(products!$A$1:$G$49,MATCH(orders!$D693,products!$A$1:$A$49,0),MATCH(orders!L$1,products!$A$1:$G$1,0))</f>
        <v>11.25</v>
      </c>
      <c r="M693" s="9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_xlfn.XLOOKUP(orders_table[[#This Row],[Customer ID]],customers!$A$1:$A$1001,customers!$I$1:$I$1001,,0)</f>
        <v>No</v>
      </c>
    </row>
    <row r="694" spans="1:16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_xlfn.XLOOKUP(C694,customers!$A$1:$A$1001,customers!$B$1:$B$1001,0)</f>
        <v>Ambrosio Weinmann</v>
      </c>
      <c r="G694" s="2" t="str">
        <f>IF(_xlfn.XLOOKUP(C694,customers!$A$1:$A$1001,customers!$C$1:$C$1001,0)=0,"",_xlfn.XLOOKUP(C694,customers!$A$1:$A$1001,customers!$C$1:$C$1001,0))</f>
        <v>aweinmannj8@shinystat.com</v>
      </c>
      <c r="H694" s="2" t="str">
        <f>_xlfn.XLOOKUP(C694,customers!$A$1:$A$1001,customers!$G$1:$G$1001,,0)</f>
        <v>United States</v>
      </c>
      <c r="I694" s="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7">
        <f>INDEX(products!$A$1:$G$49,MATCH(orders!$D694,products!$A$1:$A$49,0),MATCH(orders!K$1,products!$A$1:$G$1,0))</f>
        <v>1</v>
      </c>
      <c r="L694" s="9">
        <f>INDEX(products!$A$1:$G$49,MATCH(orders!$D694,products!$A$1:$A$49,0),MATCH(orders!L$1,products!$A$1:$G$1,0))</f>
        <v>12.95</v>
      </c>
      <c r="M694" s="9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_xlfn.XLOOKUP(orders_table[[#This Row],[Customer ID]],customers!$A$1:$A$1001,customers!$I$1:$I$1001,,0)</f>
        <v>No</v>
      </c>
    </row>
    <row r="695" spans="1:16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_xlfn.XLOOKUP(C695,customers!$A$1:$A$1001,customers!$B$1:$B$1001,0)</f>
        <v>Elden Andriessen</v>
      </c>
      <c r="G695" s="2" t="str">
        <f>IF(_xlfn.XLOOKUP(C695,customers!$A$1:$A$1001,customers!$C$1:$C$1001,0)=0,"",_xlfn.XLOOKUP(C695,customers!$A$1:$A$1001,customers!$C$1:$C$1001,0))</f>
        <v>eandriessenj9@europa.eu</v>
      </c>
      <c r="H695" s="2" t="str">
        <f>_xlfn.XLOOKUP(C695,customers!$A$1:$A$1001,customers!$G$1:$G$1001,,0)</f>
        <v>United States</v>
      </c>
      <c r="I695" s="4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7">
        <f>INDEX(products!$A$1:$G$49,MATCH(orders!$D695,products!$A$1:$A$49,0),MATCH(orders!K$1,products!$A$1:$G$1,0))</f>
        <v>2.5</v>
      </c>
      <c r="L695" s="9">
        <f>INDEX(products!$A$1:$G$49,MATCH(orders!$D695,products!$A$1:$A$49,0),MATCH(orders!L$1,products!$A$1:$G$1,0))</f>
        <v>25.874999999999996</v>
      </c>
      <c r="M695" s="9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_xlfn.XLOOKUP(orders_table[[#This Row],[Customer ID]],customers!$A$1:$A$1001,customers!$I$1:$I$1001,,0)</f>
        <v>Yes</v>
      </c>
    </row>
    <row r="696" spans="1:16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_xlfn.XLOOKUP(C696,customers!$A$1:$A$1001,customers!$B$1:$B$1001,0)</f>
        <v>Roxie Deaconson</v>
      </c>
      <c r="G696" s="2" t="str">
        <f>IF(_xlfn.XLOOKUP(C696,customers!$A$1:$A$1001,customers!$C$1:$C$1001,0)=0,"",_xlfn.XLOOKUP(C696,customers!$A$1:$A$1001,customers!$C$1:$C$1001,0))</f>
        <v>rdeaconsonja@archive.org</v>
      </c>
      <c r="H696" s="2" t="str">
        <f>_xlfn.XLOOKUP(C696,customers!$A$1:$A$1001,customers!$G$1:$G$1001,,0)</f>
        <v>United States</v>
      </c>
      <c r="I696" s="4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7">
        <f>INDEX(products!$A$1:$G$49,MATCH(orders!$D696,products!$A$1:$A$49,0),MATCH(orders!K$1,products!$A$1:$G$1,0))</f>
        <v>0.5</v>
      </c>
      <c r="L696" s="9">
        <f>INDEX(products!$A$1:$G$49,MATCH(orders!$D696,products!$A$1:$A$49,0),MATCH(orders!L$1,products!$A$1:$G$1,0))</f>
        <v>7.29</v>
      </c>
      <c r="M696" s="9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_xlfn.XLOOKUP(orders_table[[#This Row],[Customer ID]],customers!$A$1:$A$1001,customers!$I$1:$I$1001,,0)</f>
        <v>No</v>
      </c>
    </row>
    <row r="697" spans="1:16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_xlfn.XLOOKUP(C697,customers!$A$1:$A$1001,customers!$B$1:$B$1001,0)</f>
        <v>Davida Caro</v>
      </c>
      <c r="G697" s="2" t="str">
        <f>IF(_xlfn.XLOOKUP(C697,customers!$A$1:$A$1001,customers!$C$1:$C$1001,0)=0,"",_xlfn.XLOOKUP(C697,customers!$A$1:$A$1001,customers!$C$1:$C$1001,0))</f>
        <v>dcarojb@twitter.com</v>
      </c>
      <c r="H697" s="2" t="str">
        <f>_xlfn.XLOOKUP(C697,customers!$A$1:$A$1001,customers!$G$1:$G$1001,,0)</f>
        <v>United States</v>
      </c>
      <c r="I697" s="4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7">
        <f>INDEX(products!$A$1:$G$49,MATCH(orders!$D697,products!$A$1:$A$49,0),MATCH(orders!K$1,products!$A$1:$G$1,0))</f>
        <v>2.5</v>
      </c>
      <c r="L697" s="9">
        <f>INDEX(products!$A$1:$G$49,MATCH(orders!$D697,products!$A$1:$A$49,0),MATCH(orders!L$1,products!$A$1:$G$1,0))</f>
        <v>36.454999999999998</v>
      </c>
      <c r="M697" s="9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_xlfn.XLOOKUP(orders_table[[#This Row],[Customer ID]],customers!$A$1:$A$1001,customers!$I$1:$I$1001,,0)</f>
        <v>Yes</v>
      </c>
    </row>
    <row r="698" spans="1:16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_xlfn.XLOOKUP(C698,customers!$A$1:$A$1001,customers!$B$1:$B$1001,0)</f>
        <v>Johna Bluck</v>
      </c>
      <c r="G698" s="2" t="str">
        <f>IF(_xlfn.XLOOKUP(C698,customers!$A$1:$A$1001,customers!$C$1:$C$1001,0)=0,"",_xlfn.XLOOKUP(C698,customers!$A$1:$A$1001,customers!$C$1:$C$1001,0))</f>
        <v>jbluckjc@imageshack.us</v>
      </c>
      <c r="H698" s="2" t="str">
        <f>_xlfn.XLOOKUP(C698,customers!$A$1:$A$1001,customers!$G$1:$G$1001,,0)</f>
        <v>United States</v>
      </c>
      <c r="I698" s="4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7">
        <f>INDEX(products!$A$1:$G$49,MATCH(orders!$D698,products!$A$1:$A$49,0),MATCH(orders!K$1,products!$A$1:$G$1,0))</f>
        <v>0.5</v>
      </c>
      <c r="L698" s="9">
        <f>INDEX(products!$A$1:$G$49,MATCH(orders!$D698,products!$A$1:$A$49,0),MATCH(orders!L$1,products!$A$1:$G$1,0))</f>
        <v>7.77</v>
      </c>
      <c r="M698" s="9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_xlfn.XLOOKUP(orders_table[[#This Row],[Customer ID]],customers!$A$1:$A$1001,customers!$I$1:$I$1001,,0)</f>
        <v>No</v>
      </c>
    </row>
    <row r="699" spans="1:16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_xlfn.XLOOKUP(C699,customers!$A$1:$A$1001,customers!$B$1:$B$1001,0)</f>
        <v>Myrle Dearden</v>
      </c>
      <c r="G699" s="2" t="str">
        <f>IF(_xlfn.XLOOKUP(C699,customers!$A$1:$A$1001,customers!$C$1:$C$1001,0)=0,"",_xlfn.XLOOKUP(C699,customers!$A$1:$A$1001,customers!$C$1:$C$1001,0))</f>
        <v/>
      </c>
      <c r="H699" s="2" t="str">
        <f>_xlfn.XLOOKUP(C699,customers!$A$1:$A$1001,customers!$G$1:$G$1001,,0)</f>
        <v>Ireland</v>
      </c>
      <c r="I699" s="4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7">
        <f>INDEX(products!$A$1:$G$49,MATCH(orders!$D699,products!$A$1:$A$49,0),MATCH(orders!K$1,products!$A$1:$G$1,0))</f>
        <v>0.5</v>
      </c>
      <c r="L699" s="9">
        <f>INDEX(products!$A$1:$G$49,MATCH(orders!$D699,products!$A$1:$A$49,0),MATCH(orders!L$1,products!$A$1:$G$1,0))</f>
        <v>6.75</v>
      </c>
      <c r="M699" s="9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_xlfn.XLOOKUP(orders_table[[#This Row],[Customer ID]],customers!$A$1:$A$1001,customers!$I$1:$I$1001,,0)</f>
        <v>No</v>
      </c>
    </row>
    <row r="700" spans="1:16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_xlfn.XLOOKUP(C700,customers!$A$1:$A$1001,customers!$B$1:$B$1001,0)</f>
        <v>Jimmy Dymoke</v>
      </c>
      <c r="G700" s="2" t="str">
        <f>IF(_xlfn.XLOOKUP(C700,customers!$A$1:$A$1001,customers!$C$1:$C$1001,0)=0,"",_xlfn.XLOOKUP(C700,customers!$A$1:$A$1001,customers!$C$1:$C$1001,0))</f>
        <v>jdymokeje@prnewswire.com</v>
      </c>
      <c r="H700" s="2" t="str">
        <f>_xlfn.XLOOKUP(C700,customers!$A$1:$A$1001,customers!$G$1:$G$1001,,0)</f>
        <v>Ireland</v>
      </c>
      <c r="I700" s="4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7">
        <f>INDEX(products!$A$1:$G$49,MATCH(orders!$D700,products!$A$1:$A$49,0),MATCH(orders!K$1,products!$A$1:$G$1,0))</f>
        <v>1</v>
      </c>
      <c r="L700" s="9">
        <f>INDEX(products!$A$1:$G$49,MATCH(orders!$D700,products!$A$1:$A$49,0),MATCH(orders!L$1,products!$A$1:$G$1,0))</f>
        <v>12.95</v>
      </c>
      <c r="M700" s="9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_xlfn.XLOOKUP(orders_table[[#This Row],[Customer ID]],customers!$A$1:$A$1001,customers!$I$1:$I$1001,,0)</f>
        <v>No</v>
      </c>
    </row>
    <row r="701" spans="1:16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_xlfn.XLOOKUP(C701,customers!$A$1:$A$1001,customers!$B$1:$B$1001,0)</f>
        <v>Orland Tadman</v>
      </c>
      <c r="G701" s="2" t="str">
        <f>IF(_xlfn.XLOOKUP(C701,customers!$A$1:$A$1001,customers!$C$1:$C$1001,0)=0,"",_xlfn.XLOOKUP(C701,customers!$A$1:$A$1001,customers!$C$1:$C$1001,0))</f>
        <v>otadmanjf@ft.com</v>
      </c>
      <c r="H701" s="2" t="str">
        <f>_xlfn.XLOOKUP(C701,customers!$A$1:$A$1001,customers!$G$1:$G$1001,,0)</f>
        <v>United States</v>
      </c>
      <c r="I701" s="4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7">
        <f>INDEX(products!$A$1:$G$49,MATCH(orders!$D701,products!$A$1:$A$49,0),MATCH(orders!K$1,products!$A$1:$G$1,0))</f>
        <v>0.5</v>
      </c>
      <c r="L701" s="9">
        <f>INDEX(products!$A$1:$G$49,MATCH(orders!$D701,products!$A$1:$A$49,0),MATCH(orders!L$1,products!$A$1:$G$1,0))</f>
        <v>5.97</v>
      </c>
      <c r="M701" s="9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_xlfn.XLOOKUP(orders_table[[#This Row],[Customer ID]],customers!$A$1:$A$1001,customers!$I$1:$I$1001,,0)</f>
        <v>Yes</v>
      </c>
    </row>
    <row r="702" spans="1:16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_xlfn.XLOOKUP(C702,customers!$A$1:$A$1001,customers!$B$1:$B$1001,0)</f>
        <v>Barrett Gudde</v>
      </c>
      <c r="G702" s="2" t="str">
        <f>IF(_xlfn.XLOOKUP(C702,customers!$A$1:$A$1001,customers!$C$1:$C$1001,0)=0,"",_xlfn.XLOOKUP(C702,customers!$A$1:$A$1001,customers!$C$1:$C$1001,0))</f>
        <v>bguddejg@dailymotion.com</v>
      </c>
      <c r="H702" s="2" t="str">
        <f>_xlfn.XLOOKUP(C702,customers!$A$1:$A$1001,customers!$G$1:$G$1001,,0)</f>
        <v>United States</v>
      </c>
      <c r="I702" s="4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7">
        <f>INDEX(products!$A$1:$G$49,MATCH(orders!$D702,products!$A$1:$A$49,0),MATCH(orders!K$1,products!$A$1:$G$1,0))</f>
        <v>0.5</v>
      </c>
      <c r="L702" s="9">
        <f>INDEX(products!$A$1:$G$49,MATCH(orders!$D702,products!$A$1:$A$49,0),MATCH(orders!L$1,products!$A$1:$G$1,0))</f>
        <v>9.51</v>
      </c>
      <c r="M702" s="9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_xlfn.XLOOKUP(orders_table[[#This Row],[Customer ID]],customers!$A$1:$A$1001,customers!$I$1:$I$1001,,0)</f>
        <v>No</v>
      </c>
    </row>
    <row r="703" spans="1:16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_xlfn.XLOOKUP(C703,customers!$A$1:$A$1001,customers!$B$1:$B$1001,0)</f>
        <v>Nathan Sictornes</v>
      </c>
      <c r="G703" s="2" t="str">
        <f>IF(_xlfn.XLOOKUP(C703,customers!$A$1:$A$1001,customers!$C$1:$C$1001,0)=0,"",_xlfn.XLOOKUP(C703,customers!$A$1:$A$1001,customers!$C$1:$C$1001,0))</f>
        <v>nsictornesjh@buzzfeed.com</v>
      </c>
      <c r="H703" s="2" t="str">
        <f>_xlfn.XLOOKUP(C703,customers!$A$1:$A$1001,customers!$G$1:$G$1001,,0)</f>
        <v>Ireland</v>
      </c>
      <c r="I703" s="4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7">
        <f>INDEX(products!$A$1:$G$49,MATCH(orders!$D703,products!$A$1:$A$49,0),MATCH(orders!K$1,products!$A$1:$G$1,0))</f>
        <v>0.5</v>
      </c>
      <c r="L703" s="9">
        <f>INDEX(products!$A$1:$G$49,MATCH(orders!$D703,products!$A$1:$A$49,0),MATCH(orders!L$1,products!$A$1:$G$1,0))</f>
        <v>5.97</v>
      </c>
      <c r="M703" s="9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_xlfn.XLOOKUP(orders_table[[#This Row],[Customer ID]],customers!$A$1:$A$1001,customers!$I$1:$I$1001,,0)</f>
        <v>Yes</v>
      </c>
    </row>
    <row r="704" spans="1:16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_xlfn.XLOOKUP(C704,customers!$A$1:$A$1001,customers!$B$1:$B$1001,0)</f>
        <v>Vivyan Dunning</v>
      </c>
      <c r="G704" s="2" t="str">
        <f>IF(_xlfn.XLOOKUP(C704,customers!$A$1:$A$1001,customers!$C$1:$C$1001,0)=0,"",_xlfn.XLOOKUP(C704,customers!$A$1:$A$1001,customers!$C$1:$C$1001,0))</f>
        <v>vdunningji@independent.co.uk</v>
      </c>
      <c r="H704" s="2" t="str">
        <f>_xlfn.XLOOKUP(C704,customers!$A$1:$A$1001,customers!$G$1:$G$1001,,0)</f>
        <v>United States</v>
      </c>
      <c r="I704" s="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7">
        <f>INDEX(products!$A$1:$G$49,MATCH(orders!$D704,products!$A$1:$A$49,0),MATCH(orders!K$1,products!$A$1:$G$1,0))</f>
        <v>0.5</v>
      </c>
      <c r="L704" s="9">
        <f>INDEX(products!$A$1:$G$49,MATCH(orders!$D704,products!$A$1:$A$49,0),MATCH(orders!L$1,products!$A$1:$G$1,0))</f>
        <v>7.77</v>
      </c>
      <c r="M704" s="9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_xlfn.XLOOKUP(orders_table[[#This Row],[Customer ID]],customers!$A$1:$A$1001,customers!$I$1:$I$1001,,0)</f>
        <v>Yes</v>
      </c>
    </row>
    <row r="705" spans="1:16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_xlfn.XLOOKUP(C705,customers!$A$1:$A$1001,customers!$B$1:$B$1001,0)</f>
        <v>Doralin Baison</v>
      </c>
      <c r="G705" s="2" t="str">
        <f>IF(_xlfn.XLOOKUP(C705,customers!$A$1:$A$1001,customers!$C$1:$C$1001,0)=0,"",_xlfn.XLOOKUP(C705,customers!$A$1:$A$1001,customers!$C$1:$C$1001,0))</f>
        <v/>
      </c>
      <c r="H705" s="2" t="str">
        <f>_xlfn.XLOOKUP(C705,customers!$A$1:$A$1001,customers!$G$1:$G$1001,,0)</f>
        <v>Ireland</v>
      </c>
      <c r="I705" s="4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7">
        <f>INDEX(products!$A$1:$G$49,MATCH(orders!$D705,products!$A$1:$A$49,0),MATCH(orders!K$1,products!$A$1:$G$1,0))</f>
        <v>2.5</v>
      </c>
      <c r="L705" s="9">
        <f>INDEX(products!$A$1:$G$49,MATCH(orders!$D705,products!$A$1:$A$49,0),MATCH(orders!L$1,products!$A$1:$G$1,0))</f>
        <v>29.784999999999997</v>
      </c>
      <c r="M705" s="9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_xlfn.XLOOKUP(orders_table[[#This Row],[Customer ID]],customers!$A$1:$A$1001,customers!$I$1:$I$1001,,0)</f>
        <v>Yes</v>
      </c>
    </row>
    <row r="706" spans="1:16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_xlfn.XLOOKUP(C706,customers!$A$1:$A$1001,customers!$B$1:$B$1001,0)</f>
        <v>Josefina Ferens</v>
      </c>
      <c r="G706" s="2" t="str">
        <f>IF(_xlfn.XLOOKUP(C706,customers!$A$1:$A$1001,customers!$C$1:$C$1001,0)=0,"",_xlfn.XLOOKUP(C706,customers!$A$1:$A$1001,customers!$C$1:$C$1001,0))</f>
        <v/>
      </c>
      <c r="H706" s="2" t="str">
        <f>_xlfn.XLOOKUP(C706,customers!$A$1:$A$1001,customers!$G$1:$G$1001,,0)</f>
        <v>United States</v>
      </c>
      <c r="I706" s="4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7">
        <f>INDEX(products!$A$1:$G$49,MATCH(orders!$D706,products!$A$1:$A$49,0),MATCH(orders!K$1,products!$A$1:$G$1,0))</f>
        <v>0.2</v>
      </c>
      <c r="L706" s="9">
        <f>INDEX(products!$A$1:$G$49,MATCH(orders!$D706,products!$A$1:$A$49,0),MATCH(orders!L$1,products!$A$1:$G$1,0))</f>
        <v>3.645</v>
      </c>
      <c r="M706" s="9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_xlfn.XLOOKUP(orders_table[[#This Row],[Customer ID]],customers!$A$1:$A$1001,customers!$I$1:$I$1001,,0)</f>
        <v>Yes</v>
      </c>
    </row>
    <row r="707" spans="1:16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_xlfn.XLOOKUP(C707,customers!$A$1:$A$1001,customers!$B$1:$B$1001,0)</f>
        <v>Shelley Gehring</v>
      </c>
      <c r="G707" s="2" t="str">
        <f>IF(_xlfn.XLOOKUP(C707,customers!$A$1:$A$1001,customers!$C$1:$C$1001,0)=0,"",_xlfn.XLOOKUP(C707,customers!$A$1:$A$1001,customers!$C$1:$C$1001,0))</f>
        <v>sgehringjl@gnu.org</v>
      </c>
      <c r="H707" s="2" t="str">
        <f>_xlfn.XLOOKUP(C707,customers!$A$1:$A$1001,customers!$G$1:$G$1001,,0)</f>
        <v>United States</v>
      </c>
      <c r="I707" s="4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7">
        <f>INDEX(products!$A$1:$G$49,MATCH(orders!$D707,products!$A$1:$A$49,0),MATCH(orders!K$1,products!$A$1:$G$1,0))</f>
        <v>0.5</v>
      </c>
      <c r="L707" s="9">
        <f>INDEX(products!$A$1:$G$49,MATCH(orders!$D707,products!$A$1:$A$49,0),MATCH(orders!L$1,products!$A$1:$G$1,0))</f>
        <v>8.91</v>
      </c>
      <c r="M707" s="9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_xlfn.XLOOKUP(orders_table[[#This Row],[Customer ID]],customers!$A$1:$A$1001,customers!$I$1:$I$1001,,0)</f>
        <v>No</v>
      </c>
    </row>
    <row r="708" spans="1:16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_xlfn.XLOOKUP(C708,customers!$A$1:$A$1001,customers!$B$1:$B$1001,0)</f>
        <v>Barrie Fallowes</v>
      </c>
      <c r="G708" s="2" t="str">
        <f>IF(_xlfn.XLOOKUP(C708,customers!$A$1:$A$1001,customers!$C$1:$C$1001,0)=0,"",_xlfn.XLOOKUP(C708,customers!$A$1:$A$1001,customers!$C$1:$C$1001,0))</f>
        <v>bfallowesjm@purevolume.com</v>
      </c>
      <c r="H708" s="2" t="str">
        <f>_xlfn.XLOOKUP(C708,customers!$A$1:$A$1001,customers!$G$1:$G$1001,,0)</f>
        <v>United States</v>
      </c>
      <c r="I708" s="4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7">
        <f>INDEX(products!$A$1:$G$49,MATCH(orders!$D708,products!$A$1:$A$49,0),MATCH(orders!K$1,products!$A$1:$G$1,0))</f>
        <v>0.2</v>
      </c>
      <c r="L708" s="9">
        <f>INDEX(products!$A$1:$G$49,MATCH(orders!$D708,products!$A$1:$A$49,0),MATCH(orders!L$1,products!$A$1:$G$1,0))</f>
        <v>4.125</v>
      </c>
      <c r="M708" s="9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_xlfn.XLOOKUP(orders_table[[#This Row],[Customer ID]],customers!$A$1:$A$1001,customers!$I$1:$I$1001,,0)</f>
        <v>No</v>
      </c>
    </row>
    <row r="709" spans="1:16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_xlfn.XLOOKUP(C709,customers!$A$1:$A$1001,customers!$B$1:$B$1001,0)</f>
        <v>Nicolas Aiton</v>
      </c>
      <c r="G709" s="2" t="str">
        <f>IF(_xlfn.XLOOKUP(C709,customers!$A$1:$A$1001,customers!$C$1:$C$1001,0)=0,"",_xlfn.XLOOKUP(C709,customers!$A$1:$A$1001,customers!$C$1:$C$1001,0))</f>
        <v/>
      </c>
      <c r="H709" s="2" t="str">
        <f>_xlfn.XLOOKUP(C709,customers!$A$1:$A$1001,customers!$G$1:$G$1001,,0)</f>
        <v>Ireland</v>
      </c>
      <c r="I709" s="4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7">
        <f>INDEX(products!$A$1:$G$49,MATCH(orders!$D709,products!$A$1:$A$49,0),MATCH(orders!K$1,products!$A$1:$G$1,0))</f>
        <v>1</v>
      </c>
      <c r="L709" s="9">
        <f>INDEX(products!$A$1:$G$49,MATCH(orders!$D709,products!$A$1:$A$49,0),MATCH(orders!L$1,products!$A$1:$G$1,0))</f>
        <v>12.95</v>
      </c>
      <c r="M709" s="9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_xlfn.XLOOKUP(orders_table[[#This Row],[Customer ID]],customers!$A$1:$A$1001,customers!$I$1:$I$1001,,0)</f>
        <v>No</v>
      </c>
    </row>
    <row r="710" spans="1:16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_xlfn.XLOOKUP(C710,customers!$A$1:$A$1001,customers!$B$1:$B$1001,0)</f>
        <v>Shelli De Banke</v>
      </c>
      <c r="G710" s="2" t="str">
        <f>IF(_xlfn.XLOOKUP(C710,customers!$A$1:$A$1001,customers!$C$1:$C$1001,0)=0,"",_xlfn.XLOOKUP(C710,customers!$A$1:$A$1001,customers!$C$1:$C$1001,0))</f>
        <v>sdejo@newsvine.com</v>
      </c>
      <c r="H710" s="2" t="str">
        <f>_xlfn.XLOOKUP(C710,customers!$A$1:$A$1001,customers!$G$1:$G$1001,,0)</f>
        <v>United States</v>
      </c>
      <c r="I710" s="4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7">
        <f>INDEX(products!$A$1:$G$49,MATCH(orders!$D710,products!$A$1:$A$49,0),MATCH(orders!K$1,products!$A$1:$G$1,0))</f>
        <v>0.5</v>
      </c>
      <c r="L710" s="9">
        <f>INDEX(products!$A$1:$G$49,MATCH(orders!$D710,products!$A$1:$A$49,0),MATCH(orders!L$1,products!$A$1:$G$1,0))</f>
        <v>6.75</v>
      </c>
      <c r="M710" s="9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_xlfn.XLOOKUP(orders_table[[#This Row],[Customer ID]],customers!$A$1:$A$1001,customers!$I$1:$I$1001,,0)</f>
        <v>Yes</v>
      </c>
    </row>
    <row r="711" spans="1:16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_xlfn.XLOOKUP(C711,customers!$A$1:$A$1001,customers!$B$1:$B$1001,0)</f>
        <v>Lyell Murch</v>
      </c>
      <c r="G711" s="2" t="str">
        <f>IF(_xlfn.XLOOKUP(C711,customers!$A$1:$A$1001,customers!$C$1:$C$1001,0)=0,"",_xlfn.XLOOKUP(C711,customers!$A$1:$A$1001,customers!$C$1:$C$1001,0))</f>
        <v/>
      </c>
      <c r="H711" s="2" t="str">
        <f>_xlfn.XLOOKUP(C711,customers!$A$1:$A$1001,customers!$G$1:$G$1001,,0)</f>
        <v>United States</v>
      </c>
      <c r="I711" s="4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7">
        <f>INDEX(products!$A$1:$G$49,MATCH(orders!$D711,products!$A$1:$A$49,0),MATCH(orders!K$1,products!$A$1:$G$1,0))</f>
        <v>0.5</v>
      </c>
      <c r="L711" s="9">
        <f>INDEX(products!$A$1:$G$49,MATCH(orders!$D711,products!$A$1:$A$49,0),MATCH(orders!L$1,products!$A$1:$G$1,0))</f>
        <v>8.91</v>
      </c>
      <c r="M711" s="9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_xlfn.XLOOKUP(orders_table[[#This Row],[Customer ID]],customers!$A$1:$A$1001,customers!$I$1:$I$1001,,0)</f>
        <v>Yes</v>
      </c>
    </row>
    <row r="712" spans="1:16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_xlfn.XLOOKUP(C712,customers!$A$1:$A$1001,customers!$B$1:$B$1001,0)</f>
        <v>Stearne Count</v>
      </c>
      <c r="G712" s="2" t="str">
        <f>IF(_xlfn.XLOOKUP(C712,customers!$A$1:$A$1001,customers!$C$1:$C$1001,0)=0,"",_xlfn.XLOOKUP(C712,customers!$A$1:$A$1001,customers!$C$1:$C$1001,0))</f>
        <v>scountjq@nba.com</v>
      </c>
      <c r="H712" s="2" t="str">
        <f>_xlfn.XLOOKUP(C712,customers!$A$1:$A$1001,customers!$G$1:$G$1001,,0)</f>
        <v>United States</v>
      </c>
      <c r="I712" s="4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7">
        <f>INDEX(products!$A$1:$G$49,MATCH(orders!$D712,products!$A$1:$A$49,0),MATCH(orders!K$1,products!$A$1:$G$1,0))</f>
        <v>0.5</v>
      </c>
      <c r="L712" s="9">
        <f>INDEX(products!$A$1:$G$49,MATCH(orders!$D712,products!$A$1:$A$49,0),MATCH(orders!L$1,products!$A$1:$G$1,0))</f>
        <v>8.25</v>
      </c>
      <c r="M712" s="9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_xlfn.XLOOKUP(orders_table[[#This Row],[Customer ID]],customers!$A$1:$A$1001,customers!$I$1:$I$1001,,0)</f>
        <v>No</v>
      </c>
    </row>
    <row r="713" spans="1:16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_xlfn.XLOOKUP(C713,customers!$A$1:$A$1001,customers!$B$1:$B$1001,0)</f>
        <v>Selia Ragles</v>
      </c>
      <c r="G713" s="2" t="str">
        <f>IF(_xlfn.XLOOKUP(C713,customers!$A$1:$A$1001,customers!$C$1:$C$1001,0)=0,"",_xlfn.XLOOKUP(C713,customers!$A$1:$A$1001,customers!$C$1:$C$1001,0))</f>
        <v>sraglesjr@blogtalkradio.com</v>
      </c>
      <c r="H713" s="2" t="str">
        <f>_xlfn.XLOOKUP(C713,customers!$A$1:$A$1001,customers!$G$1:$G$1001,,0)</f>
        <v>United States</v>
      </c>
      <c r="I713" s="4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7">
        <f>INDEX(products!$A$1:$G$49,MATCH(orders!$D713,products!$A$1:$A$49,0),MATCH(orders!K$1,products!$A$1:$G$1,0))</f>
        <v>0.2</v>
      </c>
      <c r="L713" s="9">
        <f>INDEX(products!$A$1:$G$49,MATCH(orders!$D713,products!$A$1:$A$49,0),MATCH(orders!L$1,products!$A$1:$G$1,0))</f>
        <v>2.9849999999999999</v>
      </c>
      <c r="M713" s="9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_xlfn.XLOOKUP(orders_table[[#This Row],[Customer ID]],customers!$A$1:$A$1001,customers!$I$1:$I$1001,,0)</f>
        <v>No</v>
      </c>
    </row>
    <row r="714" spans="1:16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_xlfn.XLOOKUP(C714,customers!$A$1:$A$1001,customers!$B$1:$B$1001,0)</f>
        <v>Silas Deehan</v>
      </c>
      <c r="G714" s="2" t="str">
        <f>IF(_xlfn.XLOOKUP(C714,customers!$A$1:$A$1001,customers!$C$1:$C$1001,0)=0,"",_xlfn.XLOOKUP(C714,customers!$A$1:$A$1001,customers!$C$1:$C$1001,0))</f>
        <v/>
      </c>
      <c r="H714" s="2" t="str">
        <f>_xlfn.XLOOKUP(C714,customers!$A$1:$A$1001,customers!$G$1:$G$1001,,0)</f>
        <v>United Kingdom</v>
      </c>
      <c r="I714" s="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7">
        <f>INDEX(products!$A$1:$G$49,MATCH(orders!$D714,products!$A$1:$A$49,0),MATCH(orders!K$1,products!$A$1:$G$1,0))</f>
        <v>0.5</v>
      </c>
      <c r="L714" s="9">
        <f>INDEX(products!$A$1:$G$49,MATCH(orders!$D714,products!$A$1:$A$49,0),MATCH(orders!L$1,products!$A$1:$G$1,0))</f>
        <v>8.25</v>
      </c>
      <c r="M714" s="9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_xlfn.XLOOKUP(orders_table[[#This Row],[Customer ID]],customers!$A$1:$A$1001,customers!$I$1:$I$1001,,0)</f>
        <v>No</v>
      </c>
    </row>
    <row r="715" spans="1:16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_xlfn.XLOOKUP(C715,customers!$A$1:$A$1001,customers!$B$1:$B$1001,0)</f>
        <v>Sacha Bruun</v>
      </c>
      <c r="G715" s="2" t="str">
        <f>IF(_xlfn.XLOOKUP(C715,customers!$A$1:$A$1001,customers!$C$1:$C$1001,0)=0,"",_xlfn.XLOOKUP(C715,customers!$A$1:$A$1001,customers!$C$1:$C$1001,0))</f>
        <v>sbruunjt@blogtalkradio.com</v>
      </c>
      <c r="H715" s="2" t="str">
        <f>_xlfn.XLOOKUP(C715,customers!$A$1:$A$1001,customers!$G$1:$G$1001,,0)</f>
        <v>United States</v>
      </c>
      <c r="I715" s="4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7">
        <f>INDEX(products!$A$1:$G$49,MATCH(orders!$D715,products!$A$1:$A$49,0),MATCH(orders!K$1,products!$A$1:$G$1,0))</f>
        <v>0.2</v>
      </c>
      <c r="L715" s="9">
        <f>INDEX(products!$A$1:$G$49,MATCH(orders!$D715,products!$A$1:$A$49,0),MATCH(orders!L$1,products!$A$1:$G$1,0))</f>
        <v>2.9849999999999999</v>
      </c>
      <c r="M715" s="9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_xlfn.XLOOKUP(orders_table[[#This Row],[Customer ID]],customers!$A$1:$A$1001,customers!$I$1:$I$1001,,0)</f>
        <v>No</v>
      </c>
    </row>
    <row r="716" spans="1:16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_xlfn.XLOOKUP(C716,customers!$A$1:$A$1001,customers!$B$1:$B$1001,0)</f>
        <v>Alon Pllu</v>
      </c>
      <c r="G716" s="2" t="str">
        <f>IF(_xlfn.XLOOKUP(C716,customers!$A$1:$A$1001,customers!$C$1:$C$1001,0)=0,"",_xlfn.XLOOKUP(C716,customers!$A$1:$A$1001,customers!$C$1:$C$1001,0))</f>
        <v>aplluju@dagondesign.com</v>
      </c>
      <c r="H716" s="2" t="str">
        <f>_xlfn.XLOOKUP(C716,customers!$A$1:$A$1001,customers!$G$1:$G$1001,,0)</f>
        <v>Ireland</v>
      </c>
      <c r="I716" s="4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7">
        <f>INDEX(products!$A$1:$G$49,MATCH(orders!$D716,products!$A$1:$A$49,0),MATCH(orders!K$1,products!$A$1:$G$1,0))</f>
        <v>0.2</v>
      </c>
      <c r="L716" s="9">
        <f>INDEX(products!$A$1:$G$49,MATCH(orders!$D716,products!$A$1:$A$49,0),MATCH(orders!L$1,products!$A$1:$G$1,0))</f>
        <v>3.645</v>
      </c>
      <c r="M716" s="9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_xlfn.XLOOKUP(orders_table[[#This Row],[Customer ID]],customers!$A$1:$A$1001,customers!$I$1:$I$1001,,0)</f>
        <v>Yes</v>
      </c>
    </row>
    <row r="717" spans="1:16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_xlfn.XLOOKUP(C717,customers!$A$1:$A$1001,customers!$B$1:$B$1001,0)</f>
        <v>Gilberto Cornier</v>
      </c>
      <c r="G717" s="2" t="str">
        <f>IF(_xlfn.XLOOKUP(C717,customers!$A$1:$A$1001,customers!$C$1:$C$1001,0)=0,"",_xlfn.XLOOKUP(C717,customers!$A$1:$A$1001,customers!$C$1:$C$1001,0))</f>
        <v>gcornierjv@techcrunch.com</v>
      </c>
      <c r="H717" s="2" t="str">
        <f>_xlfn.XLOOKUP(C717,customers!$A$1:$A$1001,customers!$G$1:$G$1001,,0)</f>
        <v>United States</v>
      </c>
      <c r="I717" s="4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7">
        <f>INDEX(products!$A$1:$G$49,MATCH(orders!$D717,products!$A$1:$A$49,0),MATCH(orders!K$1,products!$A$1:$G$1,0))</f>
        <v>1</v>
      </c>
      <c r="L717" s="9">
        <f>INDEX(products!$A$1:$G$49,MATCH(orders!$D717,products!$A$1:$A$49,0),MATCH(orders!L$1,products!$A$1:$G$1,0))</f>
        <v>14.85</v>
      </c>
      <c r="M717" s="9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_xlfn.XLOOKUP(orders_table[[#This Row],[Customer ID]],customers!$A$1:$A$1001,customers!$I$1:$I$1001,,0)</f>
        <v>No</v>
      </c>
    </row>
    <row r="718" spans="1:16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_xlfn.XLOOKUP(C718,customers!$A$1:$A$1001,customers!$B$1:$B$1001,0)</f>
        <v>Jimmy Dymoke</v>
      </c>
      <c r="G718" s="2" t="str">
        <f>IF(_xlfn.XLOOKUP(C718,customers!$A$1:$A$1001,customers!$C$1:$C$1001,0)=0,"",_xlfn.XLOOKUP(C718,customers!$A$1:$A$1001,customers!$C$1:$C$1001,0))</f>
        <v>jdymokeje@prnewswire.com</v>
      </c>
      <c r="H718" s="2" t="str">
        <f>_xlfn.XLOOKUP(C718,customers!$A$1:$A$1001,customers!$G$1:$G$1001,,0)</f>
        <v>Ireland</v>
      </c>
      <c r="I718" s="4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7">
        <f>INDEX(products!$A$1:$G$49,MATCH(orders!$D718,products!$A$1:$A$49,0),MATCH(orders!K$1,products!$A$1:$G$1,0))</f>
        <v>1</v>
      </c>
      <c r="L718" s="9">
        <f>INDEX(products!$A$1:$G$49,MATCH(orders!$D718,products!$A$1:$A$49,0),MATCH(orders!L$1,products!$A$1:$G$1,0))</f>
        <v>11.95</v>
      </c>
      <c r="M718" s="9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_xlfn.XLOOKUP(orders_table[[#This Row],[Customer ID]],customers!$A$1:$A$1001,customers!$I$1:$I$1001,,0)</f>
        <v>No</v>
      </c>
    </row>
    <row r="719" spans="1:16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_xlfn.XLOOKUP(C719,customers!$A$1:$A$1001,customers!$B$1:$B$1001,0)</f>
        <v>Willabella Harvison</v>
      </c>
      <c r="G719" s="2" t="str">
        <f>IF(_xlfn.XLOOKUP(C719,customers!$A$1:$A$1001,customers!$C$1:$C$1001,0)=0,"",_xlfn.XLOOKUP(C719,customers!$A$1:$A$1001,customers!$C$1:$C$1001,0))</f>
        <v>wharvisonjx@gizmodo.com</v>
      </c>
      <c r="H719" s="2" t="str">
        <f>_xlfn.XLOOKUP(C719,customers!$A$1:$A$1001,customers!$G$1:$G$1001,,0)</f>
        <v>United States</v>
      </c>
      <c r="I719" s="4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7">
        <f>INDEX(products!$A$1:$G$49,MATCH(orders!$D719,products!$A$1:$A$49,0),MATCH(orders!K$1,products!$A$1:$G$1,0))</f>
        <v>2.5</v>
      </c>
      <c r="L719" s="9">
        <f>INDEX(products!$A$1:$G$49,MATCH(orders!$D719,products!$A$1:$A$49,0),MATCH(orders!L$1,products!$A$1:$G$1,0))</f>
        <v>22.884999999999998</v>
      </c>
      <c r="M719" s="9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_xlfn.XLOOKUP(orders_table[[#This Row],[Customer ID]],customers!$A$1:$A$1001,customers!$I$1:$I$1001,,0)</f>
        <v>No</v>
      </c>
    </row>
    <row r="720" spans="1:16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_xlfn.XLOOKUP(C720,customers!$A$1:$A$1001,customers!$B$1:$B$1001,0)</f>
        <v>Darice Heaford</v>
      </c>
      <c r="G720" s="2" t="str">
        <f>IF(_xlfn.XLOOKUP(C720,customers!$A$1:$A$1001,customers!$C$1:$C$1001,0)=0,"",_xlfn.XLOOKUP(C720,customers!$A$1:$A$1001,customers!$C$1:$C$1001,0))</f>
        <v>dheafordjy@twitpic.com</v>
      </c>
      <c r="H720" s="2" t="str">
        <f>_xlfn.XLOOKUP(C720,customers!$A$1:$A$1001,customers!$G$1:$G$1001,,0)</f>
        <v>United States</v>
      </c>
      <c r="I720" s="4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7">
        <f>INDEX(products!$A$1:$G$49,MATCH(orders!$D720,products!$A$1:$A$49,0),MATCH(orders!K$1,products!$A$1:$G$1,0))</f>
        <v>1</v>
      </c>
      <c r="L720" s="9">
        <f>INDEX(products!$A$1:$G$49,MATCH(orders!$D720,products!$A$1:$A$49,0),MATCH(orders!L$1,products!$A$1:$G$1,0))</f>
        <v>12.95</v>
      </c>
      <c r="M720" s="9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_xlfn.XLOOKUP(orders_table[[#This Row],[Customer ID]],customers!$A$1:$A$1001,customers!$I$1:$I$1001,,0)</f>
        <v>No</v>
      </c>
    </row>
    <row r="721" spans="1:16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_xlfn.XLOOKUP(C721,customers!$A$1:$A$1001,customers!$B$1:$B$1001,0)</f>
        <v>Granger Fantham</v>
      </c>
      <c r="G721" s="2" t="str">
        <f>IF(_xlfn.XLOOKUP(C721,customers!$A$1:$A$1001,customers!$C$1:$C$1001,0)=0,"",_xlfn.XLOOKUP(C721,customers!$A$1:$A$1001,customers!$C$1:$C$1001,0))</f>
        <v>gfanthamjz@hexun.com</v>
      </c>
      <c r="H721" s="2" t="str">
        <f>_xlfn.XLOOKUP(C721,customers!$A$1:$A$1001,customers!$G$1:$G$1001,,0)</f>
        <v>United States</v>
      </c>
      <c r="I721" s="4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7">
        <f>INDEX(products!$A$1:$G$49,MATCH(orders!$D721,products!$A$1:$A$49,0),MATCH(orders!K$1,products!$A$1:$G$1,0))</f>
        <v>1</v>
      </c>
      <c r="L721" s="9">
        <f>INDEX(products!$A$1:$G$49,MATCH(orders!$D721,products!$A$1:$A$49,0),MATCH(orders!L$1,products!$A$1:$G$1,0))</f>
        <v>15.85</v>
      </c>
      <c r="M721" s="9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_xlfn.XLOOKUP(orders_table[[#This Row],[Customer ID]],customers!$A$1:$A$1001,customers!$I$1:$I$1001,,0)</f>
        <v>Yes</v>
      </c>
    </row>
    <row r="722" spans="1:16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_xlfn.XLOOKUP(C722,customers!$A$1:$A$1001,customers!$B$1:$B$1001,0)</f>
        <v>Reynolds Crookshanks</v>
      </c>
      <c r="G722" s="2" t="str">
        <f>IF(_xlfn.XLOOKUP(C722,customers!$A$1:$A$1001,customers!$C$1:$C$1001,0)=0,"",_xlfn.XLOOKUP(C722,customers!$A$1:$A$1001,customers!$C$1:$C$1001,0))</f>
        <v>rcrookshanksk0@unc.edu</v>
      </c>
      <c r="H722" s="2" t="str">
        <f>_xlfn.XLOOKUP(C722,customers!$A$1:$A$1001,customers!$G$1:$G$1001,,0)</f>
        <v>United States</v>
      </c>
      <c r="I722" s="4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7">
        <f>INDEX(products!$A$1:$G$49,MATCH(orders!$D722,products!$A$1:$A$49,0),MATCH(orders!K$1,products!$A$1:$G$1,0))</f>
        <v>0.5</v>
      </c>
      <c r="L722" s="9">
        <f>INDEX(products!$A$1:$G$49,MATCH(orders!$D722,products!$A$1:$A$49,0),MATCH(orders!L$1,products!$A$1:$G$1,0))</f>
        <v>7.29</v>
      </c>
      <c r="M722" s="9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_xlfn.XLOOKUP(orders_table[[#This Row],[Customer ID]],customers!$A$1:$A$1001,customers!$I$1:$I$1001,,0)</f>
        <v>Yes</v>
      </c>
    </row>
    <row r="723" spans="1:16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_xlfn.XLOOKUP(C723,customers!$A$1:$A$1001,customers!$B$1:$B$1001,0)</f>
        <v>Niels Leake</v>
      </c>
      <c r="G723" s="2" t="str">
        <f>IF(_xlfn.XLOOKUP(C723,customers!$A$1:$A$1001,customers!$C$1:$C$1001,0)=0,"",_xlfn.XLOOKUP(C723,customers!$A$1:$A$1001,customers!$C$1:$C$1001,0))</f>
        <v>nleakek1@cmu.edu</v>
      </c>
      <c r="H723" s="2" t="str">
        <f>_xlfn.XLOOKUP(C723,customers!$A$1:$A$1001,customers!$G$1:$G$1001,,0)</f>
        <v>United States</v>
      </c>
      <c r="I723" s="4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7">
        <f>INDEX(products!$A$1:$G$49,MATCH(orders!$D723,products!$A$1:$A$49,0),MATCH(orders!K$1,products!$A$1:$G$1,0))</f>
        <v>0.2</v>
      </c>
      <c r="L723" s="9">
        <f>INDEX(products!$A$1:$G$49,MATCH(orders!$D723,products!$A$1:$A$49,0),MATCH(orders!L$1,products!$A$1:$G$1,0))</f>
        <v>2.9849999999999999</v>
      </c>
      <c r="M723" s="9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_xlfn.XLOOKUP(orders_table[[#This Row],[Customer ID]],customers!$A$1:$A$1001,customers!$I$1:$I$1001,,0)</f>
        <v>Yes</v>
      </c>
    </row>
    <row r="724" spans="1:16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_xlfn.XLOOKUP(C724,customers!$A$1:$A$1001,customers!$B$1:$B$1001,0)</f>
        <v>Hetti Measures</v>
      </c>
      <c r="G724" s="2" t="str">
        <f>IF(_xlfn.XLOOKUP(C724,customers!$A$1:$A$1001,customers!$C$1:$C$1001,0)=0,"",_xlfn.XLOOKUP(C724,customers!$A$1:$A$1001,customers!$C$1:$C$1001,0))</f>
        <v/>
      </c>
      <c r="H724" s="2" t="str">
        <f>_xlfn.XLOOKUP(C724,customers!$A$1:$A$1001,customers!$G$1:$G$1001,,0)</f>
        <v>United States</v>
      </c>
      <c r="I724" s="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7">
        <f>INDEX(products!$A$1:$G$49,MATCH(orders!$D724,products!$A$1:$A$49,0),MATCH(orders!K$1,products!$A$1:$G$1,0))</f>
        <v>1</v>
      </c>
      <c r="L724" s="9">
        <f>INDEX(products!$A$1:$G$49,MATCH(orders!$D724,products!$A$1:$A$49,0),MATCH(orders!L$1,products!$A$1:$G$1,0))</f>
        <v>12.15</v>
      </c>
      <c r="M724" s="9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_xlfn.XLOOKUP(orders_table[[#This Row],[Customer ID]],customers!$A$1:$A$1001,customers!$I$1:$I$1001,,0)</f>
        <v>No</v>
      </c>
    </row>
    <row r="725" spans="1:16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_xlfn.XLOOKUP(C725,customers!$A$1:$A$1001,customers!$B$1:$B$1001,0)</f>
        <v>Gay Eilhersen</v>
      </c>
      <c r="G725" s="2" t="str">
        <f>IF(_xlfn.XLOOKUP(C725,customers!$A$1:$A$1001,customers!$C$1:$C$1001,0)=0,"",_xlfn.XLOOKUP(C725,customers!$A$1:$A$1001,customers!$C$1:$C$1001,0))</f>
        <v>geilhersenk3@networksolutions.com</v>
      </c>
      <c r="H725" s="2" t="str">
        <f>_xlfn.XLOOKUP(C725,customers!$A$1:$A$1001,customers!$G$1:$G$1001,,0)</f>
        <v>United States</v>
      </c>
      <c r="I725" s="4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7">
        <f>INDEX(products!$A$1:$G$49,MATCH(orders!$D725,products!$A$1:$A$49,0),MATCH(orders!K$1,products!$A$1:$G$1,0))</f>
        <v>2.5</v>
      </c>
      <c r="L725" s="9">
        <f>INDEX(products!$A$1:$G$49,MATCH(orders!$D725,products!$A$1:$A$49,0),MATCH(orders!L$1,products!$A$1:$G$1,0))</f>
        <v>31.624999999999996</v>
      </c>
      <c r="M725" s="9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_xlfn.XLOOKUP(orders_table[[#This Row],[Customer ID]],customers!$A$1:$A$1001,customers!$I$1:$I$1001,,0)</f>
        <v>No</v>
      </c>
    </row>
    <row r="726" spans="1:16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_xlfn.XLOOKUP(C726,customers!$A$1:$A$1001,customers!$B$1:$B$1001,0)</f>
        <v>Nico Hubert</v>
      </c>
      <c r="G726" s="2" t="str">
        <f>IF(_xlfn.XLOOKUP(C726,customers!$A$1:$A$1001,customers!$C$1:$C$1001,0)=0,"",_xlfn.XLOOKUP(C726,customers!$A$1:$A$1001,customers!$C$1:$C$1001,0))</f>
        <v/>
      </c>
      <c r="H726" s="2" t="str">
        <f>_xlfn.XLOOKUP(C726,customers!$A$1:$A$1001,customers!$G$1:$G$1001,,0)</f>
        <v>United States</v>
      </c>
      <c r="I726" s="4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7">
        <f>INDEX(products!$A$1:$G$49,MATCH(orders!$D726,products!$A$1:$A$49,0),MATCH(orders!K$1,products!$A$1:$G$1,0))</f>
        <v>0.2</v>
      </c>
      <c r="L726" s="9">
        <f>INDEX(products!$A$1:$G$49,MATCH(orders!$D726,products!$A$1:$A$49,0),MATCH(orders!L$1,products!$A$1:$G$1,0))</f>
        <v>3.375</v>
      </c>
      <c r="M726" s="9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_xlfn.XLOOKUP(orders_table[[#This Row],[Customer ID]],customers!$A$1:$A$1001,customers!$I$1:$I$1001,,0)</f>
        <v>Yes</v>
      </c>
    </row>
    <row r="727" spans="1:16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_xlfn.XLOOKUP(C727,customers!$A$1:$A$1001,customers!$B$1:$B$1001,0)</f>
        <v>Cristina Aleixo</v>
      </c>
      <c r="G727" s="2" t="str">
        <f>IF(_xlfn.XLOOKUP(C727,customers!$A$1:$A$1001,customers!$C$1:$C$1001,0)=0,"",_xlfn.XLOOKUP(C727,customers!$A$1:$A$1001,customers!$C$1:$C$1001,0))</f>
        <v>caleixok5@globo.com</v>
      </c>
      <c r="H727" s="2" t="str">
        <f>_xlfn.XLOOKUP(C727,customers!$A$1:$A$1001,customers!$G$1:$G$1001,,0)</f>
        <v>United States</v>
      </c>
      <c r="I727" s="4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7">
        <f>INDEX(products!$A$1:$G$49,MATCH(orders!$D727,products!$A$1:$A$49,0),MATCH(orders!K$1,products!$A$1:$G$1,0))</f>
        <v>0.2</v>
      </c>
      <c r="L727" s="9">
        <f>INDEX(products!$A$1:$G$49,MATCH(orders!$D727,products!$A$1:$A$49,0),MATCH(orders!L$1,products!$A$1:$G$1,0))</f>
        <v>3.8849999999999998</v>
      </c>
      <c r="M727" s="9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_xlfn.XLOOKUP(orders_table[[#This Row],[Customer ID]],customers!$A$1:$A$1001,customers!$I$1:$I$1001,,0)</f>
        <v>No</v>
      </c>
    </row>
    <row r="728" spans="1:16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_xlfn.XLOOKUP(C728,customers!$A$1:$A$1001,customers!$B$1:$B$1001,0)</f>
        <v>Derrek Allpress</v>
      </c>
      <c r="G728" s="2" t="str">
        <f>IF(_xlfn.XLOOKUP(C728,customers!$A$1:$A$1001,customers!$C$1:$C$1001,0)=0,"",_xlfn.XLOOKUP(C728,customers!$A$1:$A$1001,customers!$C$1:$C$1001,0))</f>
        <v/>
      </c>
      <c r="H728" s="2" t="str">
        <f>_xlfn.XLOOKUP(C728,customers!$A$1:$A$1001,customers!$G$1:$G$1001,,0)</f>
        <v>United States</v>
      </c>
      <c r="I728" s="4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7">
        <f>INDEX(products!$A$1:$G$49,MATCH(orders!$D728,products!$A$1:$A$49,0),MATCH(orders!K$1,products!$A$1:$G$1,0))</f>
        <v>2.5</v>
      </c>
      <c r="L728" s="9">
        <f>INDEX(products!$A$1:$G$49,MATCH(orders!$D728,products!$A$1:$A$49,0),MATCH(orders!L$1,products!$A$1:$G$1,0))</f>
        <v>36.454999999999998</v>
      </c>
      <c r="M728" s="9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_xlfn.XLOOKUP(orders_table[[#This Row],[Customer ID]],customers!$A$1:$A$1001,customers!$I$1:$I$1001,,0)</f>
        <v>No</v>
      </c>
    </row>
    <row r="729" spans="1:16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_xlfn.XLOOKUP(C729,customers!$A$1:$A$1001,customers!$B$1:$B$1001,0)</f>
        <v>Rikki Tomkowicz</v>
      </c>
      <c r="G729" s="2" t="str">
        <f>IF(_xlfn.XLOOKUP(C729,customers!$A$1:$A$1001,customers!$C$1:$C$1001,0)=0,"",_xlfn.XLOOKUP(C729,customers!$A$1:$A$1001,customers!$C$1:$C$1001,0))</f>
        <v>rtomkowiczk7@bravesites.com</v>
      </c>
      <c r="H729" s="2" t="str">
        <f>_xlfn.XLOOKUP(C729,customers!$A$1:$A$1001,customers!$G$1:$G$1001,,0)</f>
        <v>Ireland</v>
      </c>
      <c r="I729" s="4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7">
        <f>INDEX(products!$A$1:$G$49,MATCH(orders!$D729,products!$A$1:$A$49,0),MATCH(orders!K$1,products!$A$1:$G$1,0))</f>
        <v>0.5</v>
      </c>
      <c r="L729" s="9">
        <f>INDEX(products!$A$1:$G$49,MATCH(orders!$D729,products!$A$1:$A$49,0),MATCH(orders!L$1,products!$A$1:$G$1,0))</f>
        <v>5.97</v>
      </c>
      <c r="M729" s="9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_xlfn.XLOOKUP(orders_table[[#This Row],[Customer ID]],customers!$A$1:$A$1001,customers!$I$1:$I$1001,,0)</f>
        <v>Yes</v>
      </c>
    </row>
    <row r="730" spans="1:16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_xlfn.XLOOKUP(C730,customers!$A$1:$A$1001,customers!$B$1:$B$1001,0)</f>
        <v>Rochette Huscroft</v>
      </c>
      <c r="G730" s="2" t="str">
        <f>IF(_xlfn.XLOOKUP(C730,customers!$A$1:$A$1001,customers!$C$1:$C$1001,0)=0,"",_xlfn.XLOOKUP(C730,customers!$A$1:$A$1001,customers!$C$1:$C$1001,0))</f>
        <v>rhuscroftk8@jimdo.com</v>
      </c>
      <c r="H730" s="2" t="str">
        <f>_xlfn.XLOOKUP(C730,customers!$A$1:$A$1001,customers!$G$1:$G$1001,,0)</f>
        <v>United States</v>
      </c>
      <c r="I730" s="4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7">
        <f>INDEX(products!$A$1:$G$49,MATCH(orders!$D730,products!$A$1:$A$49,0),MATCH(orders!K$1,products!$A$1:$G$1,0))</f>
        <v>0.5</v>
      </c>
      <c r="L730" s="9">
        <f>INDEX(products!$A$1:$G$49,MATCH(orders!$D730,products!$A$1:$A$49,0),MATCH(orders!L$1,products!$A$1:$G$1,0))</f>
        <v>7.29</v>
      </c>
      <c r="M730" s="9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_xlfn.XLOOKUP(orders_table[[#This Row],[Customer ID]],customers!$A$1:$A$1001,customers!$I$1:$I$1001,,0)</f>
        <v>Yes</v>
      </c>
    </row>
    <row r="731" spans="1:16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_xlfn.XLOOKUP(C731,customers!$A$1:$A$1001,customers!$B$1:$B$1001,0)</f>
        <v>Selle Scurrer</v>
      </c>
      <c r="G731" s="2" t="str">
        <f>IF(_xlfn.XLOOKUP(C731,customers!$A$1:$A$1001,customers!$C$1:$C$1001,0)=0,"",_xlfn.XLOOKUP(C731,customers!$A$1:$A$1001,customers!$C$1:$C$1001,0))</f>
        <v>sscurrerk9@flavors.me</v>
      </c>
      <c r="H731" s="2" t="str">
        <f>_xlfn.XLOOKUP(C731,customers!$A$1:$A$1001,customers!$G$1:$G$1001,,0)</f>
        <v>United Kingdom</v>
      </c>
      <c r="I731" s="4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7">
        <f>INDEX(products!$A$1:$G$49,MATCH(orders!$D731,products!$A$1:$A$49,0),MATCH(orders!K$1,products!$A$1:$G$1,0))</f>
        <v>0.2</v>
      </c>
      <c r="L731" s="9">
        <f>INDEX(products!$A$1:$G$49,MATCH(orders!$D731,products!$A$1:$A$49,0),MATCH(orders!L$1,products!$A$1:$G$1,0))</f>
        <v>4.3650000000000002</v>
      </c>
      <c r="M731" s="9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_xlfn.XLOOKUP(orders_table[[#This Row],[Customer ID]],customers!$A$1:$A$1001,customers!$I$1:$I$1001,,0)</f>
        <v>No</v>
      </c>
    </row>
    <row r="732" spans="1:16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_xlfn.XLOOKUP(C732,customers!$A$1:$A$1001,customers!$B$1:$B$1001,0)</f>
        <v>Andie Rudram</v>
      </c>
      <c r="G732" s="2" t="str">
        <f>IF(_xlfn.XLOOKUP(C732,customers!$A$1:$A$1001,customers!$C$1:$C$1001,0)=0,"",_xlfn.XLOOKUP(C732,customers!$A$1:$A$1001,customers!$C$1:$C$1001,0))</f>
        <v>arudramka@prnewswire.com</v>
      </c>
      <c r="H732" s="2" t="str">
        <f>_xlfn.XLOOKUP(C732,customers!$A$1:$A$1001,customers!$G$1:$G$1001,,0)</f>
        <v>United States</v>
      </c>
      <c r="I732" s="4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7">
        <f>INDEX(products!$A$1:$G$49,MATCH(orders!$D732,products!$A$1:$A$49,0),MATCH(orders!K$1,products!$A$1:$G$1,0))</f>
        <v>2.5</v>
      </c>
      <c r="L732" s="9">
        <f>INDEX(products!$A$1:$G$49,MATCH(orders!$D732,products!$A$1:$A$49,0),MATCH(orders!L$1,products!$A$1:$G$1,0))</f>
        <v>36.454999999999998</v>
      </c>
      <c r="M732" s="9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_xlfn.XLOOKUP(orders_table[[#This Row],[Customer ID]],customers!$A$1:$A$1001,customers!$I$1:$I$1001,,0)</f>
        <v>No</v>
      </c>
    </row>
    <row r="733" spans="1:16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_xlfn.XLOOKUP(C733,customers!$A$1:$A$1001,customers!$B$1:$B$1001,0)</f>
        <v>Leta Clarricoates</v>
      </c>
      <c r="G733" s="2" t="str">
        <f>IF(_xlfn.XLOOKUP(C733,customers!$A$1:$A$1001,customers!$C$1:$C$1001,0)=0,"",_xlfn.XLOOKUP(C733,customers!$A$1:$A$1001,customers!$C$1:$C$1001,0))</f>
        <v/>
      </c>
      <c r="H733" s="2" t="str">
        <f>_xlfn.XLOOKUP(C733,customers!$A$1:$A$1001,customers!$G$1:$G$1001,,0)</f>
        <v>United States</v>
      </c>
      <c r="I733" s="4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7">
        <f>INDEX(products!$A$1:$G$49,MATCH(orders!$D733,products!$A$1:$A$49,0),MATCH(orders!K$1,products!$A$1:$G$1,0))</f>
        <v>0.2</v>
      </c>
      <c r="L733" s="9">
        <f>INDEX(products!$A$1:$G$49,MATCH(orders!$D733,products!$A$1:$A$49,0),MATCH(orders!L$1,products!$A$1:$G$1,0))</f>
        <v>3.8849999999999998</v>
      </c>
      <c r="M733" s="9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_xlfn.XLOOKUP(orders_table[[#This Row],[Customer ID]],customers!$A$1:$A$1001,customers!$I$1:$I$1001,,0)</f>
        <v>Yes</v>
      </c>
    </row>
    <row r="734" spans="1:16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_xlfn.XLOOKUP(C734,customers!$A$1:$A$1001,customers!$B$1:$B$1001,0)</f>
        <v>Jacquelyn Maha</v>
      </c>
      <c r="G734" s="2" t="str">
        <f>IF(_xlfn.XLOOKUP(C734,customers!$A$1:$A$1001,customers!$C$1:$C$1001,0)=0,"",_xlfn.XLOOKUP(C734,customers!$A$1:$A$1001,customers!$C$1:$C$1001,0))</f>
        <v>jmahakc@cyberchimps.com</v>
      </c>
      <c r="H734" s="2" t="str">
        <f>_xlfn.XLOOKUP(C734,customers!$A$1:$A$1001,customers!$G$1:$G$1001,,0)</f>
        <v>United States</v>
      </c>
      <c r="I734" s="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7">
        <f>INDEX(products!$A$1:$G$49,MATCH(orders!$D734,products!$A$1:$A$49,0),MATCH(orders!K$1,products!$A$1:$G$1,0))</f>
        <v>0.2</v>
      </c>
      <c r="L734" s="9">
        <f>INDEX(products!$A$1:$G$49,MATCH(orders!$D734,products!$A$1:$A$49,0),MATCH(orders!L$1,products!$A$1:$G$1,0))</f>
        <v>4.4550000000000001</v>
      </c>
      <c r="M734" s="9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_xlfn.XLOOKUP(orders_table[[#This Row],[Customer ID]],customers!$A$1:$A$1001,customers!$I$1:$I$1001,,0)</f>
        <v>No</v>
      </c>
    </row>
    <row r="735" spans="1:16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_xlfn.XLOOKUP(C735,customers!$A$1:$A$1001,customers!$B$1:$B$1001,0)</f>
        <v>Glory Clemon</v>
      </c>
      <c r="G735" s="2" t="str">
        <f>IF(_xlfn.XLOOKUP(C735,customers!$A$1:$A$1001,customers!$C$1:$C$1001,0)=0,"",_xlfn.XLOOKUP(C735,customers!$A$1:$A$1001,customers!$C$1:$C$1001,0))</f>
        <v>gclemonkd@networksolutions.com</v>
      </c>
      <c r="H735" s="2" t="str">
        <f>_xlfn.XLOOKUP(C735,customers!$A$1:$A$1001,customers!$G$1:$G$1001,,0)</f>
        <v>United States</v>
      </c>
      <c r="I735" s="4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7">
        <f>INDEX(products!$A$1:$G$49,MATCH(orders!$D735,products!$A$1:$A$49,0),MATCH(orders!K$1,products!$A$1:$G$1,0))</f>
        <v>2.5</v>
      </c>
      <c r="L735" s="9">
        <f>INDEX(products!$A$1:$G$49,MATCH(orders!$D735,products!$A$1:$A$49,0),MATCH(orders!L$1,products!$A$1:$G$1,0))</f>
        <v>33.464999999999996</v>
      </c>
      <c r="M735" s="9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_xlfn.XLOOKUP(orders_table[[#This Row],[Customer ID]],customers!$A$1:$A$1001,customers!$I$1:$I$1001,,0)</f>
        <v>Yes</v>
      </c>
    </row>
    <row r="736" spans="1:16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_xlfn.XLOOKUP(C736,customers!$A$1:$A$1001,customers!$B$1:$B$1001,0)</f>
        <v>Alica Kift</v>
      </c>
      <c r="G736" s="2" t="str">
        <f>IF(_xlfn.XLOOKUP(C736,customers!$A$1:$A$1001,customers!$C$1:$C$1001,0)=0,"",_xlfn.XLOOKUP(C736,customers!$A$1:$A$1001,customers!$C$1:$C$1001,0))</f>
        <v/>
      </c>
      <c r="H736" s="2" t="str">
        <f>_xlfn.XLOOKUP(C736,customers!$A$1:$A$1001,customers!$G$1:$G$1001,,0)</f>
        <v>United States</v>
      </c>
      <c r="I736" s="4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7">
        <f>INDEX(products!$A$1:$G$49,MATCH(orders!$D736,products!$A$1:$A$49,0),MATCH(orders!K$1,products!$A$1:$G$1,0))</f>
        <v>0.2</v>
      </c>
      <c r="L736" s="9">
        <f>INDEX(products!$A$1:$G$49,MATCH(orders!$D736,products!$A$1:$A$49,0),MATCH(orders!L$1,products!$A$1:$G$1,0))</f>
        <v>2.6849999999999996</v>
      </c>
      <c r="M736" s="9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_xlfn.XLOOKUP(orders_table[[#This Row],[Customer ID]],customers!$A$1:$A$1001,customers!$I$1:$I$1001,,0)</f>
        <v>No</v>
      </c>
    </row>
    <row r="737" spans="1:16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_xlfn.XLOOKUP(C737,customers!$A$1:$A$1001,customers!$B$1:$B$1001,0)</f>
        <v>Babb Pollins</v>
      </c>
      <c r="G737" s="2" t="str">
        <f>IF(_xlfn.XLOOKUP(C737,customers!$A$1:$A$1001,customers!$C$1:$C$1001,0)=0,"",_xlfn.XLOOKUP(C737,customers!$A$1:$A$1001,customers!$C$1:$C$1001,0))</f>
        <v>bpollinskf@shinystat.com</v>
      </c>
      <c r="H737" s="2" t="str">
        <f>_xlfn.XLOOKUP(C737,customers!$A$1:$A$1001,customers!$G$1:$G$1001,,0)</f>
        <v>United States</v>
      </c>
      <c r="I737" s="4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7">
        <f>INDEX(products!$A$1:$G$49,MATCH(orders!$D737,products!$A$1:$A$49,0),MATCH(orders!K$1,products!$A$1:$G$1,0))</f>
        <v>0.2</v>
      </c>
      <c r="L737" s="9">
        <f>INDEX(products!$A$1:$G$49,MATCH(orders!$D737,products!$A$1:$A$49,0),MATCH(orders!L$1,products!$A$1:$G$1,0))</f>
        <v>3.645</v>
      </c>
      <c r="M737" s="9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_xlfn.XLOOKUP(orders_table[[#This Row],[Customer ID]],customers!$A$1:$A$1001,customers!$I$1:$I$1001,,0)</f>
        <v>No</v>
      </c>
    </row>
    <row r="738" spans="1:16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_xlfn.XLOOKUP(C738,customers!$A$1:$A$1001,customers!$B$1:$B$1001,0)</f>
        <v>Jarret Toye</v>
      </c>
      <c r="G738" s="2" t="str">
        <f>IF(_xlfn.XLOOKUP(C738,customers!$A$1:$A$1001,customers!$C$1:$C$1001,0)=0,"",_xlfn.XLOOKUP(C738,customers!$A$1:$A$1001,customers!$C$1:$C$1001,0))</f>
        <v>jtoyekg@pinterest.com</v>
      </c>
      <c r="H738" s="2" t="str">
        <f>_xlfn.XLOOKUP(C738,customers!$A$1:$A$1001,customers!$G$1:$G$1001,,0)</f>
        <v>Ireland</v>
      </c>
      <c r="I738" s="4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7">
        <f>INDEX(products!$A$1:$G$49,MATCH(orders!$D738,products!$A$1:$A$49,0),MATCH(orders!K$1,products!$A$1:$G$1,0))</f>
        <v>1</v>
      </c>
      <c r="L738" s="9">
        <f>INDEX(products!$A$1:$G$49,MATCH(orders!$D738,products!$A$1:$A$49,0),MATCH(orders!L$1,products!$A$1:$G$1,0))</f>
        <v>12.95</v>
      </c>
      <c r="M738" s="9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_xlfn.XLOOKUP(orders_table[[#This Row],[Customer ID]],customers!$A$1:$A$1001,customers!$I$1:$I$1001,,0)</f>
        <v>Yes</v>
      </c>
    </row>
    <row r="739" spans="1:16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_xlfn.XLOOKUP(C739,customers!$A$1:$A$1001,customers!$B$1:$B$1001,0)</f>
        <v>Carlie Linskill</v>
      </c>
      <c r="G739" s="2" t="str">
        <f>IF(_xlfn.XLOOKUP(C739,customers!$A$1:$A$1001,customers!$C$1:$C$1001,0)=0,"",_xlfn.XLOOKUP(C739,customers!$A$1:$A$1001,customers!$C$1:$C$1001,0))</f>
        <v>clinskillkh@sphinn.com</v>
      </c>
      <c r="H739" s="2" t="str">
        <f>_xlfn.XLOOKUP(C739,customers!$A$1:$A$1001,customers!$G$1:$G$1001,,0)</f>
        <v>United States</v>
      </c>
      <c r="I739" s="4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7">
        <f>INDEX(products!$A$1:$G$49,MATCH(orders!$D739,products!$A$1:$A$49,0),MATCH(orders!K$1,products!$A$1:$G$1,0))</f>
        <v>1</v>
      </c>
      <c r="L739" s="9">
        <f>INDEX(products!$A$1:$G$49,MATCH(orders!$D739,products!$A$1:$A$49,0),MATCH(orders!L$1,products!$A$1:$G$1,0))</f>
        <v>11.25</v>
      </c>
      <c r="M739" s="9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_xlfn.XLOOKUP(orders_table[[#This Row],[Customer ID]],customers!$A$1:$A$1001,customers!$I$1:$I$1001,,0)</f>
        <v>No</v>
      </c>
    </row>
    <row r="740" spans="1:16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_xlfn.XLOOKUP(C740,customers!$A$1:$A$1001,customers!$B$1:$B$1001,0)</f>
        <v>Natal Vigrass</v>
      </c>
      <c r="G740" s="2" t="str">
        <f>IF(_xlfn.XLOOKUP(C740,customers!$A$1:$A$1001,customers!$C$1:$C$1001,0)=0,"",_xlfn.XLOOKUP(C740,customers!$A$1:$A$1001,customers!$C$1:$C$1001,0))</f>
        <v>nvigrasski@ezinearticles.com</v>
      </c>
      <c r="H740" s="2" t="str">
        <f>_xlfn.XLOOKUP(C740,customers!$A$1:$A$1001,customers!$G$1:$G$1001,,0)</f>
        <v>United Kingdom</v>
      </c>
      <c r="I740" s="4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7">
        <f>INDEX(products!$A$1:$G$49,MATCH(orders!$D740,products!$A$1:$A$49,0),MATCH(orders!K$1,products!$A$1:$G$1,0))</f>
        <v>0.2</v>
      </c>
      <c r="L740" s="9">
        <f>INDEX(products!$A$1:$G$49,MATCH(orders!$D740,products!$A$1:$A$49,0),MATCH(orders!L$1,products!$A$1:$G$1,0))</f>
        <v>3.5849999999999995</v>
      </c>
      <c r="M740" s="9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_xlfn.XLOOKUP(orders_table[[#This Row],[Customer ID]],customers!$A$1:$A$1001,customers!$I$1:$I$1001,,0)</f>
        <v>No</v>
      </c>
    </row>
    <row r="741" spans="1:16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_xlfn.XLOOKUP(C741,customers!$A$1:$A$1001,customers!$B$1:$B$1001,0)</f>
        <v>Jimmy Dymoke</v>
      </c>
      <c r="G741" s="2" t="str">
        <f>IF(_xlfn.XLOOKUP(C741,customers!$A$1:$A$1001,customers!$C$1:$C$1001,0)=0,"",_xlfn.XLOOKUP(C741,customers!$A$1:$A$1001,customers!$C$1:$C$1001,0))</f>
        <v>jdymokeje@prnewswire.com</v>
      </c>
      <c r="H741" s="2" t="str">
        <f>_xlfn.XLOOKUP(C741,customers!$A$1:$A$1001,customers!$G$1:$G$1001,,0)</f>
        <v>Ireland</v>
      </c>
      <c r="I741" s="4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7">
        <f>INDEX(products!$A$1:$G$49,MATCH(orders!$D741,products!$A$1:$A$49,0),MATCH(orders!K$1,products!$A$1:$G$1,0))</f>
        <v>0.2</v>
      </c>
      <c r="L741" s="9">
        <f>INDEX(products!$A$1:$G$49,MATCH(orders!$D741,products!$A$1:$A$49,0),MATCH(orders!L$1,products!$A$1:$G$1,0))</f>
        <v>3.645</v>
      </c>
      <c r="M741" s="9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_xlfn.XLOOKUP(orders_table[[#This Row],[Customer ID]],customers!$A$1:$A$1001,customers!$I$1:$I$1001,,0)</f>
        <v>No</v>
      </c>
    </row>
    <row r="742" spans="1:16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_xlfn.XLOOKUP(C742,customers!$A$1:$A$1001,customers!$B$1:$B$1001,0)</f>
        <v>Kandace Cragell</v>
      </c>
      <c r="G742" s="2" t="str">
        <f>IF(_xlfn.XLOOKUP(C742,customers!$A$1:$A$1001,customers!$C$1:$C$1001,0)=0,"",_xlfn.XLOOKUP(C742,customers!$A$1:$A$1001,customers!$C$1:$C$1001,0))</f>
        <v>kcragellkk@google.com</v>
      </c>
      <c r="H742" s="2" t="str">
        <f>_xlfn.XLOOKUP(C742,customers!$A$1:$A$1001,customers!$G$1:$G$1001,,0)</f>
        <v>Ireland</v>
      </c>
      <c r="I742" s="4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7">
        <f>INDEX(products!$A$1:$G$49,MATCH(orders!$D742,products!$A$1:$A$49,0),MATCH(orders!K$1,products!$A$1:$G$1,0))</f>
        <v>0.5</v>
      </c>
      <c r="L742" s="9">
        <f>INDEX(products!$A$1:$G$49,MATCH(orders!$D742,products!$A$1:$A$49,0),MATCH(orders!L$1,products!$A$1:$G$1,0))</f>
        <v>7.169999999999999</v>
      </c>
      <c r="M742" s="9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_xlfn.XLOOKUP(orders_table[[#This Row],[Customer ID]],customers!$A$1:$A$1001,customers!$I$1:$I$1001,,0)</f>
        <v>No</v>
      </c>
    </row>
    <row r="743" spans="1:16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_xlfn.XLOOKUP(C743,customers!$A$1:$A$1001,customers!$B$1:$B$1001,0)</f>
        <v>Lyon Ibert</v>
      </c>
      <c r="G743" s="2" t="str">
        <f>IF(_xlfn.XLOOKUP(C743,customers!$A$1:$A$1001,customers!$C$1:$C$1001,0)=0,"",_xlfn.XLOOKUP(C743,customers!$A$1:$A$1001,customers!$C$1:$C$1001,0))</f>
        <v>libertkl@huffingtonpost.com</v>
      </c>
      <c r="H743" s="2" t="str">
        <f>_xlfn.XLOOKUP(C743,customers!$A$1:$A$1001,customers!$G$1:$G$1001,,0)</f>
        <v>United States</v>
      </c>
      <c r="I743" s="4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7">
        <f>INDEX(products!$A$1:$G$49,MATCH(orders!$D743,products!$A$1:$A$49,0),MATCH(orders!K$1,products!$A$1:$G$1,0))</f>
        <v>0.2</v>
      </c>
      <c r="L743" s="9">
        <f>INDEX(products!$A$1:$G$49,MATCH(orders!$D743,products!$A$1:$A$49,0),MATCH(orders!L$1,products!$A$1:$G$1,0))</f>
        <v>4.3650000000000002</v>
      </c>
      <c r="M743" s="9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_xlfn.XLOOKUP(orders_table[[#This Row],[Customer ID]],customers!$A$1:$A$1001,customers!$I$1:$I$1001,,0)</f>
        <v>No</v>
      </c>
    </row>
    <row r="744" spans="1:16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_xlfn.XLOOKUP(C744,customers!$A$1:$A$1001,customers!$B$1:$B$1001,0)</f>
        <v>Reese Lidgey</v>
      </c>
      <c r="G744" s="2" t="str">
        <f>IF(_xlfn.XLOOKUP(C744,customers!$A$1:$A$1001,customers!$C$1:$C$1001,0)=0,"",_xlfn.XLOOKUP(C744,customers!$A$1:$A$1001,customers!$C$1:$C$1001,0))</f>
        <v>rlidgeykm@vimeo.com</v>
      </c>
      <c r="H744" s="2" t="str">
        <f>_xlfn.XLOOKUP(C744,customers!$A$1:$A$1001,customers!$G$1:$G$1001,,0)</f>
        <v>United States</v>
      </c>
      <c r="I744" s="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7">
        <f>INDEX(products!$A$1:$G$49,MATCH(orders!$D744,products!$A$1:$A$49,0),MATCH(orders!K$1,products!$A$1:$G$1,0))</f>
        <v>1</v>
      </c>
      <c r="L744" s="9">
        <f>INDEX(products!$A$1:$G$49,MATCH(orders!$D744,products!$A$1:$A$49,0),MATCH(orders!L$1,products!$A$1:$G$1,0))</f>
        <v>14.55</v>
      </c>
      <c r="M744" s="9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_xlfn.XLOOKUP(orders_table[[#This Row],[Customer ID]],customers!$A$1:$A$1001,customers!$I$1:$I$1001,,0)</f>
        <v>No</v>
      </c>
    </row>
    <row r="745" spans="1:16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_xlfn.XLOOKUP(C745,customers!$A$1:$A$1001,customers!$B$1:$B$1001,0)</f>
        <v>Tersina Castagne</v>
      </c>
      <c r="G745" s="2" t="str">
        <f>IF(_xlfn.XLOOKUP(C745,customers!$A$1:$A$1001,customers!$C$1:$C$1001,0)=0,"",_xlfn.XLOOKUP(C745,customers!$A$1:$A$1001,customers!$C$1:$C$1001,0))</f>
        <v>tcastagnekn@wikia.com</v>
      </c>
      <c r="H745" s="2" t="str">
        <f>_xlfn.XLOOKUP(C745,customers!$A$1:$A$1001,customers!$G$1:$G$1001,,0)</f>
        <v>United States</v>
      </c>
      <c r="I745" s="4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7">
        <f>INDEX(products!$A$1:$G$49,MATCH(orders!$D745,products!$A$1:$A$49,0),MATCH(orders!K$1,products!$A$1:$G$1,0))</f>
        <v>0.5</v>
      </c>
      <c r="L745" s="9">
        <f>INDEX(products!$A$1:$G$49,MATCH(orders!$D745,products!$A$1:$A$49,0),MATCH(orders!L$1,products!$A$1:$G$1,0))</f>
        <v>5.97</v>
      </c>
      <c r="M745" s="9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_xlfn.XLOOKUP(orders_table[[#This Row],[Customer ID]],customers!$A$1:$A$1001,customers!$I$1:$I$1001,,0)</f>
        <v>No</v>
      </c>
    </row>
    <row r="746" spans="1:16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_xlfn.XLOOKUP(C746,customers!$A$1:$A$1001,customers!$B$1:$B$1001,0)</f>
        <v>Samuele Klaaassen</v>
      </c>
      <c r="G746" s="2" t="str">
        <f>IF(_xlfn.XLOOKUP(C746,customers!$A$1:$A$1001,customers!$C$1:$C$1001,0)=0,"",_xlfn.XLOOKUP(C746,customers!$A$1:$A$1001,customers!$C$1:$C$1001,0))</f>
        <v/>
      </c>
      <c r="H746" s="2" t="str">
        <f>_xlfn.XLOOKUP(C746,customers!$A$1:$A$1001,customers!$G$1:$G$1001,,0)</f>
        <v>United States</v>
      </c>
      <c r="I746" s="4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7">
        <f>INDEX(products!$A$1:$G$49,MATCH(orders!$D746,products!$A$1:$A$49,0),MATCH(orders!K$1,products!$A$1:$G$1,0))</f>
        <v>0.2</v>
      </c>
      <c r="L746" s="9">
        <f>INDEX(products!$A$1:$G$49,MATCH(orders!$D746,products!$A$1:$A$49,0),MATCH(orders!L$1,products!$A$1:$G$1,0))</f>
        <v>2.9849999999999999</v>
      </c>
      <c r="M746" s="9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_xlfn.XLOOKUP(orders_table[[#This Row],[Customer ID]],customers!$A$1:$A$1001,customers!$I$1:$I$1001,,0)</f>
        <v>Yes</v>
      </c>
    </row>
    <row r="747" spans="1:16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_xlfn.XLOOKUP(C747,customers!$A$1:$A$1001,customers!$B$1:$B$1001,0)</f>
        <v>Jordana Halden</v>
      </c>
      <c r="G747" s="2" t="str">
        <f>IF(_xlfn.XLOOKUP(C747,customers!$A$1:$A$1001,customers!$C$1:$C$1001,0)=0,"",_xlfn.XLOOKUP(C747,customers!$A$1:$A$1001,customers!$C$1:$C$1001,0))</f>
        <v>jhaldenkp@comcast.net</v>
      </c>
      <c r="H747" s="2" t="str">
        <f>_xlfn.XLOOKUP(C747,customers!$A$1:$A$1001,customers!$G$1:$G$1001,,0)</f>
        <v>Ireland</v>
      </c>
      <c r="I747" s="4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7">
        <f>INDEX(products!$A$1:$G$49,MATCH(orders!$D747,products!$A$1:$A$49,0),MATCH(orders!K$1,products!$A$1:$G$1,0))</f>
        <v>0.5</v>
      </c>
      <c r="L747" s="9">
        <f>INDEX(products!$A$1:$G$49,MATCH(orders!$D747,products!$A$1:$A$49,0),MATCH(orders!L$1,products!$A$1:$G$1,0))</f>
        <v>7.29</v>
      </c>
      <c r="M747" s="9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_xlfn.XLOOKUP(orders_table[[#This Row],[Customer ID]],customers!$A$1:$A$1001,customers!$I$1:$I$1001,,0)</f>
        <v>No</v>
      </c>
    </row>
    <row r="748" spans="1:16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_xlfn.XLOOKUP(C748,customers!$A$1:$A$1001,customers!$B$1:$B$1001,0)</f>
        <v>Hussein Olliff</v>
      </c>
      <c r="G748" s="2" t="str">
        <f>IF(_xlfn.XLOOKUP(C748,customers!$A$1:$A$1001,customers!$C$1:$C$1001,0)=0,"",_xlfn.XLOOKUP(C748,customers!$A$1:$A$1001,customers!$C$1:$C$1001,0))</f>
        <v>holliffkq@sciencedirect.com</v>
      </c>
      <c r="H748" s="2" t="str">
        <f>_xlfn.XLOOKUP(C748,customers!$A$1:$A$1001,customers!$G$1:$G$1001,,0)</f>
        <v>Ireland</v>
      </c>
      <c r="I748" s="4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7">
        <f>INDEX(products!$A$1:$G$49,MATCH(orders!$D748,products!$A$1:$A$49,0),MATCH(orders!K$1,products!$A$1:$G$1,0))</f>
        <v>1</v>
      </c>
      <c r="L748" s="9">
        <f>INDEX(products!$A$1:$G$49,MATCH(orders!$D748,products!$A$1:$A$49,0),MATCH(orders!L$1,products!$A$1:$G$1,0))</f>
        <v>11.25</v>
      </c>
      <c r="M748" s="9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_xlfn.XLOOKUP(orders_table[[#This Row],[Customer ID]],customers!$A$1:$A$1001,customers!$I$1:$I$1001,,0)</f>
        <v>No</v>
      </c>
    </row>
    <row r="749" spans="1:16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_xlfn.XLOOKUP(C749,customers!$A$1:$A$1001,customers!$B$1:$B$1001,0)</f>
        <v>Teddi Quadri</v>
      </c>
      <c r="G749" s="2" t="str">
        <f>IF(_xlfn.XLOOKUP(C749,customers!$A$1:$A$1001,customers!$C$1:$C$1001,0)=0,"",_xlfn.XLOOKUP(C749,customers!$A$1:$A$1001,customers!$C$1:$C$1001,0))</f>
        <v>tquadrikr@opensource.org</v>
      </c>
      <c r="H749" s="2" t="str">
        <f>_xlfn.XLOOKUP(C749,customers!$A$1:$A$1001,customers!$G$1:$G$1001,,0)</f>
        <v>Ireland</v>
      </c>
      <c r="I749" s="4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7">
        <f>INDEX(products!$A$1:$G$49,MATCH(orders!$D749,products!$A$1:$A$49,0),MATCH(orders!K$1,products!$A$1:$G$1,0))</f>
        <v>0.5</v>
      </c>
      <c r="L749" s="9">
        <f>INDEX(products!$A$1:$G$49,MATCH(orders!$D749,products!$A$1:$A$49,0),MATCH(orders!L$1,products!$A$1:$G$1,0))</f>
        <v>8.73</v>
      </c>
      <c r="M749" s="9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_xlfn.XLOOKUP(orders_table[[#This Row],[Customer ID]],customers!$A$1:$A$1001,customers!$I$1:$I$1001,,0)</f>
        <v>Yes</v>
      </c>
    </row>
    <row r="750" spans="1:16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_xlfn.XLOOKUP(C750,customers!$A$1:$A$1001,customers!$B$1:$B$1001,0)</f>
        <v>Felita Eshmade</v>
      </c>
      <c r="G750" s="2" t="str">
        <f>IF(_xlfn.XLOOKUP(C750,customers!$A$1:$A$1001,customers!$C$1:$C$1001,0)=0,"",_xlfn.XLOOKUP(C750,customers!$A$1:$A$1001,customers!$C$1:$C$1001,0))</f>
        <v>feshmadeks@umn.edu</v>
      </c>
      <c r="H750" s="2" t="str">
        <f>_xlfn.XLOOKUP(C750,customers!$A$1:$A$1001,customers!$G$1:$G$1001,,0)</f>
        <v>United States</v>
      </c>
      <c r="I750" s="4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7">
        <f>INDEX(products!$A$1:$G$49,MATCH(orders!$D750,products!$A$1:$A$49,0),MATCH(orders!K$1,products!$A$1:$G$1,0))</f>
        <v>0.5</v>
      </c>
      <c r="L750" s="9">
        <f>INDEX(products!$A$1:$G$49,MATCH(orders!$D750,products!$A$1:$A$49,0),MATCH(orders!L$1,products!$A$1:$G$1,0))</f>
        <v>7.29</v>
      </c>
      <c r="M750" s="9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_xlfn.XLOOKUP(orders_table[[#This Row],[Customer ID]],customers!$A$1:$A$1001,customers!$I$1:$I$1001,,0)</f>
        <v>No</v>
      </c>
    </row>
    <row r="751" spans="1:16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_xlfn.XLOOKUP(C751,customers!$A$1:$A$1001,customers!$B$1:$B$1001,0)</f>
        <v>Melodie OIlier</v>
      </c>
      <c r="G751" s="2" t="str">
        <f>IF(_xlfn.XLOOKUP(C751,customers!$A$1:$A$1001,customers!$C$1:$C$1001,0)=0,"",_xlfn.XLOOKUP(C751,customers!$A$1:$A$1001,customers!$C$1:$C$1001,0))</f>
        <v>moilierkt@paginegialle.it</v>
      </c>
      <c r="H751" s="2" t="str">
        <f>_xlfn.XLOOKUP(C751,customers!$A$1:$A$1001,customers!$G$1:$G$1001,,0)</f>
        <v>Ireland</v>
      </c>
      <c r="I751" s="4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7">
        <f>INDEX(products!$A$1:$G$49,MATCH(orders!$D751,products!$A$1:$A$49,0),MATCH(orders!K$1,products!$A$1:$G$1,0))</f>
        <v>0.2</v>
      </c>
      <c r="L751" s="9">
        <f>INDEX(products!$A$1:$G$49,MATCH(orders!$D751,products!$A$1:$A$49,0),MATCH(orders!L$1,products!$A$1:$G$1,0))</f>
        <v>2.6849999999999996</v>
      </c>
      <c r="M751" s="9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_xlfn.XLOOKUP(orders_table[[#This Row],[Customer ID]],customers!$A$1:$A$1001,customers!$I$1:$I$1001,,0)</f>
        <v>Yes</v>
      </c>
    </row>
    <row r="752" spans="1:16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_xlfn.XLOOKUP(C752,customers!$A$1:$A$1001,customers!$B$1:$B$1001,0)</f>
        <v>Hazel Iacopini</v>
      </c>
      <c r="G752" s="2" t="str">
        <f>IF(_xlfn.XLOOKUP(C752,customers!$A$1:$A$1001,customers!$C$1:$C$1001,0)=0,"",_xlfn.XLOOKUP(C752,customers!$A$1:$A$1001,customers!$C$1:$C$1001,0))</f>
        <v/>
      </c>
      <c r="H752" s="2" t="str">
        <f>_xlfn.XLOOKUP(C752,customers!$A$1:$A$1001,customers!$G$1:$G$1001,,0)</f>
        <v>United States</v>
      </c>
      <c r="I752" s="4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7">
        <f>INDEX(products!$A$1:$G$49,MATCH(orders!$D752,products!$A$1:$A$49,0),MATCH(orders!K$1,products!$A$1:$G$1,0))</f>
        <v>0.5</v>
      </c>
      <c r="L752" s="9">
        <f>INDEX(products!$A$1:$G$49,MATCH(orders!$D752,products!$A$1:$A$49,0),MATCH(orders!L$1,products!$A$1:$G$1,0))</f>
        <v>5.97</v>
      </c>
      <c r="M752" s="9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_xlfn.XLOOKUP(orders_table[[#This Row],[Customer ID]],customers!$A$1:$A$1001,customers!$I$1:$I$1001,,0)</f>
        <v>Yes</v>
      </c>
    </row>
    <row r="753" spans="1:16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_xlfn.XLOOKUP(C753,customers!$A$1:$A$1001,customers!$B$1:$B$1001,0)</f>
        <v>Vinny Shoebotham</v>
      </c>
      <c r="G753" s="2" t="str">
        <f>IF(_xlfn.XLOOKUP(C753,customers!$A$1:$A$1001,customers!$C$1:$C$1001,0)=0,"",_xlfn.XLOOKUP(C753,customers!$A$1:$A$1001,customers!$C$1:$C$1001,0))</f>
        <v>vshoebothamkv@redcross.org</v>
      </c>
      <c r="H753" s="2" t="str">
        <f>_xlfn.XLOOKUP(C753,customers!$A$1:$A$1001,customers!$G$1:$G$1001,,0)</f>
        <v>United States</v>
      </c>
      <c r="I753" s="4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7">
        <f>INDEX(products!$A$1:$G$49,MATCH(orders!$D753,products!$A$1:$A$49,0),MATCH(orders!K$1,products!$A$1:$G$1,0))</f>
        <v>0.5</v>
      </c>
      <c r="L753" s="9">
        <f>INDEX(products!$A$1:$G$49,MATCH(orders!$D753,products!$A$1:$A$49,0),MATCH(orders!L$1,products!$A$1:$G$1,0))</f>
        <v>9.51</v>
      </c>
      <c r="M753" s="9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_xlfn.XLOOKUP(orders_table[[#This Row],[Customer ID]],customers!$A$1:$A$1001,customers!$I$1:$I$1001,,0)</f>
        <v>No</v>
      </c>
    </row>
    <row r="754" spans="1:16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_xlfn.XLOOKUP(C754,customers!$A$1:$A$1001,customers!$B$1:$B$1001,0)</f>
        <v>Bran Sterke</v>
      </c>
      <c r="G754" s="2" t="str">
        <f>IF(_xlfn.XLOOKUP(C754,customers!$A$1:$A$1001,customers!$C$1:$C$1001,0)=0,"",_xlfn.XLOOKUP(C754,customers!$A$1:$A$1001,customers!$C$1:$C$1001,0))</f>
        <v>bsterkekw@biblegateway.com</v>
      </c>
      <c r="H754" s="2" t="str">
        <f>_xlfn.XLOOKUP(C754,customers!$A$1:$A$1001,customers!$G$1:$G$1001,,0)</f>
        <v>United States</v>
      </c>
      <c r="I754" s="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7">
        <f>INDEX(products!$A$1:$G$49,MATCH(orders!$D754,products!$A$1:$A$49,0),MATCH(orders!K$1,products!$A$1:$G$1,0))</f>
        <v>1</v>
      </c>
      <c r="L754" s="9">
        <f>INDEX(products!$A$1:$G$49,MATCH(orders!$D754,products!$A$1:$A$49,0),MATCH(orders!L$1,products!$A$1:$G$1,0))</f>
        <v>13.75</v>
      </c>
      <c r="M754" s="9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_xlfn.XLOOKUP(orders_table[[#This Row],[Customer ID]],customers!$A$1:$A$1001,customers!$I$1:$I$1001,,0)</f>
        <v>Yes</v>
      </c>
    </row>
    <row r="755" spans="1:16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_xlfn.XLOOKUP(C755,customers!$A$1:$A$1001,customers!$B$1:$B$1001,0)</f>
        <v>Simone Capon</v>
      </c>
      <c r="G755" s="2" t="str">
        <f>IF(_xlfn.XLOOKUP(C755,customers!$A$1:$A$1001,customers!$C$1:$C$1001,0)=0,"",_xlfn.XLOOKUP(C755,customers!$A$1:$A$1001,customers!$C$1:$C$1001,0))</f>
        <v>scaponkx@craigslist.org</v>
      </c>
      <c r="H755" s="2" t="str">
        <f>_xlfn.XLOOKUP(C755,customers!$A$1:$A$1001,customers!$G$1:$G$1001,,0)</f>
        <v>United States</v>
      </c>
      <c r="I755" s="4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7">
        <f>INDEX(products!$A$1:$G$49,MATCH(orders!$D755,products!$A$1:$A$49,0),MATCH(orders!K$1,products!$A$1:$G$1,0))</f>
        <v>0.5</v>
      </c>
      <c r="L755" s="9">
        <f>INDEX(products!$A$1:$G$49,MATCH(orders!$D755,products!$A$1:$A$49,0),MATCH(orders!L$1,products!$A$1:$G$1,0))</f>
        <v>5.97</v>
      </c>
      <c r="M755" s="9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_xlfn.XLOOKUP(orders_table[[#This Row],[Customer ID]],customers!$A$1:$A$1001,customers!$I$1:$I$1001,,0)</f>
        <v>No</v>
      </c>
    </row>
    <row r="756" spans="1:16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_xlfn.XLOOKUP(C756,customers!$A$1:$A$1001,customers!$B$1:$B$1001,0)</f>
        <v>Jimmy Dymoke</v>
      </c>
      <c r="G756" s="2" t="str">
        <f>IF(_xlfn.XLOOKUP(C756,customers!$A$1:$A$1001,customers!$C$1:$C$1001,0)=0,"",_xlfn.XLOOKUP(C756,customers!$A$1:$A$1001,customers!$C$1:$C$1001,0))</f>
        <v>jdymokeje@prnewswire.com</v>
      </c>
      <c r="H756" s="2" t="str">
        <f>_xlfn.XLOOKUP(C756,customers!$A$1:$A$1001,customers!$G$1:$G$1001,,0)</f>
        <v>Ireland</v>
      </c>
      <c r="I756" s="4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7">
        <f>INDEX(products!$A$1:$G$49,MATCH(orders!$D756,products!$A$1:$A$49,0),MATCH(orders!K$1,products!$A$1:$G$1,0))</f>
        <v>0.2</v>
      </c>
      <c r="L756" s="9">
        <f>INDEX(products!$A$1:$G$49,MATCH(orders!$D756,products!$A$1:$A$49,0),MATCH(orders!L$1,products!$A$1:$G$1,0))</f>
        <v>2.9849999999999999</v>
      </c>
      <c r="M756" s="9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_xlfn.XLOOKUP(orders_table[[#This Row],[Customer ID]],customers!$A$1:$A$1001,customers!$I$1:$I$1001,,0)</f>
        <v>No</v>
      </c>
    </row>
    <row r="757" spans="1:16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_xlfn.XLOOKUP(C757,customers!$A$1:$A$1001,customers!$B$1:$B$1001,0)</f>
        <v>Foster Constance</v>
      </c>
      <c r="G757" s="2" t="str">
        <f>IF(_xlfn.XLOOKUP(C757,customers!$A$1:$A$1001,customers!$C$1:$C$1001,0)=0,"",_xlfn.XLOOKUP(C757,customers!$A$1:$A$1001,customers!$C$1:$C$1001,0))</f>
        <v>fconstancekz@ifeng.com</v>
      </c>
      <c r="H757" s="2" t="str">
        <f>_xlfn.XLOOKUP(C757,customers!$A$1:$A$1001,customers!$G$1:$G$1001,,0)</f>
        <v>United States</v>
      </c>
      <c r="I757" s="4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7">
        <f>INDEX(products!$A$1:$G$49,MATCH(orders!$D757,products!$A$1:$A$49,0),MATCH(orders!K$1,products!$A$1:$G$1,0))</f>
        <v>0.2</v>
      </c>
      <c r="L757" s="9">
        <f>INDEX(products!$A$1:$G$49,MATCH(orders!$D757,products!$A$1:$A$49,0),MATCH(orders!L$1,products!$A$1:$G$1,0))</f>
        <v>4.7549999999999999</v>
      </c>
      <c r="M757" s="9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_xlfn.XLOOKUP(orders_table[[#This Row],[Customer ID]],customers!$A$1:$A$1001,customers!$I$1:$I$1001,,0)</f>
        <v>No</v>
      </c>
    </row>
    <row r="758" spans="1:16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_xlfn.XLOOKUP(C758,customers!$A$1:$A$1001,customers!$B$1:$B$1001,0)</f>
        <v>Fernando Sulman</v>
      </c>
      <c r="G758" s="2" t="str">
        <f>IF(_xlfn.XLOOKUP(C758,customers!$A$1:$A$1001,customers!$C$1:$C$1001,0)=0,"",_xlfn.XLOOKUP(C758,customers!$A$1:$A$1001,customers!$C$1:$C$1001,0))</f>
        <v>fsulmanl0@washington.edu</v>
      </c>
      <c r="H758" s="2" t="str">
        <f>_xlfn.XLOOKUP(C758,customers!$A$1:$A$1001,customers!$G$1:$G$1001,,0)</f>
        <v>United States</v>
      </c>
      <c r="I758" s="4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7">
        <f>INDEX(products!$A$1:$G$49,MATCH(orders!$D758,products!$A$1:$A$49,0),MATCH(orders!K$1,products!$A$1:$G$1,0))</f>
        <v>1</v>
      </c>
      <c r="L758" s="9">
        <f>INDEX(products!$A$1:$G$49,MATCH(orders!$D758,products!$A$1:$A$49,0),MATCH(orders!L$1,products!$A$1:$G$1,0))</f>
        <v>8.9499999999999993</v>
      </c>
      <c r="M758" s="9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_xlfn.XLOOKUP(orders_table[[#This Row],[Customer ID]],customers!$A$1:$A$1001,customers!$I$1:$I$1001,,0)</f>
        <v>Yes</v>
      </c>
    </row>
    <row r="759" spans="1:16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_xlfn.XLOOKUP(C759,customers!$A$1:$A$1001,customers!$B$1:$B$1001,0)</f>
        <v>Dorotea Hollyman</v>
      </c>
      <c r="G759" s="2" t="str">
        <f>IF(_xlfn.XLOOKUP(C759,customers!$A$1:$A$1001,customers!$C$1:$C$1001,0)=0,"",_xlfn.XLOOKUP(C759,customers!$A$1:$A$1001,customers!$C$1:$C$1001,0))</f>
        <v>dhollymanl1@ibm.com</v>
      </c>
      <c r="H759" s="2" t="str">
        <f>_xlfn.XLOOKUP(C759,customers!$A$1:$A$1001,customers!$G$1:$G$1001,,0)</f>
        <v>United States</v>
      </c>
      <c r="I759" s="4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7">
        <f>INDEX(products!$A$1:$G$49,MATCH(orders!$D759,products!$A$1:$A$49,0),MATCH(orders!K$1,products!$A$1:$G$1,0))</f>
        <v>0.5</v>
      </c>
      <c r="L759" s="9">
        <f>INDEX(products!$A$1:$G$49,MATCH(orders!$D759,products!$A$1:$A$49,0),MATCH(orders!L$1,products!$A$1:$G$1,0))</f>
        <v>5.97</v>
      </c>
      <c r="M759" s="9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_xlfn.XLOOKUP(orders_table[[#This Row],[Customer ID]],customers!$A$1:$A$1001,customers!$I$1:$I$1001,,0)</f>
        <v>Yes</v>
      </c>
    </row>
    <row r="760" spans="1:16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_xlfn.XLOOKUP(C760,customers!$A$1:$A$1001,customers!$B$1:$B$1001,0)</f>
        <v>Lorelei Nardoni</v>
      </c>
      <c r="G760" s="2" t="str">
        <f>IF(_xlfn.XLOOKUP(C760,customers!$A$1:$A$1001,customers!$C$1:$C$1001,0)=0,"",_xlfn.XLOOKUP(C760,customers!$A$1:$A$1001,customers!$C$1:$C$1001,0))</f>
        <v>lnardonil2@hao123.com</v>
      </c>
      <c r="H760" s="2" t="str">
        <f>_xlfn.XLOOKUP(C760,customers!$A$1:$A$1001,customers!$G$1:$G$1001,,0)</f>
        <v>United States</v>
      </c>
      <c r="I760" s="4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7">
        <f>INDEX(products!$A$1:$G$49,MATCH(orders!$D760,products!$A$1:$A$49,0),MATCH(orders!K$1,products!$A$1:$G$1,0))</f>
        <v>1</v>
      </c>
      <c r="L760" s="9">
        <f>INDEX(products!$A$1:$G$49,MATCH(orders!$D760,products!$A$1:$A$49,0),MATCH(orders!L$1,products!$A$1:$G$1,0))</f>
        <v>8.9499999999999993</v>
      </c>
      <c r="M760" s="9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_xlfn.XLOOKUP(orders_table[[#This Row],[Customer ID]],customers!$A$1:$A$1001,customers!$I$1:$I$1001,,0)</f>
        <v>No</v>
      </c>
    </row>
    <row r="761" spans="1:16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_xlfn.XLOOKUP(C761,customers!$A$1:$A$1001,customers!$B$1:$B$1001,0)</f>
        <v>Dallas Yarham</v>
      </c>
      <c r="G761" s="2" t="str">
        <f>IF(_xlfn.XLOOKUP(C761,customers!$A$1:$A$1001,customers!$C$1:$C$1001,0)=0,"",_xlfn.XLOOKUP(C761,customers!$A$1:$A$1001,customers!$C$1:$C$1001,0))</f>
        <v>dyarhaml3@moonfruit.com</v>
      </c>
      <c r="H761" s="2" t="str">
        <f>_xlfn.XLOOKUP(C761,customers!$A$1:$A$1001,customers!$G$1:$G$1001,,0)</f>
        <v>United States</v>
      </c>
      <c r="I761" s="4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7">
        <f>INDEX(products!$A$1:$G$49,MATCH(orders!$D761,products!$A$1:$A$49,0),MATCH(orders!K$1,products!$A$1:$G$1,0))</f>
        <v>2.5</v>
      </c>
      <c r="L761" s="9">
        <f>INDEX(products!$A$1:$G$49,MATCH(orders!$D761,products!$A$1:$A$49,0),MATCH(orders!L$1,products!$A$1:$G$1,0))</f>
        <v>29.784999999999997</v>
      </c>
      <c r="M761" s="9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_xlfn.XLOOKUP(orders_table[[#This Row],[Customer ID]],customers!$A$1:$A$1001,customers!$I$1:$I$1001,,0)</f>
        <v>Yes</v>
      </c>
    </row>
    <row r="762" spans="1:16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_xlfn.XLOOKUP(C762,customers!$A$1:$A$1001,customers!$B$1:$B$1001,0)</f>
        <v>Arlana Ferrea</v>
      </c>
      <c r="G762" s="2" t="str">
        <f>IF(_xlfn.XLOOKUP(C762,customers!$A$1:$A$1001,customers!$C$1:$C$1001,0)=0,"",_xlfn.XLOOKUP(C762,customers!$A$1:$A$1001,customers!$C$1:$C$1001,0))</f>
        <v>aferreal4@wikia.com</v>
      </c>
      <c r="H762" s="2" t="str">
        <f>_xlfn.XLOOKUP(C762,customers!$A$1:$A$1001,customers!$G$1:$G$1001,,0)</f>
        <v>United States</v>
      </c>
      <c r="I762" s="4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7">
        <f>INDEX(products!$A$1:$G$49,MATCH(orders!$D762,products!$A$1:$A$49,0),MATCH(orders!K$1,products!$A$1:$G$1,0))</f>
        <v>0.5</v>
      </c>
      <c r="L762" s="9">
        <f>INDEX(products!$A$1:$G$49,MATCH(orders!$D762,products!$A$1:$A$49,0),MATCH(orders!L$1,products!$A$1:$G$1,0))</f>
        <v>8.91</v>
      </c>
      <c r="M762" s="9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_xlfn.XLOOKUP(orders_table[[#This Row],[Customer ID]],customers!$A$1:$A$1001,customers!$I$1:$I$1001,,0)</f>
        <v>No</v>
      </c>
    </row>
    <row r="763" spans="1:16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_xlfn.XLOOKUP(C763,customers!$A$1:$A$1001,customers!$B$1:$B$1001,0)</f>
        <v>Chuck Kendrick</v>
      </c>
      <c r="G763" s="2" t="str">
        <f>IF(_xlfn.XLOOKUP(C763,customers!$A$1:$A$1001,customers!$C$1:$C$1001,0)=0,"",_xlfn.XLOOKUP(C763,customers!$A$1:$A$1001,customers!$C$1:$C$1001,0))</f>
        <v>ckendrickl5@webnode.com</v>
      </c>
      <c r="H763" s="2" t="str">
        <f>_xlfn.XLOOKUP(C763,customers!$A$1:$A$1001,customers!$G$1:$G$1001,,0)</f>
        <v>United States</v>
      </c>
      <c r="I763" s="4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7">
        <f>INDEX(products!$A$1:$G$49,MATCH(orders!$D763,products!$A$1:$A$49,0),MATCH(orders!K$1,products!$A$1:$G$1,0))</f>
        <v>1</v>
      </c>
      <c r="L763" s="9">
        <f>INDEX(products!$A$1:$G$49,MATCH(orders!$D763,products!$A$1:$A$49,0),MATCH(orders!L$1,products!$A$1:$G$1,0))</f>
        <v>14.85</v>
      </c>
      <c r="M763" s="9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_xlfn.XLOOKUP(orders_table[[#This Row],[Customer ID]],customers!$A$1:$A$1001,customers!$I$1:$I$1001,,0)</f>
        <v>Yes</v>
      </c>
    </row>
    <row r="764" spans="1:16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_xlfn.XLOOKUP(C764,customers!$A$1:$A$1001,customers!$B$1:$B$1001,0)</f>
        <v>Sharona Danilchik</v>
      </c>
      <c r="G764" s="2" t="str">
        <f>IF(_xlfn.XLOOKUP(C764,customers!$A$1:$A$1001,customers!$C$1:$C$1001,0)=0,"",_xlfn.XLOOKUP(C764,customers!$A$1:$A$1001,customers!$C$1:$C$1001,0))</f>
        <v>sdanilchikl6@mit.edu</v>
      </c>
      <c r="H764" s="2" t="str">
        <f>_xlfn.XLOOKUP(C764,customers!$A$1:$A$1001,customers!$G$1:$G$1001,,0)</f>
        <v>United Kingdom</v>
      </c>
      <c r="I764" s="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7">
        <f>INDEX(products!$A$1:$G$49,MATCH(orders!$D764,products!$A$1:$A$49,0),MATCH(orders!K$1,products!$A$1:$G$1,0))</f>
        <v>0.5</v>
      </c>
      <c r="L764" s="9">
        <f>INDEX(products!$A$1:$G$49,MATCH(orders!$D764,products!$A$1:$A$49,0),MATCH(orders!L$1,products!$A$1:$G$1,0))</f>
        <v>8.73</v>
      </c>
      <c r="M764" s="9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_xlfn.XLOOKUP(orders_table[[#This Row],[Customer ID]],customers!$A$1:$A$1001,customers!$I$1:$I$1001,,0)</f>
        <v>No</v>
      </c>
    </row>
    <row r="765" spans="1:16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_xlfn.XLOOKUP(C765,customers!$A$1:$A$1001,customers!$B$1:$B$1001,0)</f>
        <v>Sarajane Potter</v>
      </c>
      <c r="G765" s="2" t="str">
        <f>IF(_xlfn.XLOOKUP(C765,customers!$A$1:$A$1001,customers!$C$1:$C$1001,0)=0,"",_xlfn.XLOOKUP(C765,customers!$A$1:$A$1001,customers!$C$1:$C$1001,0))</f>
        <v/>
      </c>
      <c r="H765" s="2" t="str">
        <f>_xlfn.XLOOKUP(C765,customers!$A$1:$A$1001,customers!$G$1:$G$1001,,0)</f>
        <v>United States</v>
      </c>
      <c r="I765" s="4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7">
        <f>INDEX(products!$A$1:$G$49,MATCH(orders!$D765,products!$A$1:$A$49,0),MATCH(orders!K$1,products!$A$1:$G$1,0))</f>
        <v>0.5</v>
      </c>
      <c r="L765" s="9">
        <f>INDEX(products!$A$1:$G$49,MATCH(orders!$D765,products!$A$1:$A$49,0),MATCH(orders!L$1,products!$A$1:$G$1,0))</f>
        <v>7.77</v>
      </c>
      <c r="M765" s="9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_xlfn.XLOOKUP(orders_table[[#This Row],[Customer ID]],customers!$A$1:$A$1001,customers!$I$1:$I$1001,,0)</f>
        <v>No</v>
      </c>
    </row>
    <row r="766" spans="1:16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_xlfn.XLOOKUP(C766,customers!$A$1:$A$1001,customers!$B$1:$B$1001,0)</f>
        <v>Bobby Folomkin</v>
      </c>
      <c r="G766" s="2" t="str">
        <f>IF(_xlfn.XLOOKUP(C766,customers!$A$1:$A$1001,customers!$C$1:$C$1001,0)=0,"",_xlfn.XLOOKUP(C766,customers!$A$1:$A$1001,customers!$C$1:$C$1001,0))</f>
        <v>bfolomkinl8@yolasite.com</v>
      </c>
      <c r="H766" s="2" t="str">
        <f>_xlfn.XLOOKUP(C766,customers!$A$1:$A$1001,customers!$G$1:$G$1001,,0)</f>
        <v>United States</v>
      </c>
      <c r="I766" s="4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7">
        <f>INDEX(products!$A$1:$G$49,MATCH(orders!$D766,products!$A$1:$A$49,0),MATCH(orders!K$1,products!$A$1:$G$1,0))</f>
        <v>2.5</v>
      </c>
      <c r="L766" s="9">
        <f>INDEX(products!$A$1:$G$49,MATCH(orders!$D766,products!$A$1:$A$49,0),MATCH(orders!L$1,products!$A$1:$G$1,0))</f>
        <v>29.784999999999997</v>
      </c>
      <c r="M766" s="9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_xlfn.XLOOKUP(orders_table[[#This Row],[Customer ID]],customers!$A$1:$A$1001,customers!$I$1:$I$1001,,0)</f>
        <v>Yes</v>
      </c>
    </row>
    <row r="767" spans="1:16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_xlfn.XLOOKUP(C767,customers!$A$1:$A$1001,customers!$B$1:$B$1001,0)</f>
        <v>Rafferty Pursglove</v>
      </c>
      <c r="G767" s="2" t="str">
        <f>IF(_xlfn.XLOOKUP(C767,customers!$A$1:$A$1001,customers!$C$1:$C$1001,0)=0,"",_xlfn.XLOOKUP(C767,customers!$A$1:$A$1001,customers!$C$1:$C$1001,0))</f>
        <v>rpursglovel9@biblegateway.com</v>
      </c>
      <c r="H767" s="2" t="str">
        <f>_xlfn.XLOOKUP(C767,customers!$A$1:$A$1001,customers!$G$1:$G$1001,,0)</f>
        <v>United States</v>
      </c>
      <c r="I767" s="4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7">
        <f>INDEX(products!$A$1:$G$49,MATCH(orders!$D767,products!$A$1:$A$49,0),MATCH(orders!K$1,products!$A$1:$G$1,0))</f>
        <v>1</v>
      </c>
      <c r="L767" s="9">
        <f>INDEX(products!$A$1:$G$49,MATCH(orders!$D767,products!$A$1:$A$49,0),MATCH(orders!L$1,products!$A$1:$G$1,0))</f>
        <v>9.9499999999999993</v>
      </c>
      <c r="M767" s="9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_xlfn.XLOOKUP(orders_table[[#This Row],[Customer ID]],customers!$A$1:$A$1001,customers!$I$1:$I$1001,,0)</f>
        <v>Yes</v>
      </c>
    </row>
    <row r="768" spans="1:16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_xlfn.XLOOKUP(C768,customers!$A$1:$A$1001,customers!$B$1:$B$1001,0)</f>
        <v>Rafferty Pursglove</v>
      </c>
      <c r="G768" s="2" t="str">
        <f>IF(_xlfn.XLOOKUP(C768,customers!$A$1:$A$1001,customers!$C$1:$C$1001,0)=0,"",_xlfn.XLOOKUP(C768,customers!$A$1:$A$1001,customers!$C$1:$C$1001,0))</f>
        <v>rpursglovel9@biblegateway.com</v>
      </c>
      <c r="H768" s="2" t="str">
        <f>_xlfn.XLOOKUP(C768,customers!$A$1:$A$1001,customers!$G$1:$G$1001,,0)</f>
        <v>United States</v>
      </c>
      <c r="I768" s="4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7">
        <f>INDEX(products!$A$1:$G$49,MATCH(orders!$D768,products!$A$1:$A$49,0),MATCH(orders!K$1,products!$A$1:$G$1,0))</f>
        <v>0.5</v>
      </c>
      <c r="L768" s="9">
        <f>INDEX(products!$A$1:$G$49,MATCH(orders!$D768,products!$A$1:$A$49,0),MATCH(orders!L$1,products!$A$1:$G$1,0))</f>
        <v>7.77</v>
      </c>
      <c r="M768" s="9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_xlfn.XLOOKUP(orders_table[[#This Row],[Customer ID]],customers!$A$1:$A$1001,customers!$I$1:$I$1001,,0)</f>
        <v>Yes</v>
      </c>
    </row>
    <row r="769" spans="1:16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_xlfn.XLOOKUP(C769,customers!$A$1:$A$1001,customers!$B$1:$B$1001,0)</f>
        <v>Foster Constance</v>
      </c>
      <c r="G769" s="2" t="str">
        <f>IF(_xlfn.XLOOKUP(C769,customers!$A$1:$A$1001,customers!$C$1:$C$1001,0)=0,"",_xlfn.XLOOKUP(C769,customers!$A$1:$A$1001,customers!$C$1:$C$1001,0))</f>
        <v>fconstancekz@ifeng.com</v>
      </c>
      <c r="H769" s="2" t="str">
        <f>_xlfn.XLOOKUP(C769,customers!$A$1:$A$1001,customers!$G$1:$G$1001,,0)</f>
        <v>United States</v>
      </c>
      <c r="I769" s="4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7">
        <f>INDEX(products!$A$1:$G$49,MATCH(orders!$D769,products!$A$1:$A$49,0),MATCH(orders!K$1,products!$A$1:$G$1,0))</f>
        <v>2.5</v>
      </c>
      <c r="L769" s="9">
        <f>INDEX(products!$A$1:$G$49,MATCH(orders!$D769,products!$A$1:$A$49,0),MATCH(orders!L$1,products!$A$1:$G$1,0))</f>
        <v>29.784999999999997</v>
      </c>
      <c r="M769" s="9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_xlfn.XLOOKUP(orders_table[[#This Row],[Customer ID]],customers!$A$1:$A$1001,customers!$I$1:$I$1001,,0)</f>
        <v>No</v>
      </c>
    </row>
    <row r="770" spans="1:16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_xlfn.XLOOKUP(C770,customers!$A$1:$A$1001,customers!$B$1:$B$1001,0)</f>
        <v>Foster Constance</v>
      </c>
      <c r="G770" s="2" t="str">
        <f>IF(_xlfn.XLOOKUP(C770,customers!$A$1:$A$1001,customers!$C$1:$C$1001,0)=0,"",_xlfn.XLOOKUP(C770,customers!$A$1:$A$1001,customers!$C$1:$C$1001,0))</f>
        <v>fconstancekz@ifeng.com</v>
      </c>
      <c r="H770" s="2" t="str">
        <f>_xlfn.XLOOKUP(C770,customers!$A$1:$A$1001,customers!$G$1:$G$1001,,0)</f>
        <v>United States</v>
      </c>
      <c r="I770" s="4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7">
        <f>INDEX(products!$A$1:$G$49,MATCH(orders!$D770,products!$A$1:$A$49,0),MATCH(orders!K$1,products!$A$1:$G$1,0))</f>
        <v>1</v>
      </c>
      <c r="L770" s="9">
        <f>INDEX(products!$A$1:$G$49,MATCH(orders!$D770,products!$A$1:$A$49,0),MATCH(orders!L$1,products!$A$1:$G$1,0))</f>
        <v>11.95</v>
      </c>
      <c r="M770" s="9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_xlfn.XLOOKUP(orders_table[[#This Row],[Customer ID]],customers!$A$1:$A$1001,customers!$I$1:$I$1001,,0)</f>
        <v>No</v>
      </c>
    </row>
    <row r="771" spans="1:16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_xlfn.XLOOKUP(C771,customers!$A$1:$A$1001,customers!$B$1:$B$1001,0)</f>
        <v>Dalia Eburah</v>
      </c>
      <c r="G771" s="2" t="str">
        <f>IF(_xlfn.XLOOKUP(C771,customers!$A$1:$A$1001,customers!$C$1:$C$1001,0)=0,"",_xlfn.XLOOKUP(C771,customers!$A$1:$A$1001,customers!$C$1:$C$1001,0))</f>
        <v>deburahld@google.co.jp</v>
      </c>
      <c r="H771" s="2" t="str">
        <f>_xlfn.XLOOKUP(C771,customers!$A$1:$A$1001,customers!$G$1:$G$1001,,0)</f>
        <v>United Kingdom</v>
      </c>
      <c r="I771" s="4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7">
        <f>INDEX(products!$A$1:$G$49,MATCH(orders!$D771,products!$A$1:$A$49,0),MATCH(orders!K$1,products!$A$1:$G$1,0))</f>
        <v>2.5</v>
      </c>
      <c r="L771" s="9">
        <f>INDEX(products!$A$1:$G$49,MATCH(orders!$D771,products!$A$1:$A$49,0),MATCH(orders!L$1,products!$A$1:$G$1,0))</f>
        <v>22.884999999999998</v>
      </c>
      <c r="M771" s="9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_xlfn.XLOOKUP(orders_table[[#This Row],[Customer ID]],customers!$A$1:$A$1001,customers!$I$1:$I$1001,,0)</f>
        <v>No</v>
      </c>
    </row>
    <row r="772" spans="1:16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_xlfn.XLOOKUP(C772,customers!$A$1:$A$1001,customers!$B$1:$B$1001,0)</f>
        <v>Martie Brimilcombe</v>
      </c>
      <c r="G772" s="2" t="str">
        <f>IF(_xlfn.XLOOKUP(C772,customers!$A$1:$A$1001,customers!$C$1:$C$1001,0)=0,"",_xlfn.XLOOKUP(C772,customers!$A$1:$A$1001,customers!$C$1:$C$1001,0))</f>
        <v>mbrimilcombele@cnn.com</v>
      </c>
      <c r="H772" s="2" t="str">
        <f>_xlfn.XLOOKUP(C772,customers!$A$1:$A$1001,customers!$G$1:$G$1001,,0)</f>
        <v>United States</v>
      </c>
      <c r="I772" s="4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7">
        <f>INDEX(products!$A$1:$G$49,MATCH(orders!$D772,products!$A$1:$A$49,0),MATCH(orders!K$1,products!$A$1:$G$1,0))</f>
        <v>1</v>
      </c>
      <c r="L772" s="9">
        <f>INDEX(products!$A$1:$G$49,MATCH(orders!$D772,products!$A$1:$A$49,0),MATCH(orders!L$1,products!$A$1:$G$1,0))</f>
        <v>9.9499999999999993</v>
      </c>
      <c r="M772" s="9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_xlfn.XLOOKUP(orders_table[[#This Row],[Customer ID]],customers!$A$1:$A$1001,customers!$I$1:$I$1001,,0)</f>
        <v>No</v>
      </c>
    </row>
    <row r="773" spans="1:16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_xlfn.XLOOKUP(C773,customers!$A$1:$A$1001,customers!$B$1:$B$1001,0)</f>
        <v>Suzanna Bollam</v>
      </c>
      <c r="G773" s="2" t="str">
        <f>IF(_xlfn.XLOOKUP(C773,customers!$A$1:$A$1001,customers!$C$1:$C$1001,0)=0,"",_xlfn.XLOOKUP(C773,customers!$A$1:$A$1001,customers!$C$1:$C$1001,0))</f>
        <v>sbollamlf@list-manage.com</v>
      </c>
      <c r="H773" s="2" t="str">
        <f>_xlfn.XLOOKUP(C773,customers!$A$1:$A$1001,customers!$G$1:$G$1001,,0)</f>
        <v>United States</v>
      </c>
      <c r="I773" s="4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7">
        <f>INDEX(products!$A$1:$G$49,MATCH(orders!$D773,products!$A$1:$A$49,0),MATCH(orders!K$1,products!$A$1:$G$1,0))</f>
        <v>0.5</v>
      </c>
      <c r="L773" s="9">
        <f>INDEX(products!$A$1:$G$49,MATCH(orders!$D773,products!$A$1:$A$49,0),MATCH(orders!L$1,products!$A$1:$G$1,0))</f>
        <v>7.169999999999999</v>
      </c>
      <c r="M773" s="9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_xlfn.XLOOKUP(orders_table[[#This Row],[Customer ID]],customers!$A$1:$A$1001,customers!$I$1:$I$1001,,0)</f>
        <v>No</v>
      </c>
    </row>
    <row r="774" spans="1:16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_xlfn.XLOOKUP(C774,customers!$A$1:$A$1001,customers!$B$1:$B$1001,0)</f>
        <v>Mellisa Mebes</v>
      </c>
      <c r="G774" s="2" t="str">
        <f>IF(_xlfn.XLOOKUP(C774,customers!$A$1:$A$1001,customers!$C$1:$C$1001,0)=0,"",_xlfn.XLOOKUP(C774,customers!$A$1:$A$1001,customers!$C$1:$C$1001,0))</f>
        <v/>
      </c>
      <c r="H774" s="2" t="str">
        <f>_xlfn.XLOOKUP(C774,customers!$A$1:$A$1001,customers!$G$1:$G$1001,,0)</f>
        <v>United States</v>
      </c>
      <c r="I774" s="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7">
        <f>INDEX(products!$A$1:$G$49,MATCH(orders!$D774,products!$A$1:$A$49,0),MATCH(orders!K$1,products!$A$1:$G$1,0))</f>
        <v>1</v>
      </c>
      <c r="L774" s="9">
        <f>INDEX(products!$A$1:$G$49,MATCH(orders!$D774,products!$A$1:$A$49,0),MATCH(orders!L$1,products!$A$1:$G$1,0))</f>
        <v>13.75</v>
      </c>
      <c r="M774" s="9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_xlfn.XLOOKUP(orders_table[[#This Row],[Customer ID]],customers!$A$1:$A$1001,customers!$I$1:$I$1001,,0)</f>
        <v>No</v>
      </c>
    </row>
    <row r="775" spans="1:16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_xlfn.XLOOKUP(C775,customers!$A$1:$A$1001,customers!$B$1:$B$1001,0)</f>
        <v>Alva Filipczak</v>
      </c>
      <c r="G775" s="2" t="str">
        <f>IF(_xlfn.XLOOKUP(C775,customers!$A$1:$A$1001,customers!$C$1:$C$1001,0)=0,"",_xlfn.XLOOKUP(C775,customers!$A$1:$A$1001,customers!$C$1:$C$1001,0))</f>
        <v>afilipczaklh@ning.com</v>
      </c>
      <c r="H775" s="2" t="str">
        <f>_xlfn.XLOOKUP(C775,customers!$A$1:$A$1001,customers!$G$1:$G$1001,,0)</f>
        <v>Ireland</v>
      </c>
      <c r="I775" s="4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7">
        <f>INDEX(products!$A$1:$G$49,MATCH(orders!$D775,products!$A$1:$A$49,0),MATCH(orders!K$1,products!$A$1:$G$1,0))</f>
        <v>0.2</v>
      </c>
      <c r="L775" s="9">
        <f>INDEX(products!$A$1:$G$49,MATCH(orders!$D775,products!$A$1:$A$49,0),MATCH(orders!L$1,products!$A$1:$G$1,0))</f>
        <v>4.3650000000000002</v>
      </c>
      <c r="M775" s="9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_xlfn.XLOOKUP(orders_table[[#This Row],[Customer ID]],customers!$A$1:$A$1001,customers!$I$1:$I$1001,,0)</f>
        <v>No</v>
      </c>
    </row>
    <row r="776" spans="1:16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_xlfn.XLOOKUP(C776,customers!$A$1:$A$1001,customers!$B$1:$B$1001,0)</f>
        <v>Dorette Hinemoor</v>
      </c>
      <c r="G776" s="2" t="str">
        <f>IF(_xlfn.XLOOKUP(C776,customers!$A$1:$A$1001,customers!$C$1:$C$1001,0)=0,"",_xlfn.XLOOKUP(C776,customers!$A$1:$A$1001,customers!$C$1:$C$1001,0))</f>
        <v/>
      </c>
      <c r="H776" s="2" t="str">
        <f>_xlfn.XLOOKUP(C776,customers!$A$1:$A$1001,customers!$G$1:$G$1001,,0)</f>
        <v>United States</v>
      </c>
      <c r="I776" s="4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7">
        <f>INDEX(products!$A$1:$G$49,MATCH(orders!$D776,products!$A$1:$A$49,0),MATCH(orders!K$1,products!$A$1:$G$1,0))</f>
        <v>1</v>
      </c>
      <c r="L776" s="9">
        <f>INDEX(products!$A$1:$G$49,MATCH(orders!$D776,products!$A$1:$A$49,0),MATCH(orders!L$1,products!$A$1:$G$1,0))</f>
        <v>9.9499999999999993</v>
      </c>
      <c r="M776" s="9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_xlfn.XLOOKUP(orders_table[[#This Row],[Customer ID]],customers!$A$1:$A$1001,customers!$I$1:$I$1001,,0)</f>
        <v>Yes</v>
      </c>
    </row>
    <row r="777" spans="1:16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_xlfn.XLOOKUP(C777,customers!$A$1:$A$1001,customers!$B$1:$B$1001,0)</f>
        <v>Rhetta Elnaugh</v>
      </c>
      <c r="G777" s="2" t="str">
        <f>IF(_xlfn.XLOOKUP(C777,customers!$A$1:$A$1001,customers!$C$1:$C$1001,0)=0,"",_xlfn.XLOOKUP(C777,customers!$A$1:$A$1001,customers!$C$1:$C$1001,0))</f>
        <v>relnaughlj@comsenz.com</v>
      </c>
      <c r="H777" s="2" t="str">
        <f>_xlfn.XLOOKUP(C777,customers!$A$1:$A$1001,customers!$G$1:$G$1001,,0)</f>
        <v>United States</v>
      </c>
      <c r="I777" s="4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7">
        <f>INDEX(products!$A$1:$G$49,MATCH(orders!$D777,products!$A$1:$A$49,0),MATCH(orders!K$1,products!$A$1:$G$1,0))</f>
        <v>0.5</v>
      </c>
      <c r="L777" s="9">
        <f>INDEX(products!$A$1:$G$49,MATCH(orders!$D777,products!$A$1:$A$49,0),MATCH(orders!L$1,products!$A$1:$G$1,0))</f>
        <v>8.91</v>
      </c>
      <c r="M777" s="9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_xlfn.XLOOKUP(orders_table[[#This Row],[Customer ID]],customers!$A$1:$A$1001,customers!$I$1:$I$1001,,0)</f>
        <v>Yes</v>
      </c>
    </row>
    <row r="778" spans="1:16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_xlfn.XLOOKUP(C778,customers!$A$1:$A$1001,customers!$B$1:$B$1001,0)</f>
        <v>Jule Deehan</v>
      </c>
      <c r="G778" s="2" t="str">
        <f>IF(_xlfn.XLOOKUP(C778,customers!$A$1:$A$1001,customers!$C$1:$C$1001,0)=0,"",_xlfn.XLOOKUP(C778,customers!$A$1:$A$1001,customers!$C$1:$C$1001,0))</f>
        <v>jdeehanlk@about.me</v>
      </c>
      <c r="H778" s="2" t="str">
        <f>_xlfn.XLOOKUP(C778,customers!$A$1:$A$1001,customers!$G$1:$G$1001,,0)</f>
        <v>United States</v>
      </c>
      <c r="I778" s="4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7">
        <f>INDEX(products!$A$1:$G$49,MATCH(orders!$D778,products!$A$1:$A$49,0),MATCH(orders!K$1,products!$A$1:$G$1,0))</f>
        <v>0.5</v>
      </c>
      <c r="L778" s="9">
        <f>INDEX(products!$A$1:$G$49,MATCH(orders!$D778,products!$A$1:$A$49,0),MATCH(orders!L$1,products!$A$1:$G$1,0))</f>
        <v>6.75</v>
      </c>
      <c r="M778" s="9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_xlfn.XLOOKUP(orders_table[[#This Row],[Customer ID]],customers!$A$1:$A$1001,customers!$I$1:$I$1001,,0)</f>
        <v>No</v>
      </c>
    </row>
    <row r="779" spans="1:16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_xlfn.XLOOKUP(C779,customers!$A$1:$A$1001,customers!$B$1:$B$1001,0)</f>
        <v>Janella Eden</v>
      </c>
      <c r="G779" s="2" t="str">
        <f>IF(_xlfn.XLOOKUP(C779,customers!$A$1:$A$1001,customers!$C$1:$C$1001,0)=0,"",_xlfn.XLOOKUP(C779,customers!$A$1:$A$1001,customers!$C$1:$C$1001,0))</f>
        <v>jedenll@e-recht24.de</v>
      </c>
      <c r="H779" s="2" t="str">
        <f>_xlfn.XLOOKUP(C779,customers!$A$1:$A$1001,customers!$G$1:$G$1001,,0)</f>
        <v>United States</v>
      </c>
      <c r="I779" s="4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7">
        <f>INDEX(products!$A$1:$G$49,MATCH(orders!$D779,products!$A$1:$A$49,0),MATCH(orders!K$1,products!$A$1:$G$1,0))</f>
        <v>2.5</v>
      </c>
      <c r="L779" s="9">
        <f>INDEX(products!$A$1:$G$49,MATCH(orders!$D779,products!$A$1:$A$49,0),MATCH(orders!L$1,products!$A$1:$G$1,0))</f>
        <v>29.784999999999997</v>
      </c>
      <c r="M779" s="9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_xlfn.XLOOKUP(orders_table[[#This Row],[Customer ID]],customers!$A$1:$A$1001,customers!$I$1:$I$1001,,0)</f>
        <v>No</v>
      </c>
    </row>
    <row r="780" spans="1:16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_xlfn.XLOOKUP(C780,customers!$A$1:$A$1001,customers!$B$1:$B$1001,0)</f>
        <v>Cam Jewster</v>
      </c>
      <c r="G780" s="2" t="str">
        <f>IF(_xlfn.XLOOKUP(C780,customers!$A$1:$A$1001,customers!$C$1:$C$1001,0)=0,"",_xlfn.XLOOKUP(C780,customers!$A$1:$A$1001,customers!$C$1:$C$1001,0))</f>
        <v>cjewsterlu@moonfruit.com</v>
      </c>
      <c r="H780" s="2" t="str">
        <f>_xlfn.XLOOKUP(C780,customers!$A$1:$A$1001,customers!$G$1:$G$1001,,0)</f>
        <v>United States</v>
      </c>
      <c r="I780" s="4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7">
        <f>INDEX(products!$A$1:$G$49,MATCH(orders!$D780,products!$A$1:$A$49,0),MATCH(orders!K$1,products!$A$1:$G$1,0))</f>
        <v>0.5</v>
      </c>
      <c r="L780" s="9">
        <f>INDEX(products!$A$1:$G$49,MATCH(orders!$D780,products!$A$1:$A$49,0),MATCH(orders!L$1,products!$A$1:$G$1,0))</f>
        <v>9.51</v>
      </c>
      <c r="M780" s="9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_xlfn.XLOOKUP(orders_table[[#This Row],[Customer ID]],customers!$A$1:$A$1001,customers!$I$1:$I$1001,,0)</f>
        <v>Yes</v>
      </c>
    </row>
    <row r="781" spans="1:16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_xlfn.XLOOKUP(C781,customers!$A$1:$A$1001,customers!$B$1:$B$1001,0)</f>
        <v>Ugo Southerden</v>
      </c>
      <c r="G781" s="2" t="str">
        <f>IF(_xlfn.XLOOKUP(C781,customers!$A$1:$A$1001,customers!$C$1:$C$1001,0)=0,"",_xlfn.XLOOKUP(C781,customers!$A$1:$A$1001,customers!$C$1:$C$1001,0))</f>
        <v>usoutherdenln@hao123.com</v>
      </c>
      <c r="H781" s="2" t="str">
        <f>_xlfn.XLOOKUP(C781,customers!$A$1:$A$1001,customers!$G$1:$G$1001,,0)</f>
        <v>United States</v>
      </c>
      <c r="I781" s="4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7">
        <f>INDEX(products!$A$1:$G$49,MATCH(orders!$D781,products!$A$1:$A$49,0),MATCH(orders!K$1,products!$A$1:$G$1,0))</f>
        <v>1</v>
      </c>
      <c r="L781" s="9">
        <f>INDEX(products!$A$1:$G$49,MATCH(orders!$D781,products!$A$1:$A$49,0),MATCH(orders!L$1,products!$A$1:$G$1,0))</f>
        <v>12.95</v>
      </c>
      <c r="M781" s="9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_xlfn.XLOOKUP(orders_table[[#This Row],[Customer ID]],customers!$A$1:$A$1001,customers!$I$1:$I$1001,,0)</f>
        <v>Yes</v>
      </c>
    </row>
    <row r="782" spans="1:16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_xlfn.XLOOKUP(C782,customers!$A$1:$A$1001,customers!$B$1:$B$1001,0)</f>
        <v>Verne Dunkerley</v>
      </c>
      <c r="G782" s="2" t="str">
        <f>IF(_xlfn.XLOOKUP(C782,customers!$A$1:$A$1001,customers!$C$1:$C$1001,0)=0,"",_xlfn.XLOOKUP(C782,customers!$A$1:$A$1001,customers!$C$1:$C$1001,0))</f>
        <v/>
      </c>
      <c r="H782" s="2" t="str">
        <f>_xlfn.XLOOKUP(C782,customers!$A$1:$A$1001,customers!$G$1:$G$1001,,0)</f>
        <v>United States</v>
      </c>
      <c r="I782" s="4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7">
        <f>INDEX(products!$A$1:$G$49,MATCH(orders!$D782,products!$A$1:$A$49,0),MATCH(orders!K$1,products!$A$1:$G$1,0))</f>
        <v>1</v>
      </c>
      <c r="L782" s="9">
        <f>INDEX(products!$A$1:$G$49,MATCH(orders!$D782,products!$A$1:$A$49,0),MATCH(orders!L$1,products!$A$1:$G$1,0))</f>
        <v>13.75</v>
      </c>
      <c r="M782" s="9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_xlfn.XLOOKUP(orders_table[[#This Row],[Customer ID]],customers!$A$1:$A$1001,customers!$I$1:$I$1001,,0)</f>
        <v>No</v>
      </c>
    </row>
    <row r="783" spans="1:16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_xlfn.XLOOKUP(C783,customers!$A$1:$A$1001,customers!$B$1:$B$1001,0)</f>
        <v>Lacee Burtenshaw</v>
      </c>
      <c r="G783" s="2" t="str">
        <f>IF(_xlfn.XLOOKUP(C783,customers!$A$1:$A$1001,customers!$C$1:$C$1001,0)=0,"",_xlfn.XLOOKUP(C783,customers!$A$1:$A$1001,customers!$C$1:$C$1001,0))</f>
        <v>lburtenshawlp@shinystat.com</v>
      </c>
      <c r="H783" s="2" t="str">
        <f>_xlfn.XLOOKUP(C783,customers!$A$1:$A$1001,customers!$G$1:$G$1001,,0)</f>
        <v>United States</v>
      </c>
      <c r="I783" s="4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7">
        <f>INDEX(products!$A$1:$G$49,MATCH(orders!$D783,products!$A$1:$A$49,0),MATCH(orders!K$1,products!$A$1:$G$1,0))</f>
        <v>2.5</v>
      </c>
      <c r="L783" s="9">
        <f>INDEX(products!$A$1:$G$49,MATCH(orders!$D783,products!$A$1:$A$49,0),MATCH(orders!L$1,products!$A$1:$G$1,0))</f>
        <v>36.454999999999998</v>
      </c>
      <c r="M783" s="9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_xlfn.XLOOKUP(orders_table[[#This Row],[Customer ID]],customers!$A$1:$A$1001,customers!$I$1:$I$1001,,0)</f>
        <v>No</v>
      </c>
    </row>
    <row r="784" spans="1:16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_xlfn.XLOOKUP(C784,customers!$A$1:$A$1001,customers!$B$1:$B$1001,0)</f>
        <v>Adorne Gregoratti</v>
      </c>
      <c r="G784" s="2" t="str">
        <f>IF(_xlfn.XLOOKUP(C784,customers!$A$1:$A$1001,customers!$C$1:$C$1001,0)=0,"",_xlfn.XLOOKUP(C784,customers!$A$1:$A$1001,customers!$C$1:$C$1001,0))</f>
        <v>agregorattilq@vistaprint.com</v>
      </c>
      <c r="H784" s="2" t="str">
        <f>_xlfn.XLOOKUP(C784,customers!$A$1:$A$1001,customers!$G$1:$G$1001,,0)</f>
        <v>Ireland</v>
      </c>
      <c r="I784" s="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7">
        <f>INDEX(products!$A$1:$G$49,MATCH(orders!$D784,products!$A$1:$A$49,0),MATCH(orders!K$1,products!$A$1:$G$1,0))</f>
        <v>0.2</v>
      </c>
      <c r="L784" s="9">
        <f>INDEX(products!$A$1:$G$49,MATCH(orders!$D784,products!$A$1:$A$49,0),MATCH(orders!L$1,products!$A$1:$G$1,0))</f>
        <v>4.4550000000000001</v>
      </c>
      <c r="M784" s="9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_xlfn.XLOOKUP(orders_table[[#This Row],[Customer ID]],customers!$A$1:$A$1001,customers!$I$1:$I$1001,,0)</f>
        <v>No</v>
      </c>
    </row>
    <row r="785" spans="1:16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_xlfn.XLOOKUP(C785,customers!$A$1:$A$1001,customers!$B$1:$B$1001,0)</f>
        <v>Chris Croster</v>
      </c>
      <c r="G785" s="2" t="str">
        <f>IF(_xlfn.XLOOKUP(C785,customers!$A$1:$A$1001,customers!$C$1:$C$1001,0)=0,"",_xlfn.XLOOKUP(C785,customers!$A$1:$A$1001,customers!$C$1:$C$1001,0))</f>
        <v>ccrosterlr@gov.uk</v>
      </c>
      <c r="H785" s="2" t="str">
        <f>_xlfn.XLOOKUP(C785,customers!$A$1:$A$1001,customers!$G$1:$G$1001,,0)</f>
        <v>United States</v>
      </c>
      <c r="I785" s="4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7">
        <f>INDEX(products!$A$1:$G$49,MATCH(orders!$D785,products!$A$1:$A$49,0),MATCH(orders!K$1,products!$A$1:$G$1,0))</f>
        <v>0.5</v>
      </c>
      <c r="L785" s="9">
        <f>INDEX(products!$A$1:$G$49,MATCH(orders!$D785,products!$A$1:$A$49,0),MATCH(orders!L$1,products!$A$1:$G$1,0))</f>
        <v>8.73</v>
      </c>
      <c r="M785" s="9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_xlfn.XLOOKUP(orders_table[[#This Row],[Customer ID]],customers!$A$1:$A$1001,customers!$I$1:$I$1001,,0)</f>
        <v>Yes</v>
      </c>
    </row>
    <row r="786" spans="1:16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_xlfn.XLOOKUP(C786,customers!$A$1:$A$1001,customers!$B$1:$B$1001,0)</f>
        <v>Graeme Whitehead</v>
      </c>
      <c r="G786" s="2" t="str">
        <f>IF(_xlfn.XLOOKUP(C786,customers!$A$1:$A$1001,customers!$C$1:$C$1001,0)=0,"",_xlfn.XLOOKUP(C786,customers!$A$1:$A$1001,customers!$C$1:$C$1001,0))</f>
        <v>gwhiteheadls@hp.com</v>
      </c>
      <c r="H786" s="2" t="str">
        <f>_xlfn.XLOOKUP(C786,customers!$A$1:$A$1001,customers!$G$1:$G$1001,,0)</f>
        <v>United States</v>
      </c>
      <c r="I786" s="4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7">
        <f>INDEX(products!$A$1:$G$49,MATCH(orders!$D786,products!$A$1:$A$49,0),MATCH(orders!K$1,products!$A$1:$G$1,0))</f>
        <v>1</v>
      </c>
      <c r="L786" s="9">
        <f>INDEX(products!$A$1:$G$49,MATCH(orders!$D786,products!$A$1:$A$49,0),MATCH(orders!L$1,products!$A$1:$G$1,0))</f>
        <v>15.85</v>
      </c>
      <c r="M786" s="9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_xlfn.XLOOKUP(orders_table[[#This Row],[Customer ID]],customers!$A$1:$A$1001,customers!$I$1:$I$1001,,0)</f>
        <v>No</v>
      </c>
    </row>
    <row r="787" spans="1:16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_xlfn.XLOOKUP(C787,customers!$A$1:$A$1001,customers!$B$1:$B$1001,0)</f>
        <v>Haslett Jodrelle</v>
      </c>
      <c r="G787" s="2" t="str">
        <f>IF(_xlfn.XLOOKUP(C787,customers!$A$1:$A$1001,customers!$C$1:$C$1001,0)=0,"",_xlfn.XLOOKUP(C787,customers!$A$1:$A$1001,customers!$C$1:$C$1001,0))</f>
        <v>hjodrellelt@samsung.com</v>
      </c>
      <c r="H787" s="2" t="str">
        <f>_xlfn.XLOOKUP(C787,customers!$A$1:$A$1001,customers!$G$1:$G$1001,,0)</f>
        <v>United States</v>
      </c>
      <c r="I787" s="4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7">
        <f>INDEX(products!$A$1:$G$49,MATCH(orders!$D787,products!$A$1:$A$49,0),MATCH(orders!K$1,products!$A$1:$G$1,0))</f>
        <v>2.5</v>
      </c>
      <c r="L787" s="9">
        <f>INDEX(products!$A$1:$G$49,MATCH(orders!$D787,products!$A$1:$A$49,0),MATCH(orders!L$1,products!$A$1:$G$1,0))</f>
        <v>22.884999999999998</v>
      </c>
      <c r="M787" s="9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_xlfn.XLOOKUP(orders_table[[#This Row],[Customer ID]],customers!$A$1:$A$1001,customers!$I$1:$I$1001,,0)</f>
        <v>No</v>
      </c>
    </row>
    <row r="788" spans="1:16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_xlfn.XLOOKUP(C788,customers!$A$1:$A$1001,customers!$B$1:$B$1001,0)</f>
        <v>Cam Jewster</v>
      </c>
      <c r="G788" s="2" t="str">
        <f>IF(_xlfn.XLOOKUP(C788,customers!$A$1:$A$1001,customers!$C$1:$C$1001,0)=0,"",_xlfn.XLOOKUP(C788,customers!$A$1:$A$1001,customers!$C$1:$C$1001,0))</f>
        <v>cjewsterlu@moonfruit.com</v>
      </c>
      <c r="H788" s="2" t="str">
        <f>_xlfn.XLOOKUP(C788,customers!$A$1:$A$1001,customers!$G$1:$G$1001,,0)</f>
        <v>United States</v>
      </c>
      <c r="I788" s="4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7">
        <f>INDEX(products!$A$1:$G$49,MATCH(orders!$D788,products!$A$1:$A$49,0),MATCH(orders!K$1,products!$A$1:$G$1,0))</f>
        <v>2.5</v>
      </c>
      <c r="L788" s="9">
        <f>INDEX(products!$A$1:$G$49,MATCH(orders!$D788,products!$A$1:$A$49,0),MATCH(orders!L$1,products!$A$1:$G$1,0))</f>
        <v>27.945</v>
      </c>
      <c r="M788" s="9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_xlfn.XLOOKUP(orders_table[[#This Row],[Customer ID]],customers!$A$1:$A$1001,customers!$I$1:$I$1001,,0)</f>
        <v>Yes</v>
      </c>
    </row>
    <row r="789" spans="1:16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_xlfn.XLOOKUP(C789,customers!$A$1:$A$1001,customers!$B$1:$B$1001,0)</f>
        <v>Beryl Osborn</v>
      </c>
      <c r="G789" s="2" t="str">
        <f>IF(_xlfn.XLOOKUP(C789,customers!$A$1:$A$1001,customers!$C$1:$C$1001,0)=0,"",_xlfn.XLOOKUP(C789,customers!$A$1:$A$1001,customers!$C$1:$C$1001,0))</f>
        <v/>
      </c>
      <c r="H789" s="2" t="str">
        <f>_xlfn.XLOOKUP(C789,customers!$A$1:$A$1001,customers!$G$1:$G$1001,,0)</f>
        <v>United States</v>
      </c>
      <c r="I789" s="4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7">
        <f>INDEX(products!$A$1:$G$49,MATCH(orders!$D789,products!$A$1:$A$49,0),MATCH(orders!K$1,products!$A$1:$G$1,0))</f>
        <v>1</v>
      </c>
      <c r="L789" s="9">
        <f>INDEX(products!$A$1:$G$49,MATCH(orders!$D789,products!$A$1:$A$49,0),MATCH(orders!L$1,products!$A$1:$G$1,0))</f>
        <v>13.75</v>
      </c>
      <c r="M789" s="9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_xlfn.XLOOKUP(orders_table[[#This Row],[Customer ID]],customers!$A$1:$A$1001,customers!$I$1:$I$1001,,0)</f>
        <v>Yes</v>
      </c>
    </row>
    <row r="790" spans="1:16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_xlfn.XLOOKUP(C790,customers!$A$1:$A$1001,customers!$B$1:$B$1001,0)</f>
        <v>Kaela Nottram</v>
      </c>
      <c r="G790" s="2" t="str">
        <f>IF(_xlfn.XLOOKUP(C790,customers!$A$1:$A$1001,customers!$C$1:$C$1001,0)=0,"",_xlfn.XLOOKUP(C790,customers!$A$1:$A$1001,customers!$C$1:$C$1001,0))</f>
        <v>knottramlw@odnoklassniki.ru</v>
      </c>
      <c r="H790" s="2" t="str">
        <f>_xlfn.XLOOKUP(C790,customers!$A$1:$A$1001,customers!$G$1:$G$1001,,0)</f>
        <v>Ireland</v>
      </c>
      <c r="I790" s="4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7">
        <f>INDEX(products!$A$1:$G$49,MATCH(orders!$D790,products!$A$1:$A$49,0),MATCH(orders!K$1,products!$A$1:$G$1,0))</f>
        <v>2.5</v>
      </c>
      <c r="L790" s="9">
        <f>INDEX(products!$A$1:$G$49,MATCH(orders!$D790,products!$A$1:$A$49,0),MATCH(orders!L$1,products!$A$1:$G$1,0))</f>
        <v>22.884999999999998</v>
      </c>
      <c r="M790" s="9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_xlfn.XLOOKUP(orders_table[[#This Row],[Customer ID]],customers!$A$1:$A$1001,customers!$I$1:$I$1001,,0)</f>
        <v>Yes</v>
      </c>
    </row>
    <row r="791" spans="1:16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_xlfn.XLOOKUP(C791,customers!$A$1:$A$1001,customers!$B$1:$B$1001,0)</f>
        <v>Nobe Buney</v>
      </c>
      <c r="G791" s="2" t="str">
        <f>IF(_xlfn.XLOOKUP(C791,customers!$A$1:$A$1001,customers!$C$1:$C$1001,0)=0,"",_xlfn.XLOOKUP(C791,customers!$A$1:$A$1001,customers!$C$1:$C$1001,0))</f>
        <v>nbuneylx@jugem.jp</v>
      </c>
      <c r="H791" s="2" t="str">
        <f>_xlfn.XLOOKUP(C791,customers!$A$1:$A$1001,customers!$G$1:$G$1001,,0)</f>
        <v>United States</v>
      </c>
      <c r="I791" s="4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7">
        <f>INDEX(products!$A$1:$G$49,MATCH(orders!$D791,products!$A$1:$A$49,0),MATCH(orders!K$1,products!$A$1:$G$1,0))</f>
        <v>1</v>
      </c>
      <c r="L791" s="9">
        <f>INDEX(products!$A$1:$G$49,MATCH(orders!$D791,products!$A$1:$A$49,0),MATCH(orders!L$1,products!$A$1:$G$1,0))</f>
        <v>12.95</v>
      </c>
      <c r="M791" s="9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_xlfn.XLOOKUP(orders_table[[#This Row],[Customer ID]],customers!$A$1:$A$1001,customers!$I$1:$I$1001,,0)</f>
        <v>No</v>
      </c>
    </row>
    <row r="792" spans="1:16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_xlfn.XLOOKUP(C792,customers!$A$1:$A$1001,customers!$B$1:$B$1001,0)</f>
        <v>Silvan McShea</v>
      </c>
      <c r="G792" s="2" t="str">
        <f>IF(_xlfn.XLOOKUP(C792,customers!$A$1:$A$1001,customers!$C$1:$C$1001,0)=0,"",_xlfn.XLOOKUP(C792,customers!$A$1:$A$1001,customers!$C$1:$C$1001,0))</f>
        <v>smcshealy@photobucket.com</v>
      </c>
      <c r="H792" s="2" t="str">
        <f>_xlfn.XLOOKUP(C792,customers!$A$1:$A$1001,customers!$G$1:$G$1001,,0)</f>
        <v>United States</v>
      </c>
      <c r="I792" s="4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7">
        <f>INDEX(products!$A$1:$G$49,MATCH(orders!$D792,products!$A$1:$A$49,0),MATCH(orders!K$1,products!$A$1:$G$1,0))</f>
        <v>0.5</v>
      </c>
      <c r="L792" s="9">
        <f>INDEX(products!$A$1:$G$49,MATCH(orders!$D792,products!$A$1:$A$49,0),MATCH(orders!L$1,products!$A$1:$G$1,0))</f>
        <v>7.77</v>
      </c>
      <c r="M792" s="9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_xlfn.XLOOKUP(orders_table[[#This Row],[Customer ID]],customers!$A$1:$A$1001,customers!$I$1:$I$1001,,0)</f>
        <v>No</v>
      </c>
    </row>
    <row r="793" spans="1:16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_xlfn.XLOOKUP(C793,customers!$A$1:$A$1001,customers!$B$1:$B$1001,0)</f>
        <v>Karylin Huddart</v>
      </c>
      <c r="G793" s="2" t="str">
        <f>IF(_xlfn.XLOOKUP(C793,customers!$A$1:$A$1001,customers!$C$1:$C$1001,0)=0,"",_xlfn.XLOOKUP(C793,customers!$A$1:$A$1001,customers!$C$1:$C$1001,0))</f>
        <v>khuddartlz@about.com</v>
      </c>
      <c r="H793" s="2" t="str">
        <f>_xlfn.XLOOKUP(C793,customers!$A$1:$A$1001,customers!$G$1:$G$1001,,0)</f>
        <v>United States</v>
      </c>
      <c r="I793" s="4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7">
        <f>INDEX(products!$A$1:$G$49,MATCH(orders!$D793,products!$A$1:$A$49,0),MATCH(orders!K$1,products!$A$1:$G$1,0))</f>
        <v>0.2</v>
      </c>
      <c r="L793" s="9">
        <f>INDEX(products!$A$1:$G$49,MATCH(orders!$D793,products!$A$1:$A$49,0),MATCH(orders!L$1,products!$A$1:$G$1,0))</f>
        <v>4.7549999999999999</v>
      </c>
      <c r="M793" s="9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_xlfn.XLOOKUP(orders_table[[#This Row],[Customer ID]],customers!$A$1:$A$1001,customers!$I$1:$I$1001,,0)</f>
        <v>Yes</v>
      </c>
    </row>
    <row r="794" spans="1:16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_xlfn.XLOOKUP(C794,customers!$A$1:$A$1001,customers!$B$1:$B$1001,0)</f>
        <v>Jereme Gippes</v>
      </c>
      <c r="G794" s="2" t="str">
        <f>IF(_xlfn.XLOOKUP(C794,customers!$A$1:$A$1001,customers!$C$1:$C$1001,0)=0,"",_xlfn.XLOOKUP(C794,customers!$A$1:$A$1001,customers!$C$1:$C$1001,0))</f>
        <v>jgippesm0@cloudflare.com</v>
      </c>
      <c r="H794" s="2" t="str">
        <f>_xlfn.XLOOKUP(C794,customers!$A$1:$A$1001,customers!$G$1:$G$1001,,0)</f>
        <v>United Kingdom</v>
      </c>
      <c r="I794" s="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7">
        <f>INDEX(products!$A$1:$G$49,MATCH(orders!$D794,products!$A$1:$A$49,0),MATCH(orders!K$1,products!$A$1:$G$1,0))</f>
        <v>0.5</v>
      </c>
      <c r="L794" s="9">
        <f>INDEX(products!$A$1:$G$49,MATCH(orders!$D794,products!$A$1:$A$49,0),MATCH(orders!L$1,products!$A$1:$G$1,0))</f>
        <v>8.73</v>
      </c>
      <c r="M794" s="9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_xlfn.XLOOKUP(orders_table[[#This Row],[Customer ID]],customers!$A$1:$A$1001,customers!$I$1:$I$1001,,0)</f>
        <v>Yes</v>
      </c>
    </row>
    <row r="795" spans="1:16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_xlfn.XLOOKUP(C795,customers!$A$1:$A$1001,customers!$B$1:$B$1001,0)</f>
        <v>Lukas Whittlesee</v>
      </c>
      <c r="G795" s="2" t="str">
        <f>IF(_xlfn.XLOOKUP(C795,customers!$A$1:$A$1001,customers!$C$1:$C$1001,0)=0,"",_xlfn.XLOOKUP(C795,customers!$A$1:$A$1001,customers!$C$1:$C$1001,0))</f>
        <v>lwhittleseem1@e-recht24.de</v>
      </c>
      <c r="H795" s="2" t="str">
        <f>_xlfn.XLOOKUP(C795,customers!$A$1:$A$1001,customers!$G$1:$G$1001,,0)</f>
        <v>United States</v>
      </c>
      <c r="I795" s="4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7">
        <f>INDEX(products!$A$1:$G$49,MATCH(orders!$D795,products!$A$1:$A$49,0),MATCH(orders!K$1,products!$A$1:$G$1,0))</f>
        <v>0.2</v>
      </c>
      <c r="L795" s="9">
        <f>INDEX(products!$A$1:$G$49,MATCH(orders!$D795,products!$A$1:$A$49,0),MATCH(orders!L$1,products!$A$1:$G$1,0))</f>
        <v>3.5849999999999995</v>
      </c>
      <c r="M795" s="9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_xlfn.XLOOKUP(orders_table[[#This Row],[Customer ID]],customers!$A$1:$A$1001,customers!$I$1:$I$1001,,0)</f>
        <v>No</v>
      </c>
    </row>
    <row r="796" spans="1:16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_xlfn.XLOOKUP(C796,customers!$A$1:$A$1001,customers!$B$1:$B$1001,0)</f>
        <v>Gregorius Trengrove</v>
      </c>
      <c r="G796" s="2" t="str">
        <f>IF(_xlfn.XLOOKUP(C796,customers!$A$1:$A$1001,customers!$C$1:$C$1001,0)=0,"",_xlfn.XLOOKUP(C796,customers!$A$1:$A$1001,customers!$C$1:$C$1001,0))</f>
        <v>gtrengrovem2@elpais.com</v>
      </c>
      <c r="H796" s="2" t="str">
        <f>_xlfn.XLOOKUP(C796,customers!$A$1:$A$1001,customers!$G$1:$G$1001,,0)</f>
        <v>United States</v>
      </c>
      <c r="I796" s="4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7">
        <f>INDEX(products!$A$1:$G$49,MATCH(orders!$D796,products!$A$1:$A$49,0),MATCH(orders!K$1,products!$A$1:$G$1,0))</f>
        <v>2.5</v>
      </c>
      <c r="L796" s="9">
        <f>INDEX(products!$A$1:$G$49,MATCH(orders!$D796,products!$A$1:$A$49,0),MATCH(orders!L$1,products!$A$1:$G$1,0))</f>
        <v>29.784999999999997</v>
      </c>
      <c r="M796" s="9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_xlfn.XLOOKUP(orders_table[[#This Row],[Customer ID]],customers!$A$1:$A$1001,customers!$I$1:$I$1001,,0)</f>
        <v>No</v>
      </c>
    </row>
    <row r="797" spans="1:16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_xlfn.XLOOKUP(C797,customers!$A$1:$A$1001,customers!$B$1:$B$1001,0)</f>
        <v>Wright Caldero</v>
      </c>
      <c r="G797" s="2" t="str">
        <f>IF(_xlfn.XLOOKUP(C797,customers!$A$1:$A$1001,customers!$C$1:$C$1001,0)=0,"",_xlfn.XLOOKUP(C797,customers!$A$1:$A$1001,customers!$C$1:$C$1001,0))</f>
        <v>wcalderom3@stumbleupon.com</v>
      </c>
      <c r="H797" s="2" t="str">
        <f>_xlfn.XLOOKUP(C797,customers!$A$1:$A$1001,customers!$G$1:$G$1001,,0)</f>
        <v>United States</v>
      </c>
      <c r="I797" s="4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7">
        <f>INDEX(products!$A$1:$G$49,MATCH(orders!$D797,products!$A$1:$A$49,0),MATCH(orders!K$1,products!$A$1:$G$1,0))</f>
        <v>0.5</v>
      </c>
      <c r="L797" s="9">
        <f>INDEX(products!$A$1:$G$49,MATCH(orders!$D797,products!$A$1:$A$49,0),MATCH(orders!L$1,products!$A$1:$G$1,0))</f>
        <v>7.169999999999999</v>
      </c>
      <c r="M797" s="9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_xlfn.XLOOKUP(orders_table[[#This Row],[Customer ID]],customers!$A$1:$A$1001,customers!$I$1:$I$1001,,0)</f>
        <v>No</v>
      </c>
    </row>
    <row r="798" spans="1:16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_xlfn.XLOOKUP(C798,customers!$A$1:$A$1001,customers!$B$1:$B$1001,0)</f>
        <v>Merell Zanazzi</v>
      </c>
      <c r="G798" s="2" t="str">
        <f>IF(_xlfn.XLOOKUP(C798,customers!$A$1:$A$1001,customers!$C$1:$C$1001,0)=0,"",_xlfn.XLOOKUP(C798,customers!$A$1:$A$1001,customers!$C$1:$C$1001,0))</f>
        <v/>
      </c>
      <c r="H798" s="2" t="str">
        <f>_xlfn.XLOOKUP(C798,customers!$A$1:$A$1001,customers!$G$1:$G$1001,,0)</f>
        <v>United States</v>
      </c>
      <c r="I798" s="4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7">
        <f>INDEX(products!$A$1:$G$49,MATCH(orders!$D798,products!$A$1:$A$49,0),MATCH(orders!K$1,products!$A$1:$G$1,0))</f>
        <v>0.5</v>
      </c>
      <c r="L798" s="9">
        <f>INDEX(products!$A$1:$G$49,MATCH(orders!$D798,products!$A$1:$A$49,0),MATCH(orders!L$1,products!$A$1:$G$1,0))</f>
        <v>9.51</v>
      </c>
      <c r="M798" s="9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_xlfn.XLOOKUP(orders_table[[#This Row],[Customer ID]],customers!$A$1:$A$1001,customers!$I$1:$I$1001,,0)</f>
        <v>No</v>
      </c>
    </row>
    <row r="799" spans="1:16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_xlfn.XLOOKUP(C799,customers!$A$1:$A$1001,customers!$B$1:$B$1001,0)</f>
        <v>Jed Kennicott</v>
      </c>
      <c r="G799" s="2" t="str">
        <f>IF(_xlfn.XLOOKUP(C799,customers!$A$1:$A$1001,customers!$C$1:$C$1001,0)=0,"",_xlfn.XLOOKUP(C799,customers!$A$1:$A$1001,customers!$C$1:$C$1001,0))</f>
        <v>jkennicottm5@yahoo.co.jp</v>
      </c>
      <c r="H799" s="2" t="str">
        <f>_xlfn.XLOOKUP(C799,customers!$A$1:$A$1001,customers!$G$1:$G$1001,,0)</f>
        <v>United States</v>
      </c>
      <c r="I799" s="4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7">
        <f>INDEX(products!$A$1:$G$49,MATCH(orders!$D799,products!$A$1:$A$49,0),MATCH(orders!K$1,products!$A$1:$G$1,0))</f>
        <v>0.5</v>
      </c>
      <c r="L799" s="9">
        <f>INDEX(products!$A$1:$G$49,MATCH(orders!$D799,products!$A$1:$A$49,0),MATCH(orders!L$1,products!$A$1:$G$1,0))</f>
        <v>7.77</v>
      </c>
      <c r="M799" s="9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_xlfn.XLOOKUP(orders_table[[#This Row],[Customer ID]],customers!$A$1:$A$1001,customers!$I$1:$I$1001,,0)</f>
        <v>No</v>
      </c>
    </row>
    <row r="800" spans="1:16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_xlfn.XLOOKUP(C800,customers!$A$1:$A$1001,customers!$B$1:$B$1001,0)</f>
        <v>Guenevere Ruggen</v>
      </c>
      <c r="G800" s="2" t="str">
        <f>IF(_xlfn.XLOOKUP(C800,customers!$A$1:$A$1001,customers!$C$1:$C$1001,0)=0,"",_xlfn.XLOOKUP(C800,customers!$A$1:$A$1001,customers!$C$1:$C$1001,0))</f>
        <v>gruggenm6@nymag.com</v>
      </c>
      <c r="H800" s="2" t="str">
        <f>_xlfn.XLOOKUP(C800,customers!$A$1:$A$1001,customers!$G$1:$G$1001,,0)</f>
        <v>United States</v>
      </c>
      <c r="I800" s="4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7">
        <f>INDEX(products!$A$1:$G$49,MATCH(orders!$D800,products!$A$1:$A$49,0),MATCH(orders!K$1,products!$A$1:$G$1,0))</f>
        <v>0.2</v>
      </c>
      <c r="L800" s="9">
        <f>INDEX(products!$A$1:$G$49,MATCH(orders!$D800,products!$A$1:$A$49,0),MATCH(orders!L$1,products!$A$1:$G$1,0))</f>
        <v>2.6849999999999996</v>
      </c>
      <c r="M800" s="9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_xlfn.XLOOKUP(orders_table[[#This Row],[Customer ID]],customers!$A$1:$A$1001,customers!$I$1:$I$1001,,0)</f>
        <v>Yes</v>
      </c>
    </row>
    <row r="801" spans="1:16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_xlfn.XLOOKUP(C801,customers!$A$1:$A$1001,customers!$B$1:$B$1001,0)</f>
        <v>Gonzales Cicculi</v>
      </c>
      <c r="G801" s="2" t="str">
        <f>IF(_xlfn.XLOOKUP(C801,customers!$A$1:$A$1001,customers!$C$1:$C$1001,0)=0,"",_xlfn.XLOOKUP(C801,customers!$A$1:$A$1001,customers!$C$1:$C$1001,0))</f>
        <v/>
      </c>
      <c r="H801" s="2" t="str">
        <f>_xlfn.XLOOKUP(C801,customers!$A$1:$A$1001,customers!$G$1:$G$1001,,0)</f>
        <v>United States</v>
      </c>
      <c r="I801" s="4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7">
        <f>INDEX(products!$A$1:$G$49,MATCH(orders!$D801,products!$A$1:$A$49,0),MATCH(orders!K$1,products!$A$1:$G$1,0))</f>
        <v>1</v>
      </c>
      <c r="L801" s="9">
        <f>INDEX(products!$A$1:$G$49,MATCH(orders!$D801,products!$A$1:$A$49,0),MATCH(orders!L$1,products!$A$1:$G$1,0))</f>
        <v>12.15</v>
      </c>
      <c r="M801" s="9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_xlfn.XLOOKUP(orders_table[[#This Row],[Customer ID]],customers!$A$1:$A$1001,customers!$I$1:$I$1001,,0)</f>
        <v>Yes</v>
      </c>
    </row>
    <row r="802" spans="1:16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_xlfn.XLOOKUP(C802,customers!$A$1:$A$1001,customers!$B$1:$B$1001,0)</f>
        <v>Man Fright</v>
      </c>
      <c r="G802" s="2" t="str">
        <f>IF(_xlfn.XLOOKUP(C802,customers!$A$1:$A$1001,customers!$C$1:$C$1001,0)=0,"",_xlfn.XLOOKUP(C802,customers!$A$1:$A$1001,customers!$C$1:$C$1001,0))</f>
        <v>mfrightm8@harvard.edu</v>
      </c>
      <c r="H802" s="2" t="str">
        <f>_xlfn.XLOOKUP(C802,customers!$A$1:$A$1001,customers!$G$1:$G$1001,,0)</f>
        <v>Ireland</v>
      </c>
      <c r="I802" s="4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7">
        <f>INDEX(products!$A$1:$G$49,MATCH(orders!$D802,products!$A$1:$A$49,0),MATCH(orders!K$1,products!$A$1:$G$1,0))</f>
        <v>0.2</v>
      </c>
      <c r="L802" s="9">
        <f>INDEX(products!$A$1:$G$49,MATCH(orders!$D802,products!$A$1:$A$49,0),MATCH(orders!L$1,products!$A$1:$G$1,0))</f>
        <v>2.6849999999999996</v>
      </c>
      <c r="M802" s="9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_xlfn.XLOOKUP(orders_table[[#This Row],[Customer ID]],customers!$A$1:$A$1001,customers!$I$1:$I$1001,,0)</f>
        <v>No</v>
      </c>
    </row>
    <row r="803" spans="1:16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_xlfn.XLOOKUP(C803,customers!$A$1:$A$1001,customers!$B$1:$B$1001,0)</f>
        <v>Boyce Tarte</v>
      </c>
      <c r="G803" s="2" t="str">
        <f>IF(_xlfn.XLOOKUP(C803,customers!$A$1:$A$1001,customers!$C$1:$C$1001,0)=0,"",_xlfn.XLOOKUP(C803,customers!$A$1:$A$1001,customers!$C$1:$C$1001,0))</f>
        <v>btartem9@aol.com</v>
      </c>
      <c r="H803" s="2" t="str">
        <f>_xlfn.XLOOKUP(C803,customers!$A$1:$A$1001,customers!$G$1:$G$1001,,0)</f>
        <v>United States</v>
      </c>
      <c r="I803" s="4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7">
        <f>INDEX(products!$A$1:$G$49,MATCH(orders!$D803,products!$A$1:$A$49,0),MATCH(orders!K$1,products!$A$1:$G$1,0))</f>
        <v>2.5</v>
      </c>
      <c r="L803" s="9">
        <f>INDEX(products!$A$1:$G$49,MATCH(orders!$D803,products!$A$1:$A$49,0),MATCH(orders!L$1,products!$A$1:$G$1,0))</f>
        <v>20.584999999999997</v>
      </c>
      <c r="M803" s="9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_xlfn.XLOOKUP(orders_table[[#This Row],[Customer ID]],customers!$A$1:$A$1001,customers!$I$1:$I$1001,,0)</f>
        <v>Yes</v>
      </c>
    </row>
    <row r="804" spans="1:16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_xlfn.XLOOKUP(C804,customers!$A$1:$A$1001,customers!$B$1:$B$1001,0)</f>
        <v>Caddric Krzysztofiak</v>
      </c>
      <c r="G804" s="2" t="str">
        <f>IF(_xlfn.XLOOKUP(C804,customers!$A$1:$A$1001,customers!$C$1:$C$1001,0)=0,"",_xlfn.XLOOKUP(C804,customers!$A$1:$A$1001,customers!$C$1:$C$1001,0))</f>
        <v>ckrzysztofiakma@skyrock.com</v>
      </c>
      <c r="H804" s="2" t="str">
        <f>_xlfn.XLOOKUP(C804,customers!$A$1:$A$1001,customers!$G$1:$G$1001,,0)</f>
        <v>United States</v>
      </c>
      <c r="I804" s="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7">
        <f>INDEX(products!$A$1:$G$49,MATCH(orders!$D804,products!$A$1:$A$49,0),MATCH(orders!K$1,products!$A$1:$G$1,0))</f>
        <v>0.2</v>
      </c>
      <c r="L804" s="9">
        <f>INDEX(products!$A$1:$G$49,MATCH(orders!$D804,products!$A$1:$A$49,0),MATCH(orders!L$1,products!$A$1:$G$1,0))</f>
        <v>2.6849999999999996</v>
      </c>
      <c r="M804" s="9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_xlfn.XLOOKUP(orders_table[[#This Row],[Customer ID]],customers!$A$1:$A$1001,customers!$I$1:$I$1001,,0)</f>
        <v>No</v>
      </c>
    </row>
    <row r="805" spans="1:16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_xlfn.XLOOKUP(C805,customers!$A$1:$A$1001,customers!$B$1:$B$1001,0)</f>
        <v>Darn Penquet</v>
      </c>
      <c r="G805" s="2" t="str">
        <f>IF(_xlfn.XLOOKUP(C805,customers!$A$1:$A$1001,customers!$C$1:$C$1001,0)=0,"",_xlfn.XLOOKUP(C805,customers!$A$1:$A$1001,customers!$C$1:$C$1001,0))</f>
        <v>dpenquetmb@diigo.com</v>
      </c>
      <c r="H805" s="2" t="str">
        <f>_xlfn.XLOOKUP(C805,customers!$A$1:$A$1001,customers!$G$1:$G$1001,,0)</f>
        <v>United States</v>
      </c>
      <c r="I805" s="4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7">
        <f>INDEX(products!$A$1:$G$49,MATCH(orders!$D805,products!$A$1:$A$49,0),MATCH(orders!K$1,products!$A$1:$G$1,0))</f>
        <v>2.5</v>
      </c>
      <c r="L805" s="9">
        <f>INDEX(products!$A$1:$G$49,MATCH(orders!$D805,products!$A$1:$A$49,0),MATCH(orders!L$1,products!$A$1:$G$1,0))</f>
        <v>31.624999999999996</v>
      </c>
      <c r="M805" s="9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_xlfn.XLOOKUP(orders_table[[#This Row],[Customer ID]],customers!$A$1:$A$1001,customers!$I$1:$I$1001,,0)</f>
        <v>No</v>
      </c>
    </row>
    <row r="806" spans="1:16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_xlfn.XLOOKUP(C806,customers!$A$1:$A$1001,customers!$B$1:$B$1001,0)</f>
        <v>Jammie Cloke</v>
      </c>
      <c r="G806" s="2" t="str">
        <f>IF(_xlfn.XLOOKUP(C806,customers!$A$1:$A$1001,customers!$C$1:$C$1001,0)=0,"",_xlfn.XLOOKUP(C806,customers!$A$1:$A$1001,customers!$C$1:$C$1001,0))</f>
        <v/>
      </c>
      <c r="H806" s="2" t="str">
        <f>_xlfn.XLOOKUP(C806,customers!$A$1:$A$1001,customers!$G$1:$G$1001,,0)</f>
        <v>United Kingdom</v>
      </c>
      <c r="I806" s="4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7">
        <f>INDEX(products!$A$1:$G$49,MATCH(orders!$D806,products!$A$1:$A$49,0),MATCH(orders!K$1,products!$A$1:$G$1,0))</f>
        <v>1</v>
      </c>
      <c r="L806" s="9">
        <f>INDEX(products!$A$1:$G$49,MATCH(orders!$D806,products!$A$1:$A$49,0),MATCH(orders!L$1,products!$A$1:$G$1,0))</f>
        <v>11.95</v>
      </c>
      <c r="M806" s="9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_xlfn.XLOOKUP(orders_table[[#This Row],[Customer ID]],customers!$A$1:$A$1001,customers!$I$1:$I$1001,,0)</f>
        <v>No</v>
      </c>
    </row>
    <row r="807" spans="1:16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_xlfn.XLOOKUP(C807,customers!$A$1:$A$1001,customers!$B$1:$B$1001,0)</f>
        <v>Chester Clowton</v>
      </c>
      <c r="G807" s="2" t="str">
        <f>IF(_xlfn.XLOOKUP(C807,customers!$A$1:$A$1001,customers!$C$1:$C$1001,0)=0,"",_xlfn.XLOOKUP(C807,customers!$A$1:$A$1001,customers!$C$1:$C$1001,0))</f>
        <v/>
      </c>
      <c r="H807" s="2" t="str">
        <f>_xlfn.XLOOKUP(C807,customers!$A$1:$A$1001,customers!$G$1:$G$1001,,0)</f>
        <v>United States</v>
      </c>
      <c r="I807" s="4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7">
        <f>INDEX(products!$A$1:$G$49,MATCH(orders!$D807,products!$A$1:$A$49,0),MATCH(orders!K$1,products!$A$1:$G$1,0))</f>
        <v>0.5</v>
      </c>
      <c r="L807" s="9">
        <f>INDEX(products!$A$1:$G$49,MATCH(orders!$D807,products!$A$1:$A$49,0),MATCH(orders!L$1,products!$A$1:$G$1,0))</f>
        <v>5.97</v>
      </c>
      <c r="M807" s="9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_xlfn.XLOOKUP(orders_table[[#This Row],[Customer ID]],customers!$A$1:$A$1001,customers!$I$1:$I$1001,,0)</f>
        <v>No</v>
      </c>
    </row>
    <row r="808" spans="1:16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_xlfn.XLOOKUP(C808,customers!$A$1:$A$1001,customers!$B$1:$B$1001,0)</f>
        <v>Kathleen Diable</v>
      </c>
      <c r="G808" s="2" t="str">
        <f>IF(_xlfn.XLOOKUP(C808,customers!$A$1:$A$1001,customers!$C$1:$C$1001,0)=0,"",_xlfn.XLOOKUP(C808,customers!$A$1:$A$1001,customers!$C$1:$C$1001,0))</f>
        <v/>
      </c>
      <c r="H808" s="2" t="str">
        <f>_xlfn.XLOOKUP(C808,customers!$A$1:$A$1001,customers!$G$1:$G$1001,,0)</f>
        <v>United Kingdom</v>
      </c>
      <c r="I808" s="4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7">
        <f>INDEX(products!$A$1:$G$49,MATCH(orders!$D808,products!$A$1:$A$49,0),MATCH(orders!K$1,products!$A$1:$G$1,0))</f>
        <v>0.2</v>
      </c>
      <c r="L808" s="9">
        <f>INDEX(products!$A$1:$G$49,MATCH(orders!$D808,products!$A$1:$A$49,0),MATCH(orders!L$1,products!$A$1:$G$1,0))</f>
        <v>3.8849999999999998</v>
      </c>
      <c r="M808" s="9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_xlfn.XLOOKUP(orders_table[[#This Row],[Customer ID]],customers!$A$1:$A$1001,customers!$I$1:$I$1001,,0)</f>
        <v>Yes</v>
      </c>
    </row>
    <row r="809" spans="1:16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_xlfn.XLOOKUP(C809,customers!$A$1:$A$1001,customers!$B$1:$B$1001,0)</f>
        <v>Koren Ferretti</v>
      </c>
      <c r="G809" s="2" t="str">
        <f>IF(_xlfn.XLOOKUP(C809,customers!$A$1:$A$1001,customers!$C$1:$C$1001,0)=0,"",_xlfn.XLOOKUP(C809,customers!$A$1:$A$1001,customers!$C$1:$C$1001,0))</f>
        <v>kferrettimf@huffingtonpost.com</v>
      </c>
      <c r="H809" s="2" t="str">
        <f>_xlfn.XLOOKUP(C809,customers!$A$1:$A$1001,customers!$G$1:$G$1001,,0)</f>
        <v>Ireland</v>
      </c>
      <c r="I809" s="4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7">
        <f>INDEX(products!$A$1:$G$49,MATCH(orders!$D809,products!$A$1:$A$49,0),MATCH(orders!K$1,products!$A$1:$G$1,0))</f>
        <v>0.5</v>
      </c>
      <c r="L809" s="9">
        <f>INDEX(products!$A$1:$G$49,MATCH(orders!$D809,products!$A$1:$A$49,0),MATCH(orders!L$1,products!$A$1:$G$1,0))</f>
        <v>7.77</v>
      </c>
      <c r="M809" s="9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_xlfn.XLOOKUP(orders_table[[#This Row],[Customer ID]],customers!$A$1:$A$1001,customers!$I$1:$I$1001,,0)</f>
        <v>No</v>
      </c>
    </row>
    <row r="810" spans="1:16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_xlfn.XLOOKUP(C810,customers!$A$1:$A$1001,customers!$B$1:$B$1001,0)</f>
        <v>Allis Wilmore</v>
      </c>
      <c r="G810" s="2" t="str">
        <f>IF(_xlfn.XLOOKUP(C810,customers!$A$1:$A$1001,customers!$C$1:$C$1001,0)=0,"",_xlfn.XLOOKUP(C810,customers!$A$1:$A$1001,customers!$C$1:$C$1001,0))</f>
        <v/>
      </c>
      <c r="H810" s="2" t="str">
        <f>_xlfn.XLOOKUP(C810,customers!$A$1:$A$1001,customers!$G$1:$G$1001,,0)</f>
        <v>United States</v>
      </c>
      <c r="I810" s="4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7">
        <f>INDEX(products!$A$1:$G$49,MATCH(orders!$D810,products!$A$1:$A$49,0),MATCH(orders!K$1,products!$A$1:$G$1,0))</f>
        <v>2.5</v>
      </c>
      <c r="L810" s="9">
        <f>INDEX(products!$A$1:$G$49,MATCH(orders!$D810,products!$A$1:$A$49,0),MATCH(orders!L$1,products!$A$1:$G$1,0))</f>
        <v>27.484999999999996</v>
      </c>
      <c r="M810" s="9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_xlfn.XLOOKUP(orders_table[[#This Row],[Customer ID]],customers!$A$1:$A$1001,customers!$I$1:$I$1001,,0)</f>
        <v>No</v>
      </c>
    </row>
    <row r="811" spans="1:16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_xlfn.XLOOKUP(C811,customers!$A$1:$A$1001,customers!$B$1:$B$1001,0)</f>
        <v>Chaddie Bennie</v>
      </c>
      <c r="G811" s="2" t="str">
        <f>IF(_xlfn.XLOOKUP(C811,customers!$A$1:$A$1001,customers!$C$1:$C$1001,0)=0,"",_xlfn.XLOOKUP(C811,customers!$A$1:$A$1001,customers!$C$1:$C$1001,0))</f>
        <v/>
      </c>
      <c r="H811" s="2" t="str">
        <f>_xlfn.XLOOKUP(C811,customers!$A$1:$A$1001,customers!$G$1:$G$1001,,0)</f>
        <v>United States</v>
      </c>
      <c r="I811" s="4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7">
        <f>INDEX(products!$A$1:$G$49,MATCH(orders!$D811,products!$A$1:$A$49,0),MATCH(orders!K$1,products!$A$1:$G$1,0))</f>
        <v>0.2</v>
      </c>
      <c r="L811" s="9">
        <f>INDEX(products!$A$1:$G$49,MATCH(orders!$D811,products!$A$1:$A$49,0),MATCH(orders!L$1,products!$A$1:$G$1,0))</f>
        <v>2.6849999999999996</v>
      </c>
      <c r="M811" s="9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_xlfn.XLOOKUP(orders_table[[#This Row],[Customer ID]],customers!$A$1:$A$1001,customers!$I$1:$I$1001,,0)</f>
        <v>Yes</v>
      </c>
    </row>
    <row r="812" spans="1:16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_xlfn.XLOOKUP(C812,customers!$A$1:$A$1001,customers!$B$1:$B$1001,0)</f>
        <v>Alberta Balsdone</v>
      </c>
      <c r="G812" s="2" t="str">
        <f>IF(_xlfn.XLOOKUP(C812,customers!$A$1:$A$1001,customers!$C$1:$C$1001,0)=0,"",_xlfn.XLOOKUP(C812,customers!$A$1:$A$1001,customers!$C$1:$C$1001,0))</f>
        <v>abalsdonemi@toplist.cz</v>
      </c>
      <c r="H812" s="2" t="str">
        <f>_xlfn.XLOOKUP(C812,customers!$A$1:$A$1001,customers!$G$1:$G$1001,,0)</f>
        <v>United States</v>
      </c>
      <c r="I812" s="4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7">
        <f>INDEX(products!$A$1:$G$49,MATCH(orders!$D812,products!$A$1:$A$49,0),MATCH(orders!K$1,products!$A$1:$G$1,0))</f>
        <v>0.5</v>
      </c>
      <c r="L812" s="9">
        <f>INDEX(products!$A$1:$G$49,MATCH(orders!$D812,products!$A$1:$A$49,0),MATCH(orders!L$1,products!$A$1:$G$1,0))</f>
        <v>9.51</v>
      </c>
      <c r="M812" s="9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_xlfn.XLOOKUP(orders_table[[#This Row],[Customer ID]],customers!$A$1:$A$1001,customers!$I$1:$I$1001,,0)</f>
        <v>No</v>
      </c>
    </row>
    <row r="813" spans="1:16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_xlfn.XLOOKUP(C813,customers!$A$1:$A$1001,customers!$B$1:$B$1001,0)</f>
        <v>Brice Romera</v>
      </c>
      <c r="G813" s="2" t="str">
        <f>IF(_xlfn.XLOOKUP(C813,customers!$A$1:$A$1001,customers!$C$1:$C$1001,0)=0,"",_xlfn.XLOOKUP(C813,customers!$A$1:$A$1001,customers!$C$1:$C$1001,0))</f>
        <v>bromeramj@list-manage.com</v>
      </c>
      <c r="H813" s="2" t="str">
        <f>_xlfn.XLOOKUP(C813,customers!$A$1:$A$1001,customers!$G$1:$G$1001,,0)</f>
        <v>Ireland</v>
      </c>
      <c r="I813" s="4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7">
        <f>INDEX(products!$A$1:$G$49,MATCH(orders!$D813,products!$A$1:$A$49,0),MATCH(orders!K$1,products!$A$1:$G$1,0))</f>
        <v>1</v>
      </c>
      <c r="L813" s="9">
        <f>INDEX(products!$A$1:$G$49,MATCH(orders!$D813,products!$A$1:$A$49,0),MATCH(orders!L$1,products!$A$1:$G$1,0))</f>
        <v>11.25</v>
      </c>
      <c r="M813" s="9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_xlfn.XLOOKUP(orders_table[[#This Row],[Customer ID]],customers!$A$1:$A$1001,customers!$I$1:$I$1001,,0)</f>
        <v>Yes</v>
      </c>
    </row>
    <row r="814" spans="1:16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_xlfn.XLOOKUP(C814,customers!$A$1:$A$1001,customers!$B$1:$B$1001,0)</f>
        <v>Brice Romera</v>
      </c>
      <c r="G814" s="2" t="str">
        <f>IF(_xlfn.XLOOKUP(C814,customers!$A$1:$A$1001,customers!$C$1:$C$1001,0)=0,"",_xlfn.XLOOKUP(C814,customers!$A$1:$A$1001,customers!$C$1:$C$1001,0))</f>
        <v>bromeramj@list-manage.com</v>
      </c>
      <c r="H814" s="2" t="str">
        <f>_xlfn.XLOOKUP(C814,customers!$A$1:$A$1001,customers!$G$1:$G$1001,,0)</f>
        <v>Ireland</v>
      </c>
      <c r="I814" s="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7">
        <f>INDEX(products!$A$1:$G$49,MATCH(orders!$D814,products!$A$1:$A$49,0),MATCH(orders!K$1,products!$A$1:$G$1,0))</f>
        <v>2.5</v>
      </c>
      <c r="L814" s="9">
        <f>INDEX(products!$A$1:$G$49,MATCH(orders!$D814,products!$A$1:$A$49,0),MATCH(orders!L$1,products!$A$1:$G$1,0))</f>
        <v>29.784999999999997</v>
      </c>
      <c r="M814" s="9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_xlfn.XLOOKUP(orders_table[[#This Row],[Customer ID]],customers!$A$1:$A$1001,customers!$I$1:$I$1001,,0)</f>
        <v>Yes</v>
      </c>
    </row>
    <row r="815" spans="1:16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_xlfn.XLOOKUP(C815,customers!$A$1:$A$1001,customers!$B$1:$B$1001,0)</f>
        <v>Conchita Bryde</v>
      </c>
      <c r="G815" s="2" t="str">
        <f>IF(_xlfn.XLOOKUP(C815,customers!$A$1:$A$1001,customers!$C$1:$C$1001,0)=0,"",_xlfn.XLOOKUP(C815,customers!$A$1:$A$1001,customers!$C$1:$C$1001,0))</f>
        <v>cbrydeml@tuttocitta.it</v>
      </c>
      <c r="H815" s="2" t="str">
        <f>_xlfn.XLOOKUP(C815,customers!$A$1:$A$1001,customers!$G$1:$G$1001,,0)</f>
        <v>United States</v>
      </c>
      <c r="I815" s="4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7">
        <f>INDEX(products!$A$1:$G$49,MATCH(orders!$D815,products!$A$1:$A$49,0),MATCH(orders!K$1,products!$A$1:$G$1,0))</f>
        <v>2.5</v>
      </c>
      <c r="L815" s="9">
        <f>INDEX(products!$A$1:$G$49,MATCH(orders!$D815,products!$A$1:$A$49,0),MATCH(orders!L$1,products!$A$1:$G$1,0))</f>
        <v>31.624999999999996</v>
      </c>
      <c r="M815" s="9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_xlfn.XLOOKUP(orders_table[[#This Row],[Customer ID]],customers!$A$1:$A$1001,customers!$I$1:$I$1001,,0)</f>
        <v>Yes</v>
      </c>
    </row>
    <row r="816" spans="1:16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_xlfn.XLOOKUP(C816,customers!$A$1:$A$1001,customers!$B$1:$B$1001,0)</f>
        <v>Silvanus Enefer</v>
      </c>
      <c r="G816" s="2" t="str">
        <f>IF(_xlfn.XLOOKUP(C816,customers!$A$1:$A$1001,customers!$C$1:$C$1001,0)=0,"",_xlfn.XLOOKUP(C816,customers!$A$1:$A$1001,customers!$C$1:$C$1001,0))</f>
        <v>senefermm@blog.com</v>
      </c>
      <c r="H816" s="2" t="str">
        <f>_xlfn.XLOOKUP(C816,customers!$A$1:$A$1001,customers!$G$1:$G$1001,,0)</f>
        <v>United States</v>
      </c>
      <c r="I816" s="4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7">
        <f>INDEX(products!$A$1:$G$49,MATCH(orders!$D816,products!$A$1:$A$49,0),MATCH(orders!K$1,products!$A$1:$G$1,0))</f>
        <v>0.2</v>
      </c>
      <c r="L816" s="9">
        <f>INDEX(products!$A$1:$G$49,MATCH(orders!$D816,products!$A$1:$A$49,0),MATCH(orders!L$1,products!$A$1:$G$1,0))</f>
        <v>4.4550000000000001</v>
      </c>
      <c r="M816" s="9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_xlfn.XLOOKUP(orders_table[[#This Row],[Customer ID]],customers!$A$1:$A$1001,customers!$I$1:$I$1001,,0)</f>
        <v>No</v>
      </c>
    </row>
    <row r="817" spans="1:16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_xlfn.XLOOKUP(C817,customers!$A$1:$A$1001,customers!$B$1:$B$1001,0)</f>
        <v>Lenci Haggerstone</v>
      </c>
      <c r="G817" s="2" t="str">
        <f>IF(_xlfn.XLOOKUP(C817,customers!$A$1:$A$1001,customers!$C$1:$C$1001,0)=0,"",_xlfn.XLOOKUP(C817,customers!$A$1:$A$1001,customers!$C$1:$C$1001,0))</f>
        <v>lhaggerstonemn@independent.co.uk</v>
      </c>
      <c r="H817" s="2" t="str">
        <f>_xlfn.XLOOKUP(C817,customers!$A$1:$A$1001,customers!$G$1:$G$1001,,0)</f>
        <v>United States</v>
      </c>
      <c r="I817" s="4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7">
        <f>INDEX(products!$A$1:$G$49,MATCH(orders!$D817,products!$A$1:$A$49,0),MATCH(orders!K$1,products!$A$1:$G$1,0))</f>
        <v>0.5</v>
      </c>
      <c r="L817" s="9">
        <f>INDEX(products!$A$1:$G$49,MATCH(orders!$D817,products!$A$1:$A$49,0),MATCH(orders!L$1,products!$A$1:$G$1,0))</f>
        <v>5.97</v>
      </c>
      <c r="M817" s="9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_xlfn.XLOOKUP(orders_table[[#This Row],[Customer ID]],customers!$A$1:$A$1001,customers!$I$1:$I$1001,,0)</f>
        <v>No</v>
      </c>
    </row>
    <row r="818" spans="1:16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_xlfn.XLOOKUP(C818,customers!$A$1:$A$1001,customers!$B$1:$B$1001,0)</f>
        <v>Marvin Gundry</v>
      </c>
      <c r="G818" s="2" t="str">
        <f>IF(_xlfn.XLOOKUP(C818,customers!$A$1:$A$1001,customers!$C$1:$C$1001,0)=0,"",_xlfn.XLOOKUP(C818,customers!$A$1:$A$1001,customers!$C$1:$C$1001,0))</f>
        <v>mgundrymo@omniture.com</v>
      </c>
      <c r="H818" s="2" t="str">
        <f>_xlfn.XLOOKUP(C818,customers!$A$1:$A$1001,customers!$G$1:$G$1001,,0)</f>
        <v>Ireland</v>
      </c>
      <c r="I818" s="4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7">
        <f>INDEX(products!$A$1:$G$49,MATCH(orders!$D818,products!$A$1:$A$49,0),MATCH(orders!K$1,products!$A$1:$G$1,0))</f>
        <v>0.5</v>
      </c>
      <c r="L818" s="9">
        <f>INDEX(products!$A$1:$G$49,MATCH(orders!$D818,products!$A$1:$A$49,0),MATCH(orders!L$1,products!$A$1:$G$1,0))</f>
        <v>9.51</v>
      </c>
      <c r="M818" s="9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_xlfn.XLOOKUP(orders_table[[#This Row],[Customer ID]],customers!$A$1:$A$1001,customers!$I$1:$I$1001,,0)</f>
        <v>No</v>
      </c>
    </row>
    <row r="819" spans="1:16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_xlfn.XLOOKUP(C819,customers!$A$1:$A$1001,customers!$B$1:$B$1001,0)</f>
        <v>Bayard Wellan</v>
      </c>
      <c r="G819" s="2" t="str">
        <f>IF(_xlfn.XLOOKUP(C819,customers!$A$1:$A$1001,customers!$C$1:$C$1001,0)=0,"",_xlfn.XLOOKUP(C819,customers!$A$1:$A$1001,customers!$C$1:$C$1001,0))</f>
        <v>bwellanmp@cafepress.com</v>
      </c>
      <c r="H819" s="2" t="str">
        <f>_xlfn.XLOOKUP(C819,customers!$A$1:$A$1001,customers!$G$1:$G$1001,,0)</f>
        <v>United States</v>
      </c>
      <c r="I819" s="4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7">
        <f>INDEX(products!$A$1:$G$49,MATCH(orders!$D819,products!$A$1:$A$49,0),MATCH(orders!K$1,products!$A$1:$G$1,0))</f>
        <v>0.5</v>
      </c>
      <c r="L819" s="9">
        <f>INDEX(products!$A$1:$G$49,MATCH(orders!$D819,products!$A$1:$A$49,0),MATCH(orders!L$1,products!$A$1:$G$1,0))</f>
        <v>7.77</v>
      </c>
      <c r="M819" s="9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_xlfn.XLOOKUP(orders_table[[#This Row],[Customer ID]],customers!$A$1:$A$1001,customers!$I$1:$I$1001,,0)</f>
        <v>No</v>
      </c>
    </row>
    <row r="820" spans="1:16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_xlfn.XLOOKUP(C820,customers!$A$1:$A$1001,customers!$B$1:$B$1001,0)</f>
        <v>Allis Wilmore</v>
      </c>
      <c r="G820" s="2" t="str">
        <f>IF(_xlfn.XLOOKUP(C820,customers!$A$1:$A$1001,customers!$C$1:$C$1001,0)=0,"",_xlfn.XLOOKUP(C820,customers!$A$1:$A$1001,customers!$C$1:$C$1001,0))</f>
        <v/>
      </c>
      <c r="H820" s="2" t="str">
        <f>_xlfn.XLOOKUP(C820,customers!$A$1:$A$1001,customers!$G$1:$G$1001,,0)</f>
        <v>United States</v>
      </c>
      <c r="I820" s="4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7">
        <f>INDEX(products!$A$1:$G$49,MATCH(orders!$D820,products!$A$1:$A$49,0),MATCH(orders!K$1,products!$A$1:$G$1,0))</f>
        <v>1</v>
      </c>
      <c r="L820" s="9">
        <f>INDEX(products!$A$1:$G$49,MATCH(orders!$D820,products!$A$1:$A$49,0),MATCH(orders!L$1,products!$A$1:$G$1,0))</f>
        <v>15.85</v>
      </c>
      <c r="M820" s="9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_xlfn.XLOOKUP(orders_table[[#This Row],[Customer ID]],customers!$A$1:$A$1001,customers!$I$1:$I$1001,,0)</f>
        <v>No</v>
      </c>
    </row>
    <row r="821" spans="1:16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_xlfn.XLOOKUP(C821,customers!$A$1:$A$1001,customers!$B$1:$B$1001,0)</f>
        <v>Caddric Atcheson</v>
      </c>
      <c r="G821" s="2" t="str">
        <f>IF(_xlfn.XLOOKUP(C821,customers!$A$1:$A$1001,customers!$C$1:$C$1001,0)=0,"",_xlfn.XLOOKUP(C821,customers!$A$1:$A$1001,customers!$C$1:$C$1001,0))</f>
        <v>catchesonmr@xinhuanet.com</v>
      </c>
      <c r="H821" s="2" t="str">
        <f>_xlfn.XLOOKUP(C821,customers!$A$1:$A$1001,customers!$G$1:$G$1001,,0)</f>
        <v>United States</v>
      </c>
      <c r="I821" s="4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7">
        <f>INDEX(products!$A$1:$G$49,MATCH(orders!$D821,products!$A$1:$A$49,0),MATCH(orders!K$1,products!$A$1:$G$1,0))</f>
        <v>0.2</v>
      </c>
      <c r="L821" s="9">
        <f>INDEX(products!$A$1:$G$49,MATCH(orders!$D821,products!$A$1:$A$49,0),MATCH(orders!L$1,products!$A$1:$G$1,0))</f>
        <v>4.7549999999999999</v>
      </c>
      <c r="M821" s="9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_xlfn.XLOOKUP(orders_table[[#This Row],[Customer ID]],customers!$A$1:$A$1001,customers!$I$1:$I$1001,,0)</f>
        <v>Yes</v>
      </c>
    </row>
    <row r="822" spans="1:16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_xlfn.XLOOKUP(C822,customers!$A$1:$A$1001,customers!$B$1:$B$1001,0)</f>
        <v>Eustace Stenton</v>
      </c>
      <c r="G822" s="2" t="str">
        <f>IF(_xlfn.XLOOKUP(C822,customers!$A$1:$A$1001,customers!$C$1:$C$1001,0)=0,"",_xlfn.XLOOKUP(C822,customers!$A$1:$A$1001,customers!$C$1:$C$1001,0))</f>
        <v>estentonms@google.it</v>
      </c>
      <c r="H822" s="2" t="str">
        <f>_xlfn.XLOOKUP(C822,customers!$A$1:$A$1001,customers!$G$1:$G$1001,,0)</f>
        <v>United States</v>
      </c>
      <c r="I822" s="4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7">
        <f>INDEX(products!$A$1:$G$49,MATCH(orders!$D822,products!$A$1:$A$49,0),MATCH(orders!K$1,products!$A$1:$G$1,0))</f>
        <v>1</v>
      </c>
      <c r="L822" s="9">
        <f>INDEX(products!$A$1:$G$49,MATCH(orders!$D822,products!$A$1:$A$49,0),MATCH(orders!L$1,products!$A$1:$G$1,0))</f>
        <v>13.75</v>
      </c>
      <c r="M822" s="9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_xlfn.XLOOKUP(orders_table[[#This Row],[Customer ID]],customers!$A$1:$A$1001,customers!$I$1:$I$1001,,0)</f>
        <v>Yes</v>
      </c>
    </row>
    <row r="823" spans="1:16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_xlfn.XLOOKUP(C823,customers!$A$1:$A$1001,customers!$B$1:$B$1001,0)</f>
        <v>Ericka Tripp</v>
      </c>
      <c r="G823" s="2" t="str">
        <f>IF(_xlfn.XLOOKUP(C823,customers!$A$1:$A$1001,customers!$C$1:$C$1001,0)=0,"",_xlfn.XLOOKUP(C823,customers!$A$1:$A$1001,customers!$C$1:$C$1001,0))</f>
        <v>etrippmt@wp.com</v>
      </c>
      <c r="H823" s="2" t="str">
        <f>_xlfn.XLOOKUP(C823,customers!$A$1:$A$1001,customers!$G$1:$G$1001,,0)</f>
        <v>United States</v>
      </c>
      <c r="I823" s="4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7">
        <f>INDEX(products!$A$1:$G$49,MATCH(orders!$D823,products!$A$1:$A$49,0),MATCH(orders!K$1,products!$A$1:$G$1,0))</f>
        <v>0.5</v>
      </c>
      <c r="L823" s="9">
        <f>INDEX(products!$A$1:$G$49,MATCH(orders!$D823,products!$A$1:$A$49,0),MATCH(orders!L$1,products!$A$1:$G$1,0))</f>
        <v>5.3699999999999992</v>
      </c>
      <c r="M823" s="9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_xlfn.XLOOKUP(orders_table[[#This Row],[Customer ID]],customers!$A$1:$A$1001,customers!$I$1:$I$1001,,0)</f>
        <v>No</v>
      </c>
    </row>
    <row r="824" spans="1:16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_xlfn.XLOOKUP(C824,customers!$A$1:$A$1001,customers!$B$1:$B$1001,0)</f>
        <v>Lyndsey MacManus</v>
      </c>
      <c r="G824" s="2" t="str">
        <f>IF(_xlfn.XLOOKUP(C824,customers!$A$1:$A$1001,customers!$C$1:$C$1001,0)=0,"",_xlfn.XLOOKUP(C824,customers!$A$1:$A$1001,customers!$C$1:$C$1001,0))</f>
        <v>lmacmanusmu@imdb.com</v>
      </c>
      <c r="H824" s="2" t="str">
        <f>_xlfn.XLOOKUP(C824,customers!$A$1:$A$1001,customers!$G$1:$G$1001,,0)</f>
        <v>United States</v>
      </c>
      <c r="I824" s="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7">
        <f>INDEX(products!$A$1:$G$49,MATCH(orders!$D824,products!$A$1:$A$49,0),MATCH(orders!K$1,products!$A$1:$G$1,0))</f>
        <v>2.5</v>
      </c>
      <c r="L824" s="9">
        <f>INDEX(products!$A$1:$G$49,MATCH(orders!$D824,products!$A$1:$A$49,0),MATCH(orders!L$1,products!$A$1:$G$1,0))</f>
        <v>34.154999999999994</v>
      </c>
      <c r="M824" s="9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_xlfn.XLOOKUP(orders_table[[#This Row],[Customer ID]],customers!$A$1:$A$1001,customers!$I$1:$I$1001,,0)</f>
        <v>No</v>
      </c>
    </row>
    <row r="825" spans="1:16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_xlfn.XLOOKUP(C825,customers!$A$1:$A$1001,customers!$B$1:$B$1001,0)</f>
        <v>Tess Benediktovich</v>
      </c>
      <c r="G825" s="2" t="str">
        <f>IF(_xlfn.XLOOKUP(C825,customers!$A$1:$A$1001,customers!$C$1:$C$1001,0)=0,"",_xlfn.XLOOKUP(C825,customers!$A$1:$A$1001,customers!$C$1:$C$1001,0))</f>
        <v>tbenediktovichmv@ebay.com</v>
      </c>
      <c r="H825" s="2" t="str">
        <f>_xlfn.XLOOKUP(C825,customers!$A$1:$A$1001,customers!$G$1:$G$1001,,0)</f>
        <v>United States</v>
      </c>
      <c r="I825" s="4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7">
        <f>INDEX(products!$A$1:$G$49,MATCH(orders!$D825,products!$A$1:$A$49,0),MATCH(orders!K$1,products!$A$1:$G$1,0))</f>
        <v>1</v>
      </c>
      <c r="L825" s="9">
        <f>INDEX(products!$A$1:$G$49,MATCH(orders!$D825,products!$A$1:$A$49,0),MATCH(orders!L$1,products!$A$1:$G$1,0))</f>
        <v>15.85</v>
      </c>
      <c r="M825" s="9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_xlfn.XLOOKUP(orders_table[[#This Row],[Customer ID]],customers!$A$1:$A$1001,customers!$I$1:$I$1001,,0)</f>
        <v>Yes</v>
      </c>
    </row>
    <row r="826" spans="1:16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_xlfn.XLOOKUP(C826,customers!$A$1:$A$1001,customers!$B$1:$B$1001,0)</f>
        <v>Correy Bourner</v>
      </c>
      <c r="G826" s="2" t="str">
        <f>IF(_xlfn.XLOOKUP(C826,customers!$A$1:$A$1001,customers!$C$1:$C$1001,0)=0,"",_xlfn.XLOOKUP(C826,customers!$A$1:$A$1001,customers!$C$1:$C$1001,0))</f>
        <v>cbournermw@chronoengine.com</v>
      </c>
      <c r="H826" s="2" t="str">
        <f>_xlfn.XLOOKUP(C826,customers!$A$1:$A$1001,customers!$G$1:$G$1001,,0)</f>
        <v>United States</v>
      </c>
      <c r="I826" s="4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7">
        <f>INDEX(products!$A$1:$G$49,MATCH(orders!$D826,products!$A$1:$A$49,0),MATCH(orders!K$1,products!$A$1:$G$1,0))</f>
        <v>0.2</v>
      </c>
      <c r="L826" s="9">
        <f>INDEX(products!$A$1:$G$49,MATCH(orders!$D826,products!$A$1:$A$49,0),MATCH(orders!L$1,products!$A$1:$G$1,0))</f>
        <v>3.375</v>
      </c>
      <c r="M826" s="9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_xlfn.XLOOKUP(orders_table[[#This Row],[Customer ID]],customers!$A$1:$A$1001,customers!$I$1:$I$1001,,0)</f>
        <v>Yes</v>
      </c>
    </row>
    <row r="827" spans="1:16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_xlfn.XLOOKUP(C827,customers!$A$1:$A$1001,customers!$B$1:$B$1001,0)</f>
        <v>Odelia Skerme</v>
      </c>
      <c r="G827" s="2" t="str">
        <f>IF(_xlfn.XLOOKUP(C827,customers!$A$1:$A$1001,customers!$C$1:$C$1001,0)=0,"",_xlfn.XLOOKUP(C827,customers!$A$1:$A$1001,customers!$C$1:$C$1001,0))</f>
        <v>oskermen3@hatena.ne.jp</v>
      </c>
      <c r="H827" s="2" t="str">
        <f>_xlfn.XLOOKUP(C827,customers!$A$1:$A$1001,customers!$G$1:$G$1001,,0)</f>
        <v>United States</v>
      </c>
      <c r="I827" s="4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7">
        <f>INDEX(products!$A$1:$G$49,MATCH(orders!$D827,products!$A$1:$A$49,0),MATCH(orders!K$1,products!$A$1:$G$1,0))</f>
        <v>1</v>
      </c>
      <c r="L827" s="9">
        <f>INDEX(products!$A$1:$G$49,MATCH(orders!$D827,products!$A$1:$A$49,0),MATCH(orders!L$1,products!$A$1:$G$1,0))</f>
        <v>9.9499999999999993</v>
      </c>
      <c r="M827" s="9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_xlfn.XLOOKUP(orders_table[[#This Row],[Customer ID]],customers!$A$1:$A$1001,customers!$I$1:$I$1001,,0)</f>
        <v>Yes</v>
      </c>
    </row>
    <row r="828" spans="1:16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_xlfn.XLOOKUP(C828,customers!$A$1:$A$1001,customers!$B$1:$B$1001,0)</f>
        <v>Kandy Heddan</v>
      </c>
      <c r="G828" s="2" t="str">
        <f>IF(_xlfn.XLOOKUP(C828,customers!$A$1:$A$1001,customers!$C$1:$C$1001,0)=0,"",_xlfn.XLOOKUP(C828,customers!$A$1:$A$1001,customers!$C$1:$C$1001,0))</f>
        <v>kheddanmy@icq.com</v>
      </c>
      <c r="H828" s="2" t="str">
        <f>_xlfn.XLOOKUP(C828,customers!$A$1:$A$1001,customers!$G$1:$G$1001,,0)</f>
        <v>United States</v>
      </c>
      <c r="I828" s="4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7">
        <f>INDEX(products!$A$1:$G$49,MATCH(orders!$D828,products!$A$1:$A$49,0),MATCH(orders!K$1,products!$A$1:$G$1,0))</f>
        <v>0.5</v>
      </c>
      <c r="L828" s="9">
        <f>INDEX(products!$A$1:$G$49,MATCH(orders!$D828,products!$A$1:$A$49,0),MATCH(orders!L$1,products!$A$1:$G$1,0))</f>
        <v>8.25</v>
      </c>
      <c r="M828" s="9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_xlfn.XLOOKUP(orders_table[[#This Row],[Customer ID]],customers!$A$1:$A$1001,customers!$I$1:$I$1001,,0)</f>
        <v>Yes</v>
      </c>
    </row>
    <row r="829" spans="1:16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_xlfn.XLOOKUP(C829,customers!$A$1:$A$1001,customers!$B$1:$B$1001,0)</f>
        <v>Ibby Charters</v>
      </c>
      <c r="G829" s="2" t="str">
        <f>IF(_xlfn.XLOOKUP(C829,customers!$A$1:$A$1001,customers!$C$1:$C$1001,0)=0,"",_xlfn.XLOOKUP(C829,customers!$A$1:$A$1001,customers!$C$1:$C$1001,0))</f>
        <v>ichartersmz@abc.net.au</v>
      </c>
      <c r="H829" s="2" t="str">
        <f>_xlfn.XLOOKUP(C829,customers!$A$1:$A$1001,customers!$G$1:$G$1001,,0)</f>
        <v>United States</v>
      </c>
      <c r="I829" s="4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7">
        <f>INDEX(products!$A$1:$G$49,MATCH(orders!$D829,products!$A$1:$A$49,0),MATCH(orders!K$1,products!$A$1:$G$1,0))</f>
        <v>0.2</v>
      </c>
      <c r="L829" s="9">
        <f>INDEX(products!$A$1:$G$49,MATCH(orders!$D829,products!$A$1:$A$49,0),MATCH(orders!L$1,products!$A$1:$G$1,0))</f>
        <v>4.125</v>
      </c>
      <c r="M829" s="9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_xlfn.XLOOKUP(orders_table[[#This Row],[Customer ID]],customers!$A$1:$A$1001,customers!$I$1:$I$1001,,0)</f>
        <v>No</v>
      </c>
    </row>
    <row r="830" spans="1:16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_xlfn.XLOOKUP(C830,customers!$A$1:$A$1001,customers!$B$1:$B$1001,0)</f>
        <v>Adora Roubert</v>
      </c>
      <c r="G830" s="2" t="str">
        <f>IF(_xlfn.XLOOKUP(C830,customers!$A$1:$A$1001,customers!$C$1:$C$1001,0)=0,"",_xlfn.XLOOKUP(C830,customers!$A$1:$A$1001,customers!$C$1:$C$1001,0))</f>
        <v>aroubertn0@tmall.com</v>
      </c>
      <c r="H830" s="2" t="str">
        <f>_xlfn.XLOOKUP(C830,customers!$A$1:$A$1001,customers!$G$1:$G$1001,,0)</f>
        <v>United States</v>
      </c>
      <c r="I830" s="4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7">
        <f>INDEX(products!$A$1:$G$49,MATCH(orders!$D830,products!$A$1:$A$49,0),MATCH(orders!K$1,products!$A$1:$G$1,0))</f>
        <v>2.5</v>
      </c>
      <c r="L830" s="9">
        <f>INDEX(products!$A$1:$G$49,MATCH(orders!$D830,products!$A$1:$A$49,0),MATCH(orders!L$1,products!$A$1:$G$1,0))</f>
        <v>22.884999999999998</v>
      </c>
      <c r="M830" s="9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_xlfn.XLOOKUP(orders_table[[#This Row],[Customer ID]],customers!$A$1:$A$1001,customers!$I$1:$I$1001,,0)</f>
        <v>Yes</v>
      </c>
    </row>
    <row r="831" spans="1:16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_xlfn.XLOOKUP(C831,customers!$A$1:$A$1001,customers!$B$1:$B$1001,0)</f>
        <v>Hillel Mairs</v>
      </c>
      <c r="G831" s="2" t="str">
        <f>IF(_xlfn.XLOOKUP(C831,customers!$A$1:$A$1001,customers!$C$1:$C$1001,0)=0,"",_xlfn.XLOOKUP(C831,customers!$A$1:$A$1001,customers!$C$1:$C$1001,0))</f>
        <v>hmairsn1@so-net.ne.jp</v>
      </c>
      <c r="H831" s="2" t="str">
        <f>_xlfn.XLOOKUP(C831,customers!$A$1:$A$1001,customers!$G$1:$G$1001,,0)</f>
        <v>United States</v>
      </c>
      <c r="I831" s="4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7">
        <f>INDEX(products!$A$1:$G$49,MATCH(orders!$D831,products!$A$1:$A$49,0),MATCH(orders!K$1,products!$A$1:$G$1,0))</f>
        <v>0.2</v>
      </c>
      <c r="L831" s="9">
        <f>INDEX(products!$A$1:$G$49,MATCH(orders!$D831,products!$A$1:$A$49,0),MATCH(orders!L$1,products!$A$1:$G$1,0))</f>
        <v>2.9849999999999999</v>
      </c>
      <c r="M831" s="9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_xlfn.XLOOKUP(orders_table[[#This Row],[Customer ID]],customers!$A$1:$A$1001,customers!$I$1:$I$1001,,0)</f>
        <v>No</v>
      </c>
    </row>
    <row r="832" spans="1:16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_xlfn.XLOOKUP(C832,customers!$A$1:$A$1001,customers!$B$1:$B$1001,0)</f>
        <v>Helaina Rainforth</v>
      </c>
      <c r="G832" s="2" t="str">
        <f>IF(_xlfn.XLOOKUP(C832,customers!$A$1:$A$1001,customers!$C$1:$C$1001,0)=0,"",_xlfn.XLOOKUP(C832,customers!$A$1:$A$1001,customers!$C$1:$C$1001,0))</f>
        <v>hrainforthn2@blog.com</v>
      </c>
      <c r="H832" s="2" t="str">
        <f>_xlfn.XLOOKUP(C832,customers!$A$1:$A$1001,customers!$G$1:$G$1001,,0)</f>
        <v>United States</v>
      </c>
      <c r="I832" s="4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7">
        <f>INDEX(products!$A$1:$G$49,MATCH(orders!$D832,products!$A$1:$A$49,0),MATCH(orders!K$1,products!$A$1:$G$1,0))</f>
        <v>1</v>
      </c>
      <c r="L832" s="9">
        <f>INDEX(products!$A$1:$G$49,MATCH(orders!$D832,products!$A$1:$A$49,0),MATCH(orders!L$1,products!$A$1:$G$1,0))</f>
        <v>13.75</v>
      </c>
      <c r="M832" s="9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_xlfn.XLOOKUP(orders_table[[#This Row],[Customer ID]],customers!$A$1:$A$1001,customers!$I$1:$I$1001,,0)</f>
        <v>No</v>
      </c>
    </row>
    <row r="833" spans="1:16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_xlfn.XLOOKUP(C833,customers!$A$1:$A$1001,customers!$B$1:$B$1001,0)</f>
        <v>Helaina Rainforth</v>
      </c>
      <c r="G833" s="2" t="str">
        <f>IF(_xlfn.XLOOKUP(C833,customers!$A$1:$A$1001,customers!$C$1:$C$1001,0)=0,"",_xlfn.XLOOKUP(C833,customers!$A$1:$A$1001,customers!$C$1:$C$1001,0))</f>
        <v>hrainforthn2@blog.com</v>
      </c>
      <c r="H833" s="2" t="str">
        <f>_xlfn.XLOOKUP(C833,customers!$A$1:$A$1001,customers!$G$1:$G$1001,,0)</f>
        <v>United States</v>
      </c>
      <c r="I833" s="4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7">
        <f>INDEX(products!$A$1:$G$49,MATCH(orders!$D833,products!$A$1:$A$49,0),MATCH(orders!K$1,products!$A$1:$G$1,0))</f>
        <v>0.2</v>
      </c>
      <c r="L833" s="9">
        <f>INDEX(products!$A$1:$G$49,MATCH(orders!$D833,products!$A$1:$A$49,0),MATCH(orders!L$1,products!$A$1:$G$1,0))</f>
        <v>2.9849999999999999</v>
      </c>
      <c r="M833" s="9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_xlfn.XLOOKUP(orders_table[[#This Row],[Customer ID]],customers!$A$1:$A$1001,customers!$I$1:$I$1001,,0)</f>
        <v>No</v>
      </c>
    </row>
    <row r="834" spans="1:16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_xlfn.XLOOKUP(C834,customers!$A$1:$A$1001,customers!$B$1:$B$1001,0)</f>
        <v>Isac Jesper</v>
      </c>
      <c r="G834" s="2" t="str">
        <f>IF(_xlfn.XLOOKUP(C834,customers!$A$1:$A$1001,customers!$C$1:$C$1001,0)=0,"",_xlfn.XLOOKUP(C834,customers!$A$1:$A$1001,customers!$C$1:$C$1001,0))</f>
        <v>ijespern4@theglobeandmail.com</v>
      </c>
      <c r="H834" s="2" t="str">
        <f>_xlfn.XLOOKUP(C834,customers!$A$1:$A$1001,customers!$G$1:$G$1001,,0)</f>
        <v>United States</v>
      </c>
      <c r="I834" s="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7">
        <f>INDEX(products!$A$1:$G$49,MATCH(orders!$D834,products!$A$1:$A$49,0),MATCH(orders!K$1,products!$A$1:$G$1,0))</f>
        <v>1</v>
      </c>
      <c r="L834" s="9">
        <f>INDEX(products!$A$1:$G$49,MATCH(orders!$D834,products!$A$1:$A$49,0),MATCH(orders!L$1,products!$A$1:$G$1,0))</f>
        <v>9.9499999999999993</v>
      </c>
      <c r="M834" s="9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_xlfn.XLOOKUP(orders_table[[#This Row],[Customer ID]],customers!$A$1:$A$1001,customers!$I$1:$I$1001,,0)</f>
        <v>No</v>
      </c>
    </row>
    <row r="835" spans="1:16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_xlfn.XLOOKUP(C835,customers!$A$1:$A$1001,customers!$B$1:$B$1001,0)</f>
        <v>Lenette Dwerryhouse</v>
      </c>
      <c r="G835" s="2" t="str">
        <f>IF(_xlfn.XLOOKUP(C835,customers!$A$1:$A$1001,customers!$C$1:$C$1001,0)=0,"",_xlfn.XLOOKUP(C835,customers!$A$1:$A$1001,customers!$C$1:$C$1001,0))</f>
        <v>ldwerryhousen5@gravatar.com</v>
      </c>
      <c r="H835" s="2" t="str">
        <f>_xlfn.XLOOKUP(C835,customers!$A$1:$A$1001,customers!$G$1:$G$1001,,0)</f>
        <v>United States</v>
      </c>
      <c r="I835" s="4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7">
        <f>INDEX(products!$A$1:$G$49,MATCH(orders!$D835,products!$A$1:$A$49,0),MATCH(orders!K$1,products!$A$1:$G$1,0))</f>
        <v>2.5</v>
      </c>
      <c r="L835" s="9">
        <f>INDEX(products!$A$1:$G$49,MATCH(orders!$D835,products!$A$1:$A$49,0),MATCH(orders!L$1,products!$A$1:$G$1,0))</f>
        <v>20.584999999999997</v>
      </c>
      <c r="M835" s="9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_xlfn.XLOOKUP(orders_table[[#This Row],[Customer ID]],customers!$A$1:$A$1001,customers!$I$1:$I$1001,,0)</f>
        <v>Yes</v>
      </c>
    </row>
    <row r="836" spans="1:16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_xlfn.XLOOKUP(C836,customers!$A$1:$A$1001,customers!$B$1:$B$1001,0)</f>
        <v>Nadeen Broomer</v>
      </c>
      <c r="G836" s="2" t="str">
        <f>IF(_xlfn.XLOOKUP(C836,customers!$A$1:$A$1001,customers!$C$1:$C$1001,0)=0,"",_xlfn.XLOOKUP(C836,customers!$A$1:$A$1001,customers!$C$1:$C$1001,0))</f>
        <v>nbroomern6@examiner.com</v>
      </c>
      <c r="H836" s="2" t="str">
        <f>_xlfn.XLOOKUP(C836,customers!$A$1:$A$1001,customers!$G$1:$G$1001,,0)</f>
        <v>United States</v>
      </c>
      <c r="I836" s="4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7">
        <f>INDEX(products!$A$1:$G$49,MATCH(orders!$D836,products!$A$1:$A$49,0),MATCH(orders!K$1,products!$A$1:$G$1,0))</f>
        <v>2.5</v>
      </c>
      <c r="L836" s="9">
        <f>INDEX(products!$A$1:$G$49,MATCH(orders!$D836,products!$A$1:$A$49,0),MATCH(orders!L$1,products!$A$1:$G$1,0))</f>
        <v>22.884999999999998</v>
      </c>
      <c r="M836" s="9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_xlfn.XLOOKUP(orders_table[[#This Row],[Customer ID]],customers!$A$1:$A$1001,customers!$I$1:$I$1001,,0)</f>
        <v>No</v>
      </c>
    </row>
    <row r="837" spans="1:16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_xlfn.XLOOKUP(C837,customers!$A$1:$A$1001,customers!$B$1:$B$1001,0)</f>
        <v>Konstantine Thoumasson</v>
      </c>
      <c r="G837" s="2" t="str">
        <f>IF(_xlfn.XLOOKUP(C837,customers!$A$1:$A$1001,customers!$C$1:$C$1001,0)=0,"",_xlfn.XLOOKUP(C837,customers!$A$1:$A$1001,customers!$C$1:$C$1001,0))</f>
        <v>kthoumassonn7@bloglovin.com</v>
      </c>
      <c r="H837" s="2" t="str">
        <f>_xlfn.XLOOKUP(C837,customers!$A$1:$A$1001,customers!$G$1:$G$1001,,0)</f>
        <v>United States</v>
      </c>
      <c r="I837" s="4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7">
        <f>INDEX(products!$A$1:$G$49,MATCH(orders!$D837,products!$A$1:$A$49,0),MATCH(orders!K$1,products!$A$1:$G$1,0))</f>
        <v>0.5</v>
      </c>
      <c r="L837" s="9">
        <f>INDEX(products!$A$1:$G$49,MATCH(orders!$D837,products!$A$1:$A$49,0),MATCH(orders!L$1,products!$A$1:$G$1,0))</f>
        <v>8.91</v>
      </c>
      <c r="M837" s="9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_xlfn.XLOOKUP(orders_table[[#This Row],[Customer ID]],customers!$A$1:$A$1001,customers!$I$1:$I$1001,,0)</f>
        <v>Yes</v>
      </c>
    </row>
    <row r="838" spans="1:16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_xlfn.XLOOKUP(C838,customers!$A$1:$A$1001,customers!$B$1:$B$1001,0)</f>
        <v>Frans Habbergham</v>
      </c>
      <c r="G838" s="2" t="str">
        <f>IF(_xlfn.XLOOKUP(C838,customers!$A$1:$A$1001,customers!$C$1:$C$1001,0)=0,"",_xlfn.XLOOKUP(C838,customers!$A$1:$A$1001,customers!$C$1:$C$1001,0))</f>
        <v>fhabberghamn8@discovery.com</v>
      </c>
      <c r="H838" s="2" t="str">
        <f>_xlfn.XLOOKUP(C838,customers!$A$1:$A$1001,customers!$G$1:$G$1001,,0)</f>
        <v>United States</v>
      </c>
      <c r="I838" s="4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7">
        <f>INDEX(products!$A$1:$G$49,MATCH(orders!$D838,products!$A$1:$A$49,0),MATCH(orders!K$1,products!$A$1:$G$1,0))</f>
        <v>0.2</v>
      </c>
      <c r="L838" s="9">
        <f>INDEX(products!$A$1:$G$49,MATCH(orders!$D838,products!$A$1:$A$49,0),MATCH(orders!L$1,products!$A$1:$G$1,0))</f>
        <v>2.9849999999999999</v>
      </c>
      <c r="M838" s="9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_xlfn.XLOOKUP(orders_table[[#This Row],[Customer ID]],customers!$A$1:$A$1001,customers!$I$1:$I$1001,,0)</f>
        <v>No</v>
      </c>
    </row>
    <row r="839" spans="1:16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_xlfn.XLOOKUP(C839,customers!$A$1:$A$1001,customers!$B$1:$B$1001,0)</f>
        <v>Allis Wilmore</v>
      </c>
      <c r="G839" s="2" t="str">
        <f>IF(_xlfn.XLOOKUP(C839,customers!$A$1:$A$1001,customers!$C$1:$C$1001,0)=0,"",_xlfn.XLOOKUP(C839,customers!$A$1:$A$1001,customers!$C$1:$C$1001,0))</f>
        <v/>
      </c>
      <c r="H839" s="2" t="str">
        <f>_xlfn.XLOOKUP(C839,customers!$A$1:$A$1001,customers!$G$1:$G$1001,,0)</f>
        <v>United States</v>
      </c>
      <c r="I839" s="4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7">
        <f>INDEX(products!$A$1:$G$49,MATCH(orders!$D839,products!$A$1:$A$49,0),MATCH(orders!K$1,products!$A$1:$G$1,0))</f>
        <v>2.5</v>
      </c>
      <c r="L839" s="9">
        <f>INDEX(products!$A$1:$G$49,MATCH(orders!$D839,products!$A$1:$A$49,0),MATCH(orders!L$1,products!$A$1:$G$1,0))</f>
        <v>33.464999999999996</v>
      </c>
      <c r="M839" s="9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_xlfn.XLOOKUP(orders_table[[#This Row],[Customer ID]],customers!$A$1:$A$1001,customers!$I$1:$I$1001,,0)</f>
        <v>No</v>
      </c>
    </row>
    <row r="840" spans="1:16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_xlfn.XLOOKUP(C840,customers!$A$1:$A$1001,customers!$B$1:$B$1001,0)</f>
        <v>Romain Avrashin</v>
      </c>
      <c r="G840" s="2" t="str">
        <f>IF(_xlfn.XLOOKUP(C840,customers!$A$1:$A$1001,customers!$C$1:$C$1001,0)=0,"",_xlfn.XLOOKUP(C840,customers!$A$1:$A$1001,customers!$C$1:$C$1001,0))</f>
        <v>ravrashinna@tamu.edu</v>
      </c>
      <c r="H840" s="2" t="str">
        <f>_xlfn.XLOOKUP(C840,customers!$A$1:$A$1001,customers!$G$1:$G$1001,,0)</f>
        <v>United States</v>
      </c>
      <c r="I840" s="4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7">
        <f>INDEX(products!$A$1:$G$49,MATCH(orders!$D840,products!$A$1:$A$49,0),MATCH(orders!K$1,products!$A$1:$G$1,0))</f>
        <v>2.5</v>
      </c>
      <c r="L840" s="9">
        <f>INDEX(products!$A$1:$G$49,MATCH(orders!$D840,products!$A$1:$A$49,0),MATCH(orders!L$1,products!$A$1:$G$1,0))</f>
        <v>22.884999999999998</v>
      </c>
      <c r="M840" s="9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_xlfn.XLOOKUP(orders_table[[#This Row],[Customer ID]],customers!$A$1:$A$1001,customers!$I$1:$I$1001,,0)</f>
        <v>No</v>
      </c>
    </row>
    <row r="841" spans="1:16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_xlfn.XLOOKUP(C841,customers!$A$1:$A$1001,customers!$B$1:$B$1001,0)</f>
        <v>Miran Doidge</v>
      </c>
      <c r="G841" s="2" t="str">
        <f>IF(_xlfn.XLOOKUP(C841,customers!$A$1:$A$1001,customers!$C$1:$C$1001,0)=0,"",_xlfn.XLOOKUP(C841,customers!$A$1:$A$1001,customers!$C$1:$C$1001,0))</f>
        <v>mdoidgenb@etsy.com</v>
      </c>
      <c r="H841" s="2" t="str">
        <f>_xlfn.XLOOKUP(C841,customers!$A$1:$A$1001,customers!$G$1:$G$1001,,0)</f>
        <v>United States</v>
      </c>
      <c r="I841" s="4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7">
        <f>INDEX(products!$A$1:$G$49,MATCH(orders!$D841,products!$A$1:$A$49,0),MATCH(orders!K$1,products!$A$1:$G$1,0))</f>
        <v>0.5</v>
      </c>
      <c r="L841" s="9">
        <f>INDEX(products!$A$1:$G$49,MATCH(orders!$D841,products!$A$1:$A$49,0),MATCH(orders!L$1,products!$A$1:$G$1,0))</f>
        <v>8.25</v>
      </c>
      <c r="M841" s="9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_xlfn.XLOOKUP(orders_table[[#This Row],[Customer ID]],customers!$A$1:$A$1001,customers!$I$1:$I$1001,,0)</f>
        <v>No</v>
      </c>
    </row>
    <row r="842" spans="1:16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_xlfn.XLOOKUP(C842,customers!$A$1:$A$1001,customers!$B$1:$B$1001,0)</f>
        <v>Janeva Edinboro</v>
      </c>
      <c r="G842" s="2" t="str">
        <f>IF(_xlfn.XLOOKUP(C842,customers!$A$1:$A$1001,customers!$C$1:$C$1001,0)=0,"",_xlfn.XLOOKUP(C842,customers!$A$1:$A$1001,customers!$C$1:$C$1001,0))</f>
        <v>jedinboronc@reverbnation.com</v>
      </c>
      <c r="H842" s="2" t="str">
        <f>_xlfn.XLOOKUP(C842,customers!$A$1:$A$1001,customers!$G$1:$G$1001,,0)</f>
        <v>United States</v>
      </c>
      <c r="I842" s="4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7">
        <f>INDEX(products!$A$1:$G$49,MATCH(orders!$D842,products!$A$1:$A$49,0),MATCH(orders!K$1,products!$A$1:$G$1,0))</f>
        <v>0.5</v>
      </c>
      <c r="L842" s="9">
        <f>INDEX(products!$A$1:$G$49,MATCH(orders!$D842,products!$A$1:$A$49,0),MATCH(orders!L$1,products!$A$1:$G$1,0))</f>
        <v>7.169999999999999</v>
      </c>
      <c r="M842" s="9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_xlfn.XLOOKUP(orders_table[[#This Row],[Customer ID]],customers!$A$1:$A$1001,customers!$I$1:$I$1001,,0)</f>
        <v>Yes</v>
      </c>
    </row>
    <row r="843" spans="1:16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_xlfn.XLOOKUP(C843,customers!$A$1:$A$1001,customers!$B$1:$B$1001,0)</f>
        <v>Trumaine Tewelson</v>
      </c>
      <c r="G843" s="2" t="str">
        <f>IF(_xlfn.XLOOKUP(C843,customers!$A$1:$A$1001,customers!$C$1:$C$1001,0)=0,"",_xlfn.XLOOKUP(C843,customers!$A$1:$A$1001,customers!$C$1:$C$1001,0))</f>
        <v>ttewelsonnd@cdbaby.com</v>
      </c>
      <c r="H843" s="2" t="str">
        <f>_xlfn.XLOOKUP(C843,customers!$A$1:$A$1001,customers!$G$1:$G$1001,,0)</f>
        <v>United States</v>
      </c>
      <c r="I843" s="4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7">
        <f>INDEX(products!$A$1:$G$49,MATCH(orders!$D843,products!$A$1:$A$49,0),MATCH(orders!K$1,products!$A$1:$G$1,0))</f>
        <v>0.2</v>
      </c>
      <c r="L843" s="9">
        <f>INDEX(products!$A$1:$G$49,MATCH(orders!$D843,products!$A$1:$A$49,0),MATCH(orders!L$1,products!$A$1:$G$1,0))</f>
        <v>4.3650000000000002</v>
      </c>
      <c r="M843" s="9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_xlfn.XLOOKUP(orders_table[[#This Row],[Customer ID]],customers!$A$1:$A$1001,customers!$I$1:$I$1001,,0)</f>
        <v>No</v>
      </c>
    </row>
    <row r="844" spans="1:16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_xlfn.XLOOKUP(C844,customers!$A$1:$A$1001,customers!$B$1:$B$1001,0)</f>
        <v>Odelia Skerme</v>
      </c>
      <c r="G844" s="2" t="str">
        <f>IF(_xlfn.XLOOKUP(C844,customers!$A$1:$A$1001,customers!$C$1:$C$1001,0)=0,"",_xlfn.XLOOKUP(C844,customers!$A$1:$A$1001,customers!$C$1:$C$1001,0))</f>
        <v>oskermen3@hatena.ne.jp</v>
      </c>
      <c r="H844" s="2" t="str">
        <f>_xlfn.XLOOKUP(C844,customers!$A$1:$A$1001,customers!$G$1:$G$1001,,0)</f>
        <v>United States</v>
      </c>
      <c r="I844" s="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7">
        <f>INDEX(products!$A$1:$G$49,MATCH(orders!$D844,products!$A$1:$A$49,0),MATCH(orders!K$1,products!$A$1:$G$1,0))</f>
        <v>0.2</v>
      </c>
      <c r="L844" s="9">
        <f>INDEX(products!$A$1:$G$49,MATCH(orders!$D844,products!$A$1:$A$49,0),MATCH(orders!L$1,products!$A$1:$G$1,0))</f>
        <v>4.125</v>
      </c>
      <c r="M844" s="9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_xlfn.XLOOKUP(orders_table[[#This Row],[Customer ID]],customers!$A$1:$A$1001,customers!$I$1:$I$1001,,0)</f>
        <v>Yes</v>
      </c>
    </row>
    <row r="845" spans="1:16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_xlfn.XLOOKUP(C845,customers!$A$1:$A$1001,customers!$B$1:$B$1001,0)</f>
        <v>De Drewitt</v>
      </c>
      <c r="G845" s="2" t="str">
        <f>IF(_xlfn.XLOOKUP(C845,customers!$A$1:$A$1001,customers!$C$1:$C$1001,0)=0,"",_xlfn.XLOOKUP(C845,customers!$A$1:$A$1001,customers!$C$1:$C$1001,0))</f>
        <v>ddrewittnf@mapquest.com</v>
      </c>
      <c r="H845" s="2" t="str">
        <f>_xlfn.XLOOKUP(C845,customers!$A$1:$A$1001,customers!$G$1:$G$1001,,0)</f>
        <v>United States</v>
      </c>
      <c r="I845" s="4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7">
        <f>INDEX(products!$A$1:$G$49,MATCH(orders!$D845,products!$A$1:$A$49,0),MATCH(orders!K$1,products!$A$1:$G$1,0))</f>
        <v>0.2</v>
      </c>
      <c r="L845" s="9">
        <f>INDEX(products!$A$1:$G$49,MATCH(orders!$D845,products!$A$1:$A$49,0),MATCH(orders!L$1,products!$A$1:$G$1,0))</f>
        <v>4.125</v>
      </c>
      <c r="M845" s="9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_xlfn.XLOOKUP(orders_table[[#This Row],[Customer ID]],customers!$A$1:$A$1001,customers!$I$1:$I$1001,,0)</f>
        <v>Yes</v>
      </c>
    </row>
    <row r="846" spans="1:16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_xlfn.XLOOKUP(C846,customers!$A$1:$A$1001,customers!$B$1:$B$1001,0)</f>
        <v>Adelheid Gladhill</v>
      </c>
      <c r="G846" s="2" t="str">
        <f>IF(_xlfn.XLOOKUP(C846,customers!$A$1:$A$1001,customers!$C$1:$C$1001,0)=0,"",_xlfn.XLOOKUP(C846,customers!$A$1:$A$1001,customers!$C$1:$C$1001,0))</f>
        <v>agladhillng@stanford.edu</v>
      </c>
      <c r="H846" s="2" t="str">
        <f>_xlfn.XLOOKUP(C846,customers!$A$1:$A$1001,customers!$G$1:$G$1001,,0)</f>
        <v>United States</v>
      </c>
      <c r="I846" s="4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7">
        <f>INDEX(products!$A$1:$G$49,MATCH(orders!$D846,products!$A$1:$A$49,0),MATCH(orders!K$1,products!$A$1:$G$1,0))</f>
        <v>0.5</v>
      </c>
      <c r="L846" s="9">
        <f>INDEX(products!$A$1:$G$49,MATCH(orders!$D846,products!$A$1:$A$49,0),MATCH(orders!L$1,products!$A$1:$G$1,0))</f>
        <v>5.97</v>
      </c>
      <c r="M846" s="9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_xlfn.XLOOKUP(orders_table[[#This Row],[Customer ID]],customers!$A$1:$A$1001,customers!$I$1:$I$1001,,0)</f>
        <v>Yes</v>
      </c>
    </row>
    <row r="847" spans="1:16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_xlfn.XLOOKUP(C847,customers!$A$1:$A$1001,customers!$B$1:$B$1001,0)</f>
        <v>Murielle Lorinez</v>
      </c>
      <c r="G847" s="2" t="str">
        <f>IF(_xlfn.XLOOKUP(C847,customers!$A$1:$A$1001,customers!$C$1:$C$1001,0)=0,"",_xlfn.XLOOKUP(C847,customers!$A$1:$A$1001,customers!$C$1:$C$1001,0))</f>
        <v>mlorineznh@whitehouse.gov</v>
      </c>
      <c r="H847" s="2" t="str">
        <f>_xlfn.XLOOKUP(C847,customers!$A$1:$A$1001,customers!$G$1:$G$1001,,0)</f>
        <v>United States</v>
      </c>
      <c r="I847" s="4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7">
        <f>INDEX(products!$A$1:$G$49,MATCH(orders!$D847,products!$A$1:$A$49,0),MATCH(orders!K$1,products!$A$1:$G$1,0))</f>
        <v>2.5</v>
      </c>
      <c r="L847" s="9">
        <f>INDEX(products!$A$1:$G$49,MATCH(orders!$D847,products!$A$1:$A$49,0),MATCH(orders!L$1,products!$A$1:$G$1,0))</f>
        <v>27.945</v>
      </c>
      <c r="M847" s="9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_xlfn.XLOOKUP(orders_table[[#This Row],[Customer ID]],customers!$A$1:$A$1001,customers!$I$1:$I$1001,,0)</f>
        <v>No</v>
      </c>
    </row>
    <row r="848" spans="1:16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_xlfn.XLOOKUP(C848,customers!$A$1:$A$1001,customers!$B$1:$B$1001,0)</f>
        <v>Edin Mathe</v>
      </c>
      <c r="G848" s="2" t="str">
        <f>IF(_xlfn.XLOOKUP(C848,customers!$A$1:$A$1001,customers!$C$1:$C$1001,0)=0,"",_xlfn.XLOOKUP(C848,customers!$A$1:$A$1001,customers!$C$1:$C$1001,0))</f>
        <v/>
      </c>
      <c r="H848" s="2" t="str">
        <f>_xlfn.XLOOKUP(C848,customers!$A$1:$A$1001,customers!$G$1:$G$1001,,0)</f>
        <v>United States</v>
      </c>
      <c r="I848" s="4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7">
        <f>INDEX(products!$A$1:$G$49,MATCH(orders!$D848,products!$A$1:$A$49,0),MATCH(orders!K$1,products!$A$1:$G$1,0))</f>
        <v>2.5</v>
      </c>
      <c r="L848" s="9">
        <f>INDEX(products!$A$1:$G$49,MATCH(orders!$D848,products!$A$1:$A$49,0),MATCH(orders!L$1,products!$A$1:$G$1,0))</f>
        <v>25.874999999999996</v>
      </c>
      <c r="M848" s="9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_xlfn.XLOOKUP(orders_table[[#This Row],[Customer ID]],customers!$A$1:$A$1001,customers!$I$1:$I$1001,,0)</f>
        <v>Yes</v>
      </c>
    </row>
    <row r="849" spans="1:16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_xlfn.XLOOKUP(C849,customers!$A$1:$A$1001,customers!$B$1:$B$1001,0)</f>
        <v>Mordy Van Der Vlies</v>
      </c>
      <c r="G849" s="2" t="str">
        <f>IF(_xlfn.XLOOKUP(C849,customers!$A$1:$A$1001,customers!$C$1:$C$1001,0)=0,"",_xlfn.XLOOKUP(C849,customers!$A$1:$A$1001,customers!$C$1:$C$1001,0))</f>
        <v>mvannj@wikipedia.org</v>
      </c>
      <c r="H849" s="2" t="str">
        <f>_xlfn.XLOOKUP(C849,customers!$A$1:$A$1001,customers!$G$1:$G$1001,,0)</f>
        <v>United States</v>
      </c>
      <c r="I849" s="4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7">
        <f>INDEX(products!$A$1:$G$49,MATCH(orders!$D849,products!$A$1:$A$49,0),MATCH(orders!K$1,products!$A$1:$G$1,0))</f>
        <v>0.2</v>
      </c>
      <c r="L849" s="9">
        <f>INDEX(products!$A$1:$G$49,MATCH(orders!$D849,products!$A$1:$A$49,0),MATCH(orders!L$1,products!$A$1:$G$1,0))</f>
        <v>2.9849999999999999</v>
      </c>
      <c r="M849" s="9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_xlfn.XLOOKUP(orders_table[[#This Row],[Customer ID]],customers!$A$1:$A$1001,customers!$I$1:$I$1001,,0)</f>
        <v>Yes</v>
      </c>
    </row>
    <row r="850" spans="1:16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_xlfn.XLOOKUP(C850,customers!$A$1:$A$1001,customers!$B$1:$B$1001,0)</f>
        <v>Spencer Wastell</v>
      </c>
      <c r="G850" s="2" t="str">
        <f>IF(_xlfn.XLOOKUP(C850,customers!$A$1:$A$1001,customers!$C$1:$C$1001,0)=0,"",_xlfn.XLOOKUP(C850,customers!$A$1:$A$1001,customers!$C$1:$C$1001,0))</f>
        <v/>
      </c>
      <c r="H850" s="2" t="str">
        <f>_xlfn.XLOOKUP(C850,customers!$A$1:$A$1001,customers!$G$1:$G$1001,,0)</f>
        <v>United States</v>
      </c>
      <c r="I850" s="4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7">
        <f>INDEX(products!$A$1:$G$49,MATCH(orders!$D850,products!$A$1:$A$49,0),MATCH(orders!K$1,products!$A$1:$G$1,0))</f>
        <v>0.5</v>
      </c>
      <c r="L850" s="9">
        <f>INDEX(products!$A$1:$G$49,MATCH(orders!$D850,products!$A$1:$A$49,0),MATCH(orders!L$1,products!$A$1:$G$1,0))</f>
        <v>8.91</v>
      </c>
      <c r="M850" s="9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_xlfn.XLOOKUP(orders_table[[#This Row],[Customer ID]],customers!$A$1:$A$1001,customers!$I$1:$I$1001,,0)</f>
        <v>No</v>
      </c>
    </row>
    <row r="851" spans="1:16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_xlfn.XLOOKUP(C851,customers!$A$1:$A$1001,customers!$B$1:$B$1001,0)</f>
        <v>Jemimah Ethelston</v>
      </c>
      <c r="G851" s="2" t="str">
        <f>IF(_xlfn.XLOOKUP(C851,customers!$A$1:$A$1001,customers!$C$1:$C$1001,0)=0,"",_xlfn.XLOOKUP(C851,customers!$A$1:$A$1001,customers!$C$1:$C$1001,0))</f>
        <v>jethelstonnl@creativecommons.org</v>
      </c>
      <c r="H851" s="2" t="str">
        <f>_xlfn.XLOOKUP(C851,customers!$A$1:$A$1001,customers!$G$1:$G$1001,,0)</f>
        <v>United States</v>
      </c>
      <c r="I851" s="4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7">
        <f>INDEX(products!$A$1:$G$49,MATCH(orders!$D851,products!$A$1:$A$49,0),MATCH(orders!K$1,products!$A$1:$G$1,0))</f>
        <v>0.2</v>
      </c>
      <c r="L851" s="9">
        <f>INDEX(products!$A$1:$G$49,MATCH(orders!$D851,products!$A$1:$A$49,0),MATCH(orders!L$1,products!$A$1:$G$1,0))</f>
        <v>3.8849999999999998</v>
      </c>
      <c r="M851" s="9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_xlfn.XLOOKUP(orders_table[[#This Row],[Customer ID]],customers!$A$1:$A$1001,customers!$I$1:$I$1001,,0)</f>
        <v>Yes</v>
      </c>
    </row>
    <row r="852" spans="1:16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_xlfn.XLOOKUP(C852,customers!$A$1:$A$1001,customers!$B$1:$B$1001,0)</f>
        <v>Jemimah Ethelston</v>
      </c>
      <c r="G852" s="2" t="str">
        <f>IF(_xlfn.XLOOKUP(C852,customers!$A$1:$A$1001,customers!$C$1:$C$1001,0)=0,"",_xlfn.XLOOKUP(C852,customers!$A$1:$A$1001,customers!$C$1:$C$1001,0))</f>
        <v>jethelstonnl@creativecommons.org</v>
      </c>
      <c r="H852" s="2" t="str">
        <f>_xlfn.XLOOKUP(C852,customers!$A$1:$A$1001,customers!$G$1:$G$1001,,0)</f>
        <v>United States</v>
      </c>
      <c r="I852" s="4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7">
        <f>INDEX(products!$A$1:$G$49,MATCH(orders!$D852,products!$A$1:$A$49,0),MATCH(orders!K$1,products!$A$1:$G$1,0))</f>
        <v>0.2</v>
      </c>
      <c r="L852" s="9">
        <f>INDEX(products!$A$1:$G$49,MATCH(orders!$D852,products!$A$1:$A$49,0),MATCH(orders!L$1,products!$A$1:$G$1,0))</f>
        <v>3.375</v>
      </c>
      <c r="M852" s="9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_xlfn.XLOOKUP(orders_table[[#This Row],[Customer ID]],customers!$A$1:$A$1001,customers!$I$1:$I$1001,,0)</f>
        <v>Yes</v>
      </c>
    </row>
    <row r="853" spans="1:16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_xlfn.XLOOKUP(C853,customers!$A$1:$A$1001,customers!$B$1:$B$1001,0)</f>
        <v>Perice Eberz</v>
      </c>
      <c r="G853" s="2" t="str">
        <f>IF(_xlfn.XLOOKUP(C853,customers!$A$1:$A$1001,customers!$C$1:$C$1001,0)=0,"",_xlfn.XLOOKUP(C853,customers!$A$1:$A$1001,customers!$C$1:$C$1001,0))</f>
        <v>peberznn@woothemes.com</v>
      </c>
      <c r="H853" s="2" t="str">
        <f>_xlfn.XLOOKUP(C853,customers!$A$1:$A$1001,customers!$G$1:$G$1001,,0)</f>
        <v>United States</v>
      </c>
      <c r="I853" s="4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7">
        <f>INDEX(products!$A$1:$G$49,MATCH(orders!$D853,products!$A$1:$A$49,0),MATCH(orders!K$1,products!$A$1:$G$1,0))</f>
        <v>0.5</v>
      </c>
      <c r="L853" s="9">
        <f>INDEX(products!$A$1:$G$49,MATCH(orders!$D853,products!$A$1:$A$49,0),MATCH(orders!L$1,products!$A$1:$G$1,0))</f>
        <v>7.77</v>
      </c>
      <c r="M853" s="9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_xlfn.XLOOKUP(orders_table[[#This Row],[Customer ID]],customers!$A$1:$A$1001,customers!$I$1:$I$1001,,0)</f>
        <v>Yes</v>
      </c>
    </row>
    <row r="854" spans="1:16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_xlfn.XLOOKUP(C854,customers!$A$1:$A$1001,customers!$B$1:$B$1001,0)</f>
        <v>Bear Gaish</v>
      </c>
      <c r="G854" s="2" t="str">
        <f>IF(_xlfn.XLOOKUP(C854,customers!$A$1:$A$1001,customers!$C$1:$C$1001,0)=0,"",_xlfn.XLOOKUP(C854,customers!$A$1:$A$1001,customers!$C$1:$C$1001,0))</f>
        <v>bgaishno@altervista.org</v>
      </c>
      <c r="H854" s="2" t="str">
        <f>_xlfn.XLOOKUP(C854,customers!$A$1:$A$1001,customers!$G$1:$G$1001,,0)</f>
        <v>United States</v>
      </c>
      <c r="I854" s="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7">
        <f>INDEX(products!$A$1:$G$49,MATCH(orders!$D854,products!$A$1:$A$49,0),MATCH(orders!K$1,products!$A$1:$G$1,0))</f>
        <v>2.5</v>
      </c>
      <c r="L854" s="9">
        <f>INDEX(products!$A$1:$G$49,MATCH(orders!$D854,products!$A$1:$A$49,0),MATCH(orders!L$1,products!$A$1:$G$1,0))</f>
        <v>29.784999999999997</v>
      </c>
      <c r="M854" s="9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_xlfn.XLOOKUP(orders_table[[#This Row],[Customer ID]],customers!$A$1:$A$1001,customers!$I$1:$I$1001,,0)</f>
        <v>Yes</v>
      </c>
    </row>
    <row r="855" spans="1:16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_xlfn.XLOOKUP(C855,customers!$A$1:$A$1001,customers!$B$1:$B$1001,0)</f>
        <v>Lynnea Danton</v>
      </c>
      <c r="G855" s="2" t="str">
        <f>IF(_xlfn.XLOOKUP(C855,customers!$A$1:$A$1001,customers!$C$1:$C$1001,0)=0,"",_xlfn.XLOOKUP(C855,customers!$A$1:$A$1001,customers!$C$1:$C$1001,0))</f>
        <v>ldantonnp@miitbeian.gov.cn</v>
      </c>
      <c r="H855" s="2" t="str">
        <f>_xlfn.XLOOKUP(C855,customers!$A$1:$A$1001,customers!$G$1:$G$1001,,0)</f>
        <v>United States</v>
      </c>
      <c r="I855" s="4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7">
        <f>INDEX(products!$A$1:$G$49,MATCH(orders!$D855,products!$A$1:$A$49,0),MATCH(orders!K$1,products!$A$1:$G$1,0))</f>
        <v>1</v>
      </c>
      <c r="L855" s="9">
        <f>INDEX(products!$A$1:$G$49,MATCH(orders!$D855,products!$A$1:$A$49,0),MATCH(orders!L$1,products!$A$1:$G$1,0))</f>
        <v>9.9499999999999993</v>
      </c>
      <c r="M855" s="9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_xlfn.XLOOKUP(orders_table[[#This Row],[Customer ID]],customers!$A$1:$A$1001,customers!$I$1:$I$1001,,0)</f>
        <v>No</v>
      </c>
    </row>
    <row r="856" spans="1:16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_xlfn.XLOOKUP(C856,customers!$A$1:$A$1001,customers!$B$1:$B$1001,0)</f>
        <v>Skipton Morrall</v>
      </c>
      <c r="G856" s="2" t="str">
        <f>IF(_xlfn.XLOOKUP(C856,customers!$A$1:$A$1001,customers!$C$1:$C$1001,0)=0,"",_xlfn.XLOOKUP(C856,customers!$A$1:$A$1001,customers!$C$1:$C$1001,0))</f>
        <v>smorrallnq@answers.com</v>
      </c>
      <c r="H856" s="2" t="str">
        <f>_xlfn.XLOOKUP(C856,customers!$A$1:$A$1001,customers!$G$1:$G$1001,,0)</f>
        <v>United States</v>
      </c>
      <c r="I856" s="4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7">
        <f>INDEX(products!$A$1:$G$49,MATCH(orders!$D856,products!$A$1:$A$49,0),MATCH(orders!K$1,products!$A$1:$G$1,0))</f>
        <v>0.5</v>
      </c>
      <c r="L856" s="9">
        <f>INDEX(products!$A$1:$G$49,MATCH(orders!$D856,products!$A$1:$A$49,0),MATCH(orders!L$1,products!$A$1:$G$1,0))</f>
        <v>7.169999999999999</v>
      </c>
      <c r="M856" s="9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_xlfn.XLOOKUP(orders_table[[#This Row],[Customer ID]],customers!$A$1:$A$1001,customers!$I$1:$I$1001,,0)</f>
        <v>Yes</v>
      </c>
    </row>
    <row r="857" spans="1:16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_xlfn.XLOOKUP(C857,customers!$A$1:$A$1001,customers!$B$1:$B$1001,0)</f>
        <v>Devan Crownshaw</v>
      </c>
      <c r="G857" s="2" t="str">
        <f>IF(_xlfn.XLOOKUP(C857,customers!$A$1:$A$1001,customers!$C$1:$C$1001,0)=0,"",_xlfn.XLOOKUP(C857,customers!$A$1:$A$1001,customers!$C$1:$C$1001,0))</f>
        <v>dcrownshawnr@photobucket.com</v>
      </c>
      <c r="H857" s="2" t="str">
        <f>_xlfn.XLOOKUP(C857,customers!$A$1:$A$1001,customers!$G$1:$G$1001,,0)</f>
        <v>United States</v>
      </c>
      <c r="I857" s="4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7">
        <f>INDEX(products!$A$1:$G$49,MATCH(orders!$D857,products!$A$1:$A$49,0),MATCH(orders!K$1,products!$A$1:$G$1,0))</f>
        <v>2.5</v>
      </c>
      <c r="L857" s="9">
        <f>INDEX(products!$A$1:$G$49,MATCH(orders!$D857,products!$A$1:$A$49,0),MATCH(orders!L$1,products!$A$1:$G$1,0))</f>
        <v>29.784999999999997</v>
      </c>
      <c r="M857" s="9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_xlfn.XLOOKUP(orders_table[[#This Row],[Customer ID]],customers!$A$1:$A$1001,customers!$I$1:$I$1001,,0)</f>
        <v>No</v>
      </c>
    </row>
    <row r="858" spans="1:16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_xlfn.XLOOKUP(C858,customers!$A$1:$A$1001,customers!$B$1:$B$1001,0)</f>
        <v>Odelia Skerme</v>
      </c>
      <c r="G858" s="2" t="str">
        <f>IF(_xlfn.XLOOKUP(C858,customers!$A$1:$A$1001,customers!$C$1:$C$1001,0)=0,"",_xlfn.XLOOKUP(C858,customers!$A$1:$A$1001,customers!$C$1:$C$1001,0))</f>
        <v>oskermen3@hatena.ne.jp</v>
      </c>
      <c r="H858" s="2" t="str">
        <f>_xlfn.XLOOKUP(C858,customers!$A$1:$A$1001,customers!$G$1:$G$1001,,0)</f>
        <v>United States</v>
      </c>
      <c r="I858" s="4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7">
        <f>INDEX(products!$A$1:$G$49,MATCH(orders!$D858,products!$A$1:$A$49,0),MATCH(orders!K$1,products!$A$1:$G$1,0))</f>
        <v>0.2</v>
      </c>
      <c r="L858" s="9">
        <f>INDEX(products!$A$1:$G$49,MATCH(orders!$D858,products!$A$1:$A$49,0),MATCH(orders!L$1,products!$A$1:$G$1,0))</f>
        <v>4.3650000000000002</v>
      </c>
      <c r="M858" s="9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_xlfn.XLOOKUP(orders_table[[#This Row],[Customer ID]],customers!$A$1:$A$1001,customers!$I$1:$I$1001,,0)</f>
        <v>Yes</v>
      </c>
    </row>
    <row r="859" spans="1:16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_xlfn.XLOOKUP(C859,customers!$A$1:$A$1001,customers!$B$1:$B$1001,0)</f>
        <v>Joceline Reddoch</v>
      </c>
      <c r="G859" s="2" t="str">
        <f>IF(_xlfn.XLOOKUP(C859,customers!$A$1:$A$1001,customers!$C$1:$C$1001,0)=0,"",_xlfn.XLOOKUP(C859,customers!$A$1:$A$1001,customers!$C$1:$C$1001,0))</f>
        <v>jreddochnt@sun.com</v>
      </c>
      <c r="H859" s="2" t="str">
        <f>_xlfn.XLOOKUP(C859,customers!$A$1:$A$1001,customers!$G$1:$G$1001,,0)</f>
        <v>United States</v>
      </c>
      <c r="I859" s="4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7">
        <f>INDEX(products!$A$1:$G$49,MATCH(orders!$D859,products!$A$1:$A$49,0),MATCH(orders!K$1,products!$A$1:$G$1,0))</f>
        <v>2.5</v>
      </c>
      <c r="L859" s="9">
        <f>INDEX(products!$A$1:$G$49,MATCH(orders!$D859,products!$A$1:$A$49,0),MATCH(orders!L$1,products!$A$1:$G$1,0))</f>
        <v>27.484999999999996</v>
      </c>
      <c r="M859" s="9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_xlfn.XLOOKUP(orders_table[[#This Row],[Customer ID]],customers!$A$1:$A$1001,customers!$I$1:$I$1001,,0)</f>
        <v>No</v>
      </c>
    </row>
    <row r="860" spans="1:16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_xlfn.XLOOKUP(C860,customers!$A$1:$A$1001,customers!$B$1:$B$1001,0)</f>
        <v>Shelley Titley</v>
      </c>
      <c r="G860" s="2" t="str">
        <f>IF(_xlfn.XLOOKUP(C860,customers!$A$1:$A$1001,customers!$C$1:$C$1001,0)=0,"",_xlfn.XLOOKUP(C860,customers!$A$1:$A$1001,customers!$C$1:$C$1001,0))</f>
        <v>stitleynu@whitehouse.gov</v>
      </c>
      <c r="H860" s="2" t="str">
        <f>_xlfn.XLOOKUP(C860,customers!$A$1:$A$1001,customers!$G$1:$G$1001,,0)</f>
        <v>United States</v>
      </c>
      <c r="I860" s="4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7">
        <f>INDEX(products!$A$1:$G$49,MATCH(orders!$D860,products!$A$1:$A$49,0),MATCH(orders!K$1,products!$A$1:$G$1,0))</f>
        <v>0.5</v>
      </c>
      <c r="L860" s="9">
        <f>INDEX(products!$A$1:$G$49,MATCH(orders!$D860,products!$A$1:$A$49,0),MATCH(orders!L$1,products!$A$1:$G$1,0))</f>
        <v>8.73</v>
      </c>
      <c r="M860" s="9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_xlfn.XLOOKUP(orders_table[[#This Row],[Customer ID]],customers!$A$1:$A$1001,customers!$I$1:$I$1001,,0)</f>
        <v>No</v>
      </c>
    </row>
    <row r="861" spans="1:16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_xlfn.XLOOKUP(C861,customers!$A$1:$A$1001,customers!$B$1:$B$1001,0)</f>
        <v>Redd Simao</v>
      </c>
      <c r="G861" s="2" t="str">
        <f>IF(_xlfn.XLOOKUP(C861,customers!$A$1:$A$1001,customers!$C$1:$C$1001,0)=0,"",_xlfn.XLOOKUP(C861,customers!$A$1:$A$1001,customers!$C$1:$C$1001,0))</f>
        <v>rsimaonv@simplemachines.org</v>
      </c>
      <c r="H861" s="2" t="str">
        <f>_xlfn.XLOOKUP(C861,customers!$A$1:$A$1001,customers!$G$1:$G$1001,,0)</f>
        <v>United States</v>
      </c>
      <c r="I861" s="4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7">
        <f>INDEX(products!$A$1:$G$49,MATCH(orders!$D861,products!$A$1:$A$49,0),MATCH(orders!K$1,products!$A$1:$G$1,0))</f>
        <v>2.5</v>
      </c>
      <c r="L861" s="9">
        <f>INDEX(products!$A$1:$G$49,MATCH(orders!$D861,products!$A$1:$A$49,0),MATCH(orders!L$1,products!$A$1:$G$1,0))</f>
        <v>29.784999999999997</v>
      </c>
      <c r="M861" s="9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_xlfn.XLOOKUP(orders_table[[#This Row],[Customer ID]],customers!$A$1:$A$1001,customers!$I$1:$I$1001,,0)</f>
        <v>No</v>
      </c>
    </row>
    <row r="862" spans="1:16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_xlfn.XLOOKUP(C862,customers!$A$1:$A$1001,customers!$B$1:$B$1001,0)</f>
        <v>Cece Inker</v>
      </c>
      <c r="G862" s="2" t="str">
        <f>IF(_xlfn.XLOOKUP(C862,customers!$A$1:$A$1001,customers!$C$1:$C$1001,0)=0,"",_xlfn.XLOOKUP(C862,customers!$A$1:$A$1001,customers!$C$1:$C$1001,0))</f>
        <v/>
      </c>
      <c r="H862" s="2" t="str">
        <f>_xlfn.XLOOKUP(C862,customers!$A$1:$A$1001,customers!$G$1:$G$1001,,0)</f>
        <v>United States</v>
      </c>
      <c r="I862" s="4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7">
        <f>INDEX(products!$A$1:$G$49,MATCH(orders!$D862,products!$A$1:$A$49,0),MATCH(orders!K$1,products!$A$1:$G$1,0))</f>
        <v>2.5</v>
      </c>
      <c r="L862" s="9">
        <f>INDEX(products!$A$1:$G$49,MATCH(orders!$D862,products!$A$1:$A$49,0),MATCH(orders!L$1,products!$A$1:$G$1,0))</f>
        <v>25.874999999999996</v>
      </c>
      <c r="M862" s="9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_xlfn.XLOOKUP(orders_table[[#This Row],[Customer ID]],customers!$A$1:$A$1001,customers!$I$1:$I$1001,,0)</f>
        <v>No</v>
      </c>
    </row>
    <row r="863" spans="1:16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_xlfn.XLOOKUP(C863,customers!$A$1:$A$1001,customers!$B$1:$B$1001,0)</f>
        <v>Noel Chisholm</v>
      </c>
      <c r="G863" s="2" t="str">
        <f>IF(_xlfn.XLOOKUP(C863,customers!$A$1:$A$1001,customers!$C$1:$C$1001,0)=0,"",_xlfn.XLOOKUP(C863,customers!$A$1:$A$1001,customers!$C$1:$C$1001,0))</f>
        <v>nchisholmnx@example.com</v>
      </c>
      <c r="H863" s="2" t="str">
        <f>_xlfn.XLOOKUP(C863,customers!$A$1:$A$1001,customers!$G$1:$G$1001,,0)</f>
        <v>United States</v>
      </c>
      <c r="I863" s="4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7">
        <f>INDEX(products!$A$1:$G$49,MATCH(orders!$D863,products!$A$1:$A$49,0),MATCH(orders!K$1,products!$A$1:$G$1,0))</f>
        <v>1</v>
      </c>
      <c r="L863" s="9">
        <f>INDEX(products!$A$1:$G$49,MATCH(orders!$D863,products!$A$1:$A$49,0),MATCH(orders!L$1,products!$A$1:$G$1,0))</f>
        <v>12.95</v>
      </c>
      <c r="M863" s="9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_xlfn.XLOOKUP(orders_table[[#This Row],[Customer ID]],customers!$A$1:$A$1001,customers!$I$1:$I$1001,,0)</f>
        <v>Yes</v>
      </c>
    </row>
    <row r="864" spans="1:16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_xlfn.XLOOKUP(C864,customers!$A$1:$A$1001,customers!$B$1:$B$1001,0)</f>
        <v>Grazia Oats</v>
      </c>
      <c r="G864" s="2" t="str">
        <f>IF(_xlfn.XLOOKUP(C864,customers!$A$1:$A$1001,customers!$C$1:$C$1001,0)=0,"",_xlfn.XLOOKUP(C864,customers!$A$1:$A$1001,customers!$C$1:$C$1001,0))</f>
        <v>goatsny@live.com</v>
      </c>
      <c r="H864" s="2" t="str">
        <f>_xlfn.XLOOKUP(C864,customers!$A$1:$A$1001,customers!$G$1:$G$1001,,0)</f>
        <v>United States</v>
      </c>
      <c r="I864" s="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7">
        <f>INDEX(products!$A$1:$G$49,MATCH(orders!$D864,products!$A$1:$A$49,0),MATCH(orders!K$1,products!$A$1:$G$1,0))</f>
        <v>1</v>
      </c>
      <c r="L864" s="9">
        <f>INDEX(products!$A$1:$G$49,MATCH(orders!$D864,products!$A$1:$A$49,0),MATCH(orders!L$1,products!$A$1:$G$1,0))</f>
        <v>9.9499999999999993</v>
      </c>
      <c r="M864" s="9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_xlfn.XLOOKUP(orders_table[[#This Row],[Customer ID]],customers!$A$1:$A$1001,customers!$I$1:$I$1001,,0)</f>
        <v>Yes</v>
      </c>
    </row>
    <row r="865" spans="1:16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_xlfn.XLOOKUP(C865,customers!$A$1:$A$1001,customers!$B$1:$B$1001,0)</f>
        <v>Meade Birkin</v>
      </c>
      <c r="G865" s="2" t="str">
        <f>IF(_xlfn.XLOOKUP(C865,customers!$A$1:$A$1001,customers!$C$1:$C$1001,0)=0,"",_xlfn.XLOOKUP(C865,customers!$A$1:$A$1001,customers!$C$1:$C$1001,0))</f>
        <v>mbirkinnz@java.com</v>
      </c>
      <c r="H865" s="2" t="str">
        <f>_xlfn.XLOOKUP(C865,customers!$A$1:$A$1001,customers!$G$1:$G$1001,,0)</f>
        <v>United States</v>
      </c>
      <c r="I865" s="4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7">
        <f>INDEX(products!$A$1:$G$49,MATCH(orders!$D865,products!$A$1:$A$49,0),MATCH(orders!K$1,products!$A$1:$G$1,0))</f>
        <v>1</v>
      </c>
      <c r="L865" s="9">
        <f>INDEX(products!$A$1:$G$49,MATCH(orders!$D865,products!$A$1:$A$49,0),MATCH(orders!L$1,products!$A$1:$G$1,0))</f>
        <v>14.55</v>
      </c>
      <c r="M865" s="9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_xlfn.XLOOKUP(orders_table[[#This Row],[Customer ID]],customers!$A$1:$A$1001,customers!$I$1:$I$1001,,0)</f>
        <v>Yes</v>
      </c>
    </row>
    <row r="866" spans="1:16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_xlfn.XLOOKUP(C866,customers!$A$1:$A$1001,customers!$B$1:$B$1001,0)</f>
        <v>Ronda Pyson</v>
      </c>
      <c r="G866" s="2" t="str">
        <f>IF(_xlfn.XLOOKUP(C866,customers!$A$1:$A$1001,customers!$C$1:$C$1001,0)=0,"",_xlfn.XLOOKUP(C866,customers!$A$1:$A$1001,customers!$C$1:$C$1001,0))</f>
        <v>rpysono0@constantcontact.com</v>
      </c>
      <c r="H866" s="2" t="str">
        <f>_xlfn.XLOOKUP(C866,customers!$A$1:$A$1001,customers!$G$1:$G$1001,,0)</f>
        <v>Ireland</v>
      </c>
      <c r="I866" s="4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7">
        <f>INDEX(products!$A$1:$G$49,MATCH(orders!$D866,products!$A$1:$A$49,0),MATCH(orders!K$1,products!$A$1:$G$1,0))</f>
        <v>0.2</v>
      </c>
      <c r="L866" s="9">
        <f>INDEX(products!$A$1:$G$49,MATCH(orders!$D866,products!$A$1:$A$49,0),MATCH(orders!L$1,products!$A$1:$G$1,0))</f>
        <v>3.5849999999999995</v>
      </c>
      <c r="M866" s="9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_xlfn.XLOOKUP(orders_table[[#This Row],[Customer ID]],customers!$A$1:$A$1001,customers!$I$1:$I$1001,,0)</f>
        <v>No</v>
      </c>
    </row>
    <row r="867" spans="1:16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_xlfn.XLOOKUP(C867,customers!$A$1:$A$1001,customers!$B$1:$B$1001,0)</f>
        <v>Modesty MacConnechie</v>
      </c>
      <c r="G867" s="2" t="str">
        <f>IF(_xlfn.XLOOKUP(C867,customers!$A$1:$A$1001,customers!$C$1:$C$1001,0)=0,"",_xlfn.XLOOKUP(C867,customers!$A$1:$A$1001,customers!$C$1:$C$1001,0))</f>
        <v>mmacconnechieo9@reuters.com</v>
      </c>
      <c r="H867" s="2" t="str">
        <f>_xlfn.XLOOKUP(C867,customers!$A$1:$A$1001,customers!$G$1:$G$1001,,0)</f>
        <v>United States</v>
      </c>
      <c r="I867" s="4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7">
        <f>INDEX(products!$A$1:$G$49,MATCH(orders!$D867,products!$A$1:$A$49,0),MATCH(orders!K$1,products!$A$1:$G$1,0))</f>
        <v>0.5</v>
      </c>
      <c r="L867" s="9">
        <f>INDEX(products!$A$1:$G$49,MATCH(orders!$D867,products!$A$1:$A$49,0),MATCH(orders!L$1,products!$A$1:$G$1,0))</f>
        <v>6.75</v>
      </c>
      <c r="M867" s="9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_xlfn.XLOOKUP(orders_table[[#This Row],[Customer ID]],customers!$A$1:$A$1001,customers!$I$1:$I$1001,,0)</f>
        <v>Yes</v>
      </c>
    </row>
    <row r="868" spans="1:16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_xlfn.XLOOKUP(C868,customers!$A$1:$A$1001,customers!$B$1:$B$1001,0)</f>
        <v>Rafaela Treacher</v>
      </c>
      <c r="G868" s="2" t="str">
        <f>IF(_xlfn.XLOOKUP(C868,customers!$A$1:$A$1001,customers!$C$1:$C$1001,0)=0,"",_xlfn.XLOOKUP(C868,customers!$A$1:$A$1001,customers!$C$1:$C$1001,0))</f>
        <v>rtreachero2@usa.gov</v>
      </c>
      <c r="H868" s="2" t="str">
        <f>_xlfn.XLOOKUP(C868,customers!$A$1:$A$1001,customers!$G$1:$G$1001,,0)</f>
        <v>Ireland</v>
      </c>
      <c r="I868" s="4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7">
        <f>INDEX(products!$A$1:$G$49,MATCH(orders!$D868,products!$A$1:$A$49,0),MATCH(orders!K$1,products!$A$1:$G$1,0))</f>
        <v>0.5</v>
      </c>
      <c r="L868" s="9">
        <f>INDEX(products!$A$1:$G$49,MATCH(orders!$D868,products!$A$1:$A$49,0),MATCH(orders!L$1,products!$A$1:$G$1,0))</f>
        <v>5.97</v>
      </c>
      <c r="M868" s="9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_xlfn.XLOOKUP(orders_table[[#This Row],[Customer ID]],customers!$A$1:$A$1001,customers!$I$1:$I$1001,,0)</f>
        <v>No</v>
      </c>
    </row>
    <row r="869" spans="1:16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_xlfn.XLOOKUP(C869,customers!$A$1:$A$1001,customers!$B$1:$B$1001,0)</f>
        <v>Bee Fattorini</v>
      </c>
      <c r="G869" s="2" t="str">
        <f>IF(_xlfn.XLOOKUP(C869,customers!$A$1:$A$1001,customers!$C$1:$C$1001,0)=0,"",_xlfn.XLOOKUP(C869,customers!$A$1:$A$1001,customers!$C$1:$C$1001,0))</f>
        <v>bfattorinio3@quantcast.com</v>
      </c>
      <c r="H869" s="2" t="str">
        <f>_xlfn.XLOOKUP(C869,customers!$A$1:$A$1001,customers!$G$1:$G$1001,,0)</f>
        <v>Ireland</v>
      </c>
      <c r="I869" s="4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7">
        <f>INDEX(products!$A$1:$G$49,MATCH(orders!$D869,products!$A$1:$A$49,0),MATCH(orders!K$1,products!$A$1:$G$1,0))</f>
        <v>2.5</v>
      </c>
      <c r="L869" s="9">
        <f>INDEX(products!$A$1:$G$49,MATCH(orders!$D869,products!$A$1:$A$49,0),MATCH(orders!L$1,products!$A$1:$G$1,0))</f>
        <v>29.784999999999997</v>
      </c>
      <c r="M869" s="9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_xlfn.XLOOKUP(orders_table[[#This Row],[Customer ID]],customers!$A$1:$A$1001,customers!$I$1:$I$1001,,0)</f>
        <v>Yes</v>
      </c>
    </row>
    <row r="870" spans="1:16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_xlfn.XLOOKUP(C870,customers!$A$1:$A$1001,customers!$B$1:$B$1001,0)</f>
        <v>Margie Palleske</v>
      </c>
      <c r="G870" s="2" t="str">
        <f>IF(_xlfn.XLOOKUP(C870,customers!$A$1:$A$1001,customers!$C$1:$C$1001,0)=0,"",_xlfn.XLOOKUP(C870,customers!$A$1:$A$1001,customers!$C$1:$C$1001,0))</f>
        <v>mpalleskeo4@nyu.edu</v>
      </c>
      <c r="H870" s="2" t="str">
        <f>_xlfn.XLOOKUP(C870,customers!$A$1:$A$1001,customers!$G$1:$G$1001,,0)</f>
        <v>United States</v>
      </c>
      <c r="I870" s="4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7">
        <f>INDEX(products!$A$1:$G$49,MATCH(orders!$D870,products!$A$1:$A$49,0),MATCH(orders!K$1,products!$A$1:$G$1,0))</f>
        <v>0.5</v>
      </c>
      <c r="L870" s="9">
        <f>INDEX(products!$A$1:$G$49,MATCH(orders!$D870,products!$A$1:$A$49,0),MATCH(orders!L$1,products!$A$1:$G$1,0))</f>
        <v>8.25</v>
      </c>
      <c r="M870" s="9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_xlfn.XLOOKUP(orders_table[[#This Row],[Customer ID]],customers!$A$1:$A$1001,customers!$I$1:$I$1001,,0)</f>
        <v>Yes</v>
      </c>
    </row>
    <row r="871" spans="1:16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_xlfn.XLOOKUP(C871,customers!$A$1:$A$1001,customers!$B$1:$B$1001,0)</f>
        <v>Alexina Randals</v>
      </c>
      <c r="G871" s="2" t="str">
        <f>IF(_xlfn.XLOOKUP(C871,customers!$A$1:$A$1001,customers!$C$1:$C$1001,0)=0,"",_xlfn.XLOOKUP(C871,customers!$A$1:$A$1001,customers!$C$1:$C$1001,0))</f>
        <v/>
      </c>
      <c r="H871" s="2" t="str">
        <f>_xlfn.XLOOKUP(C871,customers!$A$1:$A$1001,customers!$G$1:$G$1001,,0)</f>
        <v>United States</v>
      </c>
      <c r="I871" s="4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7">
        <f>INDEX(products!$A$1:$G$49,MATCH(orders!$D871,products!$A$1:$A$49,0),MATCH(orders!K$1,products!$A$1:$G$1,0))</f>
        <v>0.5</v>
      </c>
      <c r="L871" s="9">
        <f>INDEX(products!$A$1:$G$49,MATCH(orders!$D871,products!$A$1:$A$49,0),MATCH(orders!L$1,products!$A$1:$G$1,0))</f>
        <v>5.97</v>
      </c>
      <c r="M871" s="9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_xlfn.XLOOKUP(orders_table[[#This Row],[Customer ID]],customers!$A$1:$A$1001,customers!$I$1:$I$1001,,0)</f>
        <v>Yes</v>
      </c>
    </row>
    <row r="872" spans="1:16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_xlfn.XLOOKUP(C872,customers!$A$1:$A$1001,customers!$B$1:$B$1001,0)</f>
        <v>Filip Antcliffe</v>
      </c>
      <c r="G872" s="2" t="str">
        <f>IF(_xlfn.XLOOKUP(C872,customers!$A$1:$A$1001,customers!$C$1:$C$1001,0)=0,"",_xlfn.XLOOKUP(C872,customers!$A$1:$A$1001,customers!$C$1:$C$1001,0))</f>
        <v>fantcliffeo6@amazon.co.jp</v>
      </c>
      <c r="H872" s="2" t="str">
        <f>_xlfn.XLOOKUP(C872,customers!$A$1:$A$1001,customers!$G$1:$G$1001,,0)</f>
        <v>Ireland</v>
      </c>
      <c r="I872" s="4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7">
        <f>INDEX(products!$A$1:$G$49,MATCH(orders!$D872,products!$A$1:$A$49,0),MATCH(orders!K$1,products!$A$1:$G$1,0))</f>
        <v>0.5</v>
      </c>
      <c r="L872" s="9">
        <f>INDEX(products!$A$1:$G$49,MATCH(orders!$D872,products!$A$1:$A$49,0),MATCH(orders!L$1,products!$A$1:$G$1,0))</f>
        <v>7.29</v>
      </c>
      <c r="M872" s="9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_xlfn.XLOOKUP(orders_table[[#This Row],[Customer ID]],customers!$A$1:$A$1001,customers!$I$1:$I$1001,,0)</f>
        <v>Yes</v>
      </c>
    </row>
    <row r="873" spans="1:16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_xlfn.XLOOKUP(C873,customers!$A$1:$A$1001,customers!$B$1:$B$1001,0)</f>
        <v>Peyter Matignon</v>
      </c>
      <c r="G873" s="2" t="str">
        <f>IF(_xlfn.XLOOKUP(C873,customers!$A$1:$A$1001,customers!$C$1:$C$1001,0)=0,"",_xlfn.XLOOKUP(C873,customers!$A$1:$A$1001,customers!$C$1:$C$1001,0))</f>
        <v>pmatignono7@harvard.edu</v>
      </c>
      <c r="H873" s="2" t="str">
        <f>_xlfn.XLOOKUP(C873,customers!$A$1:$A$1001,customers!$G$1:$G$1001,,0)</f>
        <v>United Kingdom</v>
      </c>
      <c r="I873" s="4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7">
        <f>INDEX(products!$A$1:$G$49,MATCH(orders!$D873,products!$A$1:$A$49,0),MATCH(orders!K$1,products!$A$1:$G$1,0))</f>
        <v>1</v>
      </c>
      <c r="L873" s="9">
        <f>INDEX(products!$A$1:$G$49,MATCH(orders!$D873,products!$A$1:$A$49,0),MATCH(orders!L$1,products!$A$1:$G$1,0))</f>
        <v>14.85</v>
      </c>
      <c r="M873" s="9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_xlfn.XLOOKUP(orders_table[[#This Row],[Customer ID]],customers!$A$1:$A$1001,customers!$I$1:$I$1001,,0)</f>
        <v>Yes</v>
      </c>
    </row>
    <row r="874" spans="1:16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_xlfn.XLOOKUP(C874,customers!$A$1:$A$1001,customers!$B$1:$B$1001,0)</f>
        <v>Claudie Weond</v>
      </c>
      <c r="G874" s="2" t="str">
        <f>IF(_xlfn.XLOOKUP(C874,customers!$A$1:$A$1001,customers!$C$1:$C$1001,0)=0,"",_xlfn.XLOOKUP(C874,customers!$A$1:$A$1001,customers!$C$1:$C$1001,0))</f>
        <v>cweondo8@theglobeandmail.com</v>
      </c>
      <c r="H874" s="2" t="str">
        <f>_xlfn.XLOOKUP(C874,customers!$A$1:$A$1001,customers!$G$1:$G$1001,,0)</f>
        <v>United States</v>
      </c>
      <c r="I874" s="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7">
        <f>INDEX(products!$A$1:$G$49,MATCH(orders!$D874,products!$A$1:$A$49,0),MATCH(orders!K$1,products!$A$1:$G$1,0))</f>
        <v>1</v>
      </c>
      <c r="L874" s="9">
        <f>INDEX(products!$A$1:$G$49,MATCH(orders!$D874,products!$A$1:$A$49,0),MATCH(orders!L$1,products!$A$1:$G$1,0))</f>
        <v>11.25</v>
      </c>
      <c r="M874" s="9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_xlfn.XLOOKUP(orders_table[[#This Row],[Customer ID]],customers!$A$1:$A$1001,customers!$I$1:$I$1001,,0)</f>
        <v>No</v>
      </c>
    </row>
    <row r="875" spans="1:16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_xlfn.XLOOKUP(C875,customers!$A$1:$A$1001,customers!$B$1:$B$1001,0)</f>
        <v>Modesty MacConnechie</v>
      </c>
      <c r="G875" s="2" t="str">
        <f>IF(_xlfn.XLOOKUP(C875,customers!$A$1:$A$1001,customers!$C$1:$C$1001,0)=0,"",_xlfn.XLOOKUP(C875,customers!$A$1:$A$1001,customers!$C$1:$C$1001,0))</f>
        <v>mmacconnechieo9@reuters.com</v>
      </c>
      <c r="H875" s="2" t="str">
        <f>_xlfn.XLOOKUP(C875,customers!$A$1:$A$1001,customers!$G$1:$G$1001,,0)</f>
        <v>United States</v>
      </c>
      <c r="I875" s="4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7">
        <f>INDEX(products!$A$1:$G$49,MATCH(orders!$D875,products!$A$1:$A$49,0),MATCH(orders!K$1,products!$A$1:$G$1,0))</f>
        <v>0.2</v>
      </c>
      <c r="L875" s="9">
        <f>INDEX(products!$A$1:$G$49,MATCH(orders!$D875,products!$A$1:$A$49,0),MATCH(orders!L$1,products!$A$1:$G$1,0))</f>
        <v>2.9849999999999999</v>
      </c>
      <c r="M875" s="9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_xlfn.XLOOKUP(orders_table[[#This Row],[Customer ID]],customers!$A$1:$A$1001,customers!$I$1:$I$1001,,0)</f>
        <v>Yes</v>
      </c>
    </row>
    <row r="876" spans="1:16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_xlfn.XLOOKUP(C876,customers!$A$1:$A$1001,customers!$B$1:$B$1001,0)</f>
        <v>Jaquenette Skentelbery</v>
      </c>
      <c r="G876" s="2" t="str">
        <f>IF(_xlfn.XLOOKUP(C876,customers!$A$1:$A$1001,customers!$C$1:$C$1001,0)=0,"",_xlfn.XLOOKUP(C876,customers!$A$1:$A$1001,customers!$C$1:$C$1001,0))</f>
        <v>jskentelberyoa@paypal.com</v>
      </c>
      <c r="H876" s="2" t="str">
        <f>_xlfn.XLOOKUP(C876,customers!$A$1:$A$1001,customers!$G$1:$G$1001,,0)</f>
        <v>United States</v>
      </c>
      <c r="I876" s="4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7">
        <f>INDEX(products!$A$1:$G$49,MATCH(orders!$D876,products!$A$1:$A$49,0),MATCH(orders!K$1,products!$A$1:$G$1,0))</f>
        <v>1</v>
      </c>
      <c r="L876" s="9">
        <f>INDEX(products!$A$1:$G$49,MATCH(orders!$D876,products!$A$1:$A$49,0),MATCH(orders!L$1,products!$A$1:$G$1,0))</f>
        <v>12.95</v>
      </c>
      <c r="M876" s="9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_xlfn.XLOOKUP(orders_table[[#This Row],[Customer ID]],customers!$A$1:$A$1001,customers!$I$1:$I$1001,,0)</f>
        <v>No</v>
      </c>
    </row>
    <row r="877" spans="1:16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_xlfn.XLOOKUP(C877,customers!$A$1:$A$1001,customers!$B$1:$B$1001,0)</f>
        <v>Orazio Comber</v>
      </c>
      <c r="G877" s="2" t="str">
        <f>IF(_xlfn.XLOOKUP(C877,customers!$A$1:$A$1001,customers!$C$1:$C$1001,0)=0,"",_xlfn.XLOOKUP(C877,customers!$A$1:$A$1001,customers!$C$1:$C$1001,0))</f>
        <v>ocomberob@goo.gl</v>
      </c>
      <c r="H877" s="2" t="str">
        <f>_xlfn.XLOOKUP(C877,customers!$A$1:$A$1001,customers!$G$1:$G$1001,,0)</f>
        <v>Ireland</v>
      </c>
      <c r="I877" s="4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7">
        <f>INDEX(products!$A$1:$G$49,MATCH(orders!$D877,products!$A$1:$A$49,0),MATCH(orders!K$1,products!$A$1:$G$1,0))</f>
        <v>0.5</v>
      </c>
      <c r="L877" s="9">
        <f>INDEX(products!$A$1:$G$49,MATCH(orders!$D877,products!$A$1:$A$49,0),MATCH(orders!L$1,products!$A$1:$G$1,0))</f>
        <v>8.73</v>
      </c>
      <c r="M877" s="9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_xlfn.XLOOKUP(orders_table[[#This Row],[Customer ID]],customers!$A$1:$A$1001,customers!$I$1:$I$1001,,0)</f>
        <v>No</v>
      </c>
    </row>
    <row r="878" spans="1:16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_xlfn.XLOOKUP(C878,customers!$A$1:$A$1001,customers!$B$1:$B$1001,0)</f>
        <v>Orazio Comber</v>
      </c>
      <c r="G878" s="2" t="str">
        <f>IF(_xlfn.XLOOKUP(C878,customers!$A$1:$A$1001,customers!$C$1:$C$1001,0)=0,"",_xlfn.XLOOKUP(C878,customers!$A$1:$A$1001,customers!$C$1:$C$1001,0))</f>
        <v>ocomberob@goo.gl</v>
      </c>
      <c r="H878" s="2" t="str">
        <f>_xlfn.XLOOKUP(C878,customers!$A$1:$A$1001,customers!$G$1:$G$1001,,0)</f>
        <v>Ireland</v>
      </c>
      <c r="I878" s="4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7">
        <f>INDEX(products!$A$1:$G$49,MATCH(orders!$D878,products!$A$1:$A$49,0),MATCH(orders!K$1,products!$A$1:$G$1,0))</f>
        <v>0.5</v>
      </c>
      <c r="L878" s="9">
        <f>INDEX(products!$A$1:$G$49,MATCH(orders!$D878,products!$A$1:$A$49,0),MATCH(orders!L$1,products!$A$1:$G$1,0))</f>
        <v>7.77</v>
      </c>
      <c r="M878" s="9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_xlfn.XLOOKUP(orders_table[[#This Row],[Customer ID]],customers!$A$1:$A$1001,customers!$I$1:$I$1001,,0)</f>
        <v>No</v>
      </c>
    </row>
    <row r="879" spans="1:16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_xlfn.XLOOKUP(C879,customers!$A$1:$A$1001,customers!$B$1:$B$1001,0)</f>
        <v>Zachary Tramel</v>
      </c>
      <c r="G879" s="2" t="str">
        <f>IF(_xlfn.XLOOKUP(C879,customers!$A$1:$A$1001,customers!$C$1:$C$1001,0)=0,"",_xlfn.XLOOKUP(C879,customers!$A$1:$A$1001,customers!$C$1:$C$1001,0))</f>
        <v>ztramelod@netlog.com</v>
      </c>
      <c r="H879" s="2" t="str">
        <f>_xlfn.XLOOKUP(C879,customers!$A$1:$A$1001,customers!$G$1:$G$1001,,0)</f>
        <v>United States</v>
      </c>
      <c r="I879" s="4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7">
        <f>INDEX(products!$A$1:$G$49,MATCH(orders!$D879,products!$A$1:$A$49,0),MATCH(orders!K$1,products!$A$1:$G$1,0))</f>
        <v>0.5</v>
      </c>
      <c r="L879" s="9">
        <f>INDEX(products!$A$1:$G$49,MATCH(orders!$D879,products!$A$1:$A$49,0),MATCH(orders!L$1,products!$A$1:$G$1,0))</f>
        <v>9.51</v>
      </c>
      <c r="M879" s="9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_xlfn.XLOOKUP(orders_table[[#This Row],[Customer ID]],customers!$A$1:$A$1001,customers!$I$1:$I$1001,,0)</f>
        <v>No</v>
      </c>
    </row>
    <row r="880" spans="1:16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_xlfn.XLOOKUP(C880,customers!$A$1:$A$1001,customers!$B$1:$B$1001,0)</f>
        <v>Izaak Primak</v>
      </c>
      <c r="G880" s="2" t="str">
        <f>IF(_xlfn.XLOOKUP(C880,customers!$A$1:$A$1001,customers!$C$1:$C$1001,0)=0,"",_xlfn.XLOOKUP(C880,customers!$A$1:$A$1001,customers!$C$1:$C$1001,0))</f>
        <v/>
      </c>
      <c r="H880" s="2" t="str">
        <f>_xlfn.XLOOKUP(C880,customers!$A$1:$A$1001,customers!$G$1:$G$1001,,0)</f>
        <v>United States</v>
      </c>
      <c r="I880" s="4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7">
        <f>INDEX(products!$A$1:$G$49,MATCH(orders!$D880,products!$A$1:$A$49,0),MATCH(orders!K$1,products!$A$1:$G$1,0))</f>
        <v>2.5</v>
      </c>
      <c r="L880" s="9">
        <f>INDEX(products!$A$1:$G$49,MATCH(orders!$D880,products!$A$1:$A$49,0),MATCH(orders!L$1,products!$A$1:$G$1,0))</f>
        <v>27.484999999999996</v>
      </c>
      <c r="M880" s="9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_xlfn.XLOOKUP(orders_table[[#This Row],[Customer ID]],customers!$A$1:$A$1001,customers!$I$1:$I$1001,,0)</f>
        <v>Yes</v>
      </c>
    </row>
    <row r="881" spans="1:16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_xlfn.XLOOKUP(C881,customers!$A$1:$A$1001,customers!$B$1:$B$1001,0)</f>
        <v>Brittani Thoresbie</v>
      </c>
      <c r="G881" s="2" t="str">
        <f>IF(_xlfn.XLOOKUP(C881,customers!$A$1:$A$1001,customers!$C$1:$C$1001,0)=0,"",_xlfn.XLOOKUP(C881,customers!$A$1:$A$1001,customers!$C$1:$C$1001,0))</f>
        <v/>
      </c>
      <c r="H881" s="2" t="str">
        <f>_xlfn.XLOOKUP(C881,customers!$A$1:$A$1001,customers!$G$1:$G$1001,,0)</f>
        <v>United States</v>
      </c>
      <c r="I881" s="4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7">
        <f>INDEX(products!$A$1:$G$49,MATCH(orders!$D881,products!$A$1:$A$49,0),MATCH(orders!K$1,products!$A$1:$G$1,0))</f>
        <v>0.2</v>
      </c>
      <c r="L881" s="9">
        <f>INDEX(products!$A$1:$G$49,MATCH(orders!$D881,products!$A$1:$A$49,0),MATCH(orders!L$1,products!$A$1:$G$1,0))</f>
        <v>3.645</v>
      </c>
      <c r="M881" s="9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_xlfn.XLOOKUP(orders_table[[#This Row],[Customer ID]],customers!$A$1:$A$1001,customers!$I$1:$I$1001,,0)</f>
        <v>No</v>
      </c>
    </row>
    <row r="882" spans="1:16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_xlfn.XLOOKUP(C882,customers!$A$1:$A$1001,customers!$B$1:$B$1001,0)</f>
        <v>Constanta Hatfull</v>
      </c>
      <c r="G882" s="2" t="str">
        <f>IF(_xlfn.XLOOKUP(C882,customers!$A$1:$A$1001,customers!$C$1:$C$1001,0)=0,"",_xlfn.XLOOKUP(C882,customers!$A$1:$A$1001,customers!$C$1:$C$1001,0))</f>
        <v>chatfullog@ebay.com</v>
      </c>
      <c r="H882" s="2" t="str">
        <f>_xlfn.XLOOKUP(C882,customers!$A$1:$A$1001,customers!$G$1:$G$1001,,0)</f>
        <v>United States</v>
      </c>
      <c r="I882" s="4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7">
        <f>INDEX(products!$A$1:$G$49,MATCH(orders!$D882,products!$A$1:$A$49,0),MATCH(orders!K$1,products!$A$1:$G$1,0))</f>
        <v>0.2</v>
      </c>
      <c r="L882" s="9">
        <f>INDEX(products!$A$1:$G$49,MATCH(orders!$D882,products!$A$1:$A$49,0),MATCH(orders!L$1,products!$A$1:$G$1,0))</f>
        <v>3.5849999999999995</v>
      </c>
      <c r="M882" s="9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_xlfn.XLOOKUP(orders_table[[#This Row],[Customer ID]],customers!$A$1:$A$1001,customers!$I$1:$I$1001,,0)</f>
        <v>No</v>
      </c>
    </row>
    <row r="883" spans="1:16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_xlfn.XLOOKUP(C883,customers!$A$1:$A$1001,customers!$B$1:$B$1001,0)</f>
        <v>Bobbe Castagneto</v>
      </c>
      <c r="G883" s="2" t="str">
        <f>IF(_xlfn.XLOOKUP(C883,customers!$A$1:$A$1001,customers!$C$1:$C$1001,0)=0,"",_xlfn.XLOOKUP(C883,customers!$A$1:$A$1001,customers!$C$1:$C$1001,0))</f>
        <v/>
      </c>
      <c r="H883" s="2" t="str">
        <f>_xlfn.XLOOKUP(C883,customers!$A$1:$A$1001,customers!$G$1:$G$1001,,0)</f>
        <v>United States</v>
      </c>
      <c r="I883" s="4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7">
        <f>INDEX(products!$A$1:$G$49,MATCH(orders!$D883,products!$A$1:$A$49,0),MATCH(orders!K$1,products!$A$1:$G$1,0))</f>
        <v>0.2</v>
      </c>
      <c r="L883" s="9">
        <f>INDEX(products!$A$1:$G$49,MATCH(orders!$D883,products!$A$1:$A$49,0),MATCH(orders!L$1,products!$A$1:$G$1,0))</f>
        <v>3.8849999999999998</v>
      </c>
      <c r="M883" s="9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_xlfn.XLOOKUP(orders_table[[#This Row],[Customer ID]],customers!$A$1:$A$1001,customers!$I$1:$I$1001,,0)</f>
        <v>Yes</v>
      </c>
    </row>
    <row r="884" spans="1:16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_xlfn.XLOOKUP(C884,customers!$A$1:$A$1001,customers!$B$1:$B$1001,0)</f>
        <v>Kippie Marrison</v>
      </c>
      <c r="G884" s="2" t="str">
        <f>IF(_xlfn.XLOOKUP(C884,customers!$A$1:$A$1001,customers!$C$1:$C$1001,0)=0,"",_xlfn.XLOOKUP(C884,customers!$A$1:$A$1001,customers!$C$1:$C$1001,0))</f>
        <v>kmarrisonoq@dropbox.com</v>
      </c>
      <c r="H884" s="2" t="str">
        <f>_xlfn.XLOOKUP(C884,customers!$A$1:$A$1001,customers!$G$1:$G$1001,,0)</f>
        <v>United States</v>
      </c>
      <c r="I884" s="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7">
        <f>INDEX(products!$A$1:$G$49,MATCH(orders!$D884,products!$A$1:$A$49,0),MATCH(orders!K$1,products!$A$1:$G$1,0))</f>
        <v>2.5</v>
      </c>
      <c r="L884" s="9">
        <f>INDEX(products!$A$1:$G$49,MATCH(orders!$D884,products!$A$1:$A$49,0),MATCH(orders!L$1,products!$A$1:$G$1,0))</f>
        <v>22.884999999999998</v>
      </c>
      <c r="M884" s="9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_xlfn.XLOOKUP(orders_table[[#This Row],[Customer ID]],customers!$A$1:$A$1001,customers!$I$1:$I$1001,,0)</f>
        <v>Yes</v>
      </c>
    </row>
    <row r="885" spans="1:16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_xlfn.XLOOKUP(C885,customers!$A$1:$A$1001,customers!$B$1:$B$1001,0)</f>
        <v>Lindon Agnolo</v>
      </c>
      <c r="G885" s="2" t="str">
        <f>IF(_xlfn.XLOOKUP(C885,customers!$A$1:$A$1001,customers!$C$1:$C$1001,0)=0,"",_xlfn.XLOOKUP(C885,customers!$A$1:$A$1001,customers!$C$1:$C$1001,0))</f>
        <v>lagnolooj@pinterest.com</v>
      </c>
      <c r="H885" s="2" t="str">
        <f>_xlfn.XLOOKUP(C885,customers!$A$1:$A$1001,customers!$G$1:$G$1001,,0)</f>
        <v>United States</v>
      </c>
      <c r="I885" s="4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7">
        <f>INDEX(products!$A$1:$G$49,MATCH(orders!$D885,products!$A$1:$A$49,0),MATCH(orders!K$1,products!$A$1:$G$1,0))</f>
        <v>2.5</v>
      </c>
      <c r="L885" s="9">
        <f>INDEX(products!$A$1:$G$49,MATCH(orders!$D885,products!$A$1:$A$49,0),MATCH(orders!L$1,products!$A$1:$G$1,0))</f>
        <v>25.874999999999996</v>
      </c>
      <c r="M885" s="9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_xlfn.XLOOKUP(orders_table[[#This Row],[Customer ID]],customers!$A$1:$A$1001,customers!$I$1:$I$1001,,0)</f>
        <v>Yes</v>
      </c>
    </row>
    <row r="886" spans="1:16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_xlfn.XLOOKUP(C886,customers!$A$1:$A$1001,customers!$B$1:$B$1001,0)</f>
        <v>Delainey Kiddy</v>
      </c>
      <c r="G886" s="2" t="str">
        <f>IF(_xlfn.XLOOKUP(C886,customers!$A$1:$A$1001,customers!$C$1:$C$1001,0)=0,"",_xlfn.XLOOKUP(C886,customers!$A$1:$A$1001,customers!$C$1:$C$1001,0))</f>
        <v>dkiddyok@fda.gov</v>
      </c>
      <c r="H886" s="2" t="str">
        <f>_xlfn.XLOOKUP(C886,customers!$A$1:$A$1001,customers!$G$1:$G$1001,,0)</f>
        <v>United States</v>
      </c>
      <c r="I886" s="4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7">
        <f>INDEX(products!$A$1:$G$49,MATCH(orders!$D886,products!$A$1:$A$49,0),MATCH(orders!K$1,products!$A$1:$G$1,0))</f>
        <v>0.5</v>
      </c>
      <c r="L886" s="9">
        <f>INDEX(products!$A$1:$G$49,MATCH(orders!$D886,products!$A$1:$A$49,0),MATCH(orders!L$1,products!$A$1:$G$1,0))</f>
        <v>5.3699999999999992</v>
      </c>
      <c r="M886" s="9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_xlfn.XLOOKUP(orders_table[[#This Row],[Customer ID]],customers!$A$1:$A$1001,customers!$I$1:$I$1001,,0)</f>
        <v>Yes</v>
      </c>
    </row>
    <row r="887" spans="1:16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_xlfn.XLOOKUP(C887,customers!$A$1:$A$1001,customers!$B$1:$B$1001,0)</f>
        <v>Helli Petroulis</v>
      </c>
      <c r="G887" s="2" t="str">
        <f>IF(_xlfn.XLOOKUP(C887,customers!$A$1:$A$1001,customers!$C$1:$C$1001,0)=0,"",_xlfn.XLOOKUP(C887,customers!$A$1:$A$1001,customers!$C$1:$C$1001,0))</f>
        <v>hpetroulisol@state.tx.us</v>
      </c>
      <c r="H887" s="2" t="str">
        <f>_xlfn.XLOOKUP(C887,customers!$A$1:$A$1001,customers!$G$1:$G$1001,,0)</f>
        <v>Ireland</v>
      </c>
      <c r="I887" s="4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7">
        <f>INDEX(products!$A$1:$G$49,MATCH(orders!$D887,products!$A$1:$A$49,0),MATCH(orders!K$1,products!$A$1:$G$1,0))</f>
        <v>2.5</v>
      </c>
      <c r="L887" s="9">
        <f>INDEX(products!$A$1:$G$49,MATCH(orders!$D887,products!$A$1:$A$49,0),MATCH(orders!L$1,products!$A$1:$G$1,0))</f>
        <v>20.584999999999997</v>
      </c>
      <c r="M887" s="9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_xlfn.XLOOKUP(orders_table[[#This Row],[Customer ID]],customers!$A$1:$A$1001,customers!$I$1:$I$1001,,0)</f>
        <v>No</v>
      </c>
    </row>
    <row r="888" spans="1:16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_xlfn.XLOOKUP(C888,customers!$A$1:$A$1001,customers!$B$1:$B$1001,0)</f>
        <v>Marty Scholl</v>
      </c>
      <c r="G888" s="2" t="str">
        <f>IF(_xlfn.XLOOKUP(C888,customers!$A$1:$A$1001,customers!$C$1:$C$1001,0)=0,"",_xlfn.XLOOKUP(C888,customers!$A$1:$A$1001,customers!$C$1:$C$1001,0))</f>
        <v>mschollom@taobao.com</v>
      </c>
      <c r="H888" s="2" t="str">
        <f>_xlfn.XLOOKUP(C888,customers!$A$1:$A$1001,customers!$G$1:$G$1001,,0)</f>
        <v>United States</v>
      </c>
      <c r="I888" s="4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7">
        <f>INDEX(products!$A$1:$G$49,MATCH(orders!$D888,products!$A$1:$A$49,0),MATCH(orders!K$1,products!$A$1:$G$1,0))</f>
        <v>0.5</v>
      </c>
      <c r="L888" s="9">
        <f>INDEX(products!$A$1:$G$49,MATCH(orders!$D888,products!$A$1:$A$49,0),MATCH(orders!L$1,products!$A$1:$G$1,0))</f>
        <v>8.73</v>
      </c>
      <c r="M888" s="9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_xlfn.XLOOKUP(orders_table[[#This Row],[Customer ID]],customers!$A$1:$A$1001,customers!$I$1:$I$1001,,0)</f>
        <v>No</v>
      </c>
    </row>
    <row r="889" spans="1:16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_xlfn.XLOOKUP(C889,customers!$A$1:$A$1001,customers!$B$1:$B$1001,0)</f>
        <v>Kienan Ferson</v>
      </c>
      <c r="G889" s="2" t="str">
        <f>IF(_xlfn.XLOOKUP(C889,customers!$A$1:$A$1001,customers!$C$1:$C$1001,0)=0,"",_xlfn.XLOOKUP(C889,customers!$A$1:$A$1001,customers!$C$1:$C$1001,0))</f>
        <v>kfersonon@g.co</v>
      </c>
      <c r="H889" s="2" t="str">
        <f>_xlfn.XLOOKUP(C889,customers!$A$1:$A$1001,customers!$G$1:$G$1001,,0)</f>
        <v>United States</v>
      </c>
      <c r="I889" s="4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7">
        <f>INDEX(products!$A$1:$G$49,MATCH(orders!$D889,products!$A$1:$A$49,0),MATCH(orders!K$1,products!$A$1:$G$1,0))</f>
        <v>0.2</v>
      </c>
      <c r="L889" s="9">
        <f>INDEX(products!$A$1:$G$49,MATCH(orders!$D889,products!$A$1:$A$49,0),MATCH(orders!L$1,products!$A$1:$G$1,0))</f>
        <v>4.4550000000000001</v>
      </c>
      <c r="M889" s="9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_xlfn.XLOOKUP(orders_table[[#This Row],[Customer ID]],customers!$A$1:$A$1001,customers!$I$1:$I$1001,,0)</f>
        <v>No</v>
      </c>
    </row>
    <row r="890" spans="1:16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_xlfn.XLOOKUP(C890,customers!$A$1:$A$1001,customers!$B$1:$B$1001,0)</f>
        <v>Blake Kelloway</v>
      </c>
      <c r="G890" s="2" t="str">
        <f>IF(_xlfn.XLOOKUP(C890,customers!$A$1:$A$1001,customers!$C$1:$C$1001,0)=0,"",_xlfn.XLOOKUP(C890,customers!$A$1:$A$1001,customers!$C$1:$C$1001,0))</f>
        <v>bkellowayoo@omniture.com</v>
      </c>
      <c r="H890" s="2" t="str">
        <f>_xlfn.XLOOKUP(C890,customers!$A$1:$A$1001,customers!$G$1:$G$1001,,0)</f>
        <v>United States</v>
      </c>
      <c r="I890" s="4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7">
        <f>INDEX(products!$A$1:$G$49,MATCH(orders!$D890,products!$A$1:$A$49,0),MATCH(orders!K$1,products!$A$1:$G$1,0))</f>
        <v>0.2</v>
      </c>
      <c r="L890" s="9">
        <f>INDEX(products!$A$1:$G$49,MATCH(orders!$D890,products!$A$1:$A$49,0),MATCH(orders!L$1,products!$A$1:$G$1,0))</f>
        <v>3.8849999999999998</v>
      </c>
      <c r="M890" s="9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_xlfn.XLOOKUP(orders_table[[#This Row],[Customer ID]],customers!$A$1:$A$1001,customers!$I$1:$I$1001,,0)</f>
        <v>Yes</v>
      </c>
    </row>
    <row r="891" spans="1:16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_xlfn.XLOOKUP(C891,customers!$A$1:$A$1001,customers!$B$1:$B$1001,0)</f>
        <v>Scarlett Oliffe</v>
      </c>
      <c r="G891" s="2" t="str">
        <f>IF(_xlfn.XLOOKUP(C891,customers!$A$1:$A$1001,customers!$C$1:$C$1001,0)=0,"",_xlfn.XLOOKUP(C891,customers!$A$1:$A$1001,customers!$C$1:$C$1001,0))</f>
        <v>soliffeop@yellowbook.com</v>
      </c>
      <c r="H891" s="2" t="str">
        <f>_xlfn.XLOOKUP(C891,customers!$A$1:$A$1001,customers!$G$1:$G$1001,,0)</f>
        <v>United States</v>
      </c>
      <c r="I891" s="4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7">
        <f>INDEX(products!$A$1:$G$49,MATCH(orders!$D891,products!$A$1:$A$49,0),MATCH(orders!K$1,products!$A$1:$G$1,0))</f>
        <v>0.2</v>
      </c>
      <c r="L891" s="9">
        <f>INDEX(products!$A$1:$G$49,MATCH(orders!$D891,products!$A$1:$A$49,0),MATCH(orders!L$1,products!$A$1:$G$1,0))</f>
        <v>2.6849999999999996</v>
      </c>
      <c r="M891" s="9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_xlfn.XLOOKUP(orders_table[[#This Row],[Customer ID]],customers!$A$1:$A$1001,customers!$I$1:$I$1001,,0)</f>
        <v>Yes</v>
      </c>
    </row>
    <row r="892" spans="1:16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_xlfn.XLOOKUP(C892,customers!$A$1:$A$1001,customers!$B$1:$B$1001,0)</f>
        <v>Kippie Marrison</v>
      </c>
      <c r="G892" s="2" t="str">
        <f>IF(_xlfn.XLOOKUP(C892,customers!$A$1:$A$1001,customers!$C$1:$C$1001,0)=0,"",_xlfn.XLOOKUP(C892,customers!$A$1:$A$1001,customers!$C$1:$C$1001,0))</f>
        <v>kmarrisonoq@dropbox.com</v>
      </c>
      <c r="H892" s="2" t="str">
        <f>_xlfn.XLOOKUP(C892,customers!$A$1:$A$1001,customers!$G$1:$G$1001,,0)</f>
        <v>United States</v>
      </c>
      <c r="I892" s="4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7">
        <f>INDEX(products!$A$1:$G$49,MATCH(orders!$D892,products!$A$1:$A$49,0),MATCH(orders!K$1,products!$A$1:$G$1,0))</f>
        <v>2.5</v>
      </c>
      <c r="L892" s="9">
        <f>INDEX(products!$A$1:$G$49,MATCH(orders!$D892,products!$A$1:$A$49,0),MATCH(orders!L$1,products!$A$1:$G$1,0))</f>
        <v>20.584999999999997</v>
      </c>
      <c r="M892" s="9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_xlfn.XLOOKUP(orders_table[[#This Row],[Customer ID]],customers!$A$1:$A$1001,customers!$I$1:$I$1001,,0)</f>
        <v>Yes</v>
      </c>
    </row>
    <row r="893" spans="1:16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_xlfn.XLOOKUP(C893,customers!$A$1:$A$1001,customers!$B$1:$B$1001,0)</f>
        <v>Celestia Dolohunty</v>
      </c>
      <c r="G893" s="2" t="str">
        <f>IF(_xlfn.XLOOKUP(C893,customers!$A$1:$A$1001,customers!$C$1:$C$1001,0)=0,"",_xlfn.XLOOKUP(C893,customers!$A$1:$A$1001,customers!$C$1:$C$1001,0))</f>
        <v>cdolohuntyor@dailymail.co.uk</v>
      </c>
      <c r="H893" s="2" t="str">
        <f>_xlfn.XLOOKUP(C893,customers!$A$1:$A$1001,customers!$G$1:$G$1001,,0)</f>
        <v>United States</v>
      </c>
      <c r="I893" s="4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7">
        <f>INDEX(products!$A$1:$G$49,MATCH(orders!$D893,products!$A$1:$A$49,0),MATCH(orders!K$1,products!$A$1:$G$1,0))</f>
        <v>2.5</v>
      </c>
      <c r="L893" s="9">
        <f>INDEX(products!$A$1:$G$49,MATCH(orders!$D893,products!$A$1:$A$49,0),MATCH(orders!L$1,products!$A$1:$G$1,0))</f>
        <v>22.884999999999998</v>
      </c>
      <c r="M893" s="9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_xlfn.XLOOKUP(orders_table[[#This Row],[Customer ID]],customers!$A$1:$A$1001,customers!$I$1:$I$1001,,0)</f>
        <v>Yes</v>
      </c>
    </row>
    <row r="894" spans="1:16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_xlfn.XLOOKUP(C894,customers!$A$1:$A$1001,customers!$B$1:$B$1001,0)</f>
        <v>Patsy Vasilenko</v>
      </c>
      <c r="G894" s="2" t="str">
        <f>IF(_xlfn.XLOOKUP(C894,customers!$A$1:$A$1001,customers!$C$1:$C$1001,0)=0,"",_xlfn.XLOOKUP(C894,customers!$A$1:$A$1001,customers!$C$1:$C$1001,0))</f>
        <v>pvasilenkoos@addtoany.com</v>
      </c>
      <c r="H894" s="2" t="str">
        <f>_xlfn.XLOOKUP(C894,customers!$A$1:$A$1001,customers!$G$1:$G$1001,,0)</f>
        <v>United Kingdom</v>
      </c>
      <c r="I894" s="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7">
        <f>INDEX(products!$A$1:$G$49,MATCH(orders!$D894,products!$A$1:$A$49,0),MATCH(orders!K$1,products!$A$1:$G$1,0))</f>
        <v>0.2</v>
      </c>
      <c r="L894" s="9">
        <f>INDEX(products!$A$1:$G$49,MATCH(orders!$D894,products!$A$1:$A$49,0),MATCH(orders!L$1,products!$A$1:$G$1,0))</f>
        <v>4.125</v>
      </c>
      <c r="M894" s="9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_xlfn.XLOOKUP(orders_table[[#This Row],[Customer ID]],customers!$A$1:$A$1001,customers!$I$1:$I$1001,,0)</f>
        <v>No</v>
      </c>
    </row>
    <row r="895" spans="1:16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_xlfn.XLOOKUP(C895,customers!$A$1:$A$1001,customers!$B$1:$B$1001,0)</f>
        <v>Raphaela Schankelborg</v>
      </c>
      <c r="G895" s="2" t="str">
        <f>IF(_xlfn.XLOOKUP(C895,customers!$A$1:$A$1001,customers!$C$1:$C$1001,0)=0,"",_xlfn.XLOOKUP(C895,customers!$A$1:$A$1001,customers!$C$1:$C$1001,0))</f>
        <v>rschankelborgot@ameblo.jp</v>
      </c>
      <c r="H895" s="2" t="str">
        <f>_xlfn.XLOOKUP(C895,customers!$A$1:$A$1001,customers!$G$1:$G$1001,,0)</f>
        <v>United States</v>
      </c>
      <c r="I895" s="4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7">
        <f>INDEX(products!$A$1:$G$49,MATCH(orders!$D895,products!$A$1:$A$49,0),MATCH(orders!K$1,products!$A$1:$G$1,0))</f>
        <v>0.5</v>
      </c>
      <c r="L895" s="9">
        <f>INDEX(products!$A$1:$G$49,MATCH(orders!$D895,products!$A$1:$A$49,0),MATCH(orders!L$1,products!$A$1:$G$1,0))</f>
        <v>9.51</v>
      </c>
      <c r="M895" s="9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_xlfn.XLOOKUP(orders_table[[#This Row],[Customer ID]],customers!$A$1:$A$1001,customers!$I$1:$I$1001,,0)</f>
        <v>Yes</v>
      </c>
    </row>
    <row r="896" spans="1:16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_xlfn.XLOOKUP(C896,customers!$A$1:$A$1001,customers!$B$1:$B$1001,0)</f>
        <v>Sharity Wickens</v>
      </c>
      <c r="G896" s="2" t="str">
        <f>IF(_xlfn.XLOOKUP(C896,customers!$A$1:$A$1001,customers!$C$1:$C$1001,0)=0,"",_xlfn.XLOOKUP(C896,customers!$A$1:$A$1001,customers!$C$1:$C$1001,0))</f>
        <v/>
      </c>
      <c r="H896" s="2" t="str">
        <f>_xlfn.XLOOKUP(C896,customers!$A$1:$A$1001,customers!$G$1:$G$1001,,0)</f>
        <v>Ireland</v>
      </c>
      <c r="I896" s="4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7">
        <f>INDEX(products!$A$1:$G$49,MATCH(orders!$D896,products!$A$1:$A$49,0),MATCH(orders!K$1,products!$A$1:$G$1,0))</f>
        <v>2.5</v>
      </c>
      <c r="L896" s="9">
        <f>INDEX(products!$A$1:$G$49,MATCH(orders!$D896,products!$A$1:$A$49,0),MATCH(orders!L$1,products!$A$1:$G$1,0))</f>
        <v>20.584999999999997</v>
      </c>
      <c r="M896" s="9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_xlfn.XLOOKUP(orders_table[[#This Row],[Customer ID]],customers!$A$1:$A$1001,customers!$I$1:$I$1001,,0)</f>
        <v>Yes</v>
      </c>
    </row>
    <row r="897" spans="1:16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_xlfn.XLOOKUP(C897,customers!$A$1:$A$1001,customers!$B$1:$B$1001,0)</f>
        <v>Derick Snow</v>
      </c>
      <c r="G897" s="2" t="str">
        <f>IF(_xlfn.XLOOKUP(C897,customers!$A$1:$A$1001,customers!$C$1:$C$1001,0)=0,"",_xlfn.XLOOKUP(C897,customers!$A$1:$A$1001,customers!$C$1:$C$1001,0))</f>
        <v/>
      </c>
      <c r="H897" s="2" t="str">
        <f>_xlfn.XLOOKUP(C897,customers!$A$1:$A$1001,customers!$G$1:$G$1001,,0)</f>
        <v>United States</v>
      </c>
      <c r="I897" s="4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7">
        <f>INDEX(products!$A$1:$G$49,MATCH(orders!$D897,products!$A$1:$A$49,0),MATCH(orders!K$1,products!$A$1:$G$1,0))</f>
        <v>2.5</v>
      </c>
      <c r="L897" s="9">
        <f>INDEX(products!$A$1:$G$49,MATCH(orders!$D897,products!$A$1:$A$49,0),MATCH(orders!L$1,products!$A$1:$G$1,0))</f>
        <v>31.624999999999996</v>
      </c>
      <c r="M897" s="9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_xlfn.XLOOKUP(orders_table[[#This Row],[Customer ID]],customers!$A$1:$A$1001,customers!$I$1:$I$1001,,0)</f>
        <v>No</v>
      </c>
    </row>
    <row r="898" spans="1:16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_xlfn.XLOOKUP(C898,customers!$A$1:$A$1001,customers!$B$1:$B$1001,0)</f>
        <v>Baxy Cargen</v>
      </c>
      <c r="G898" s="2" t="str">
        <f>IF(_xlfn.XLOOKUP(C898,customers!$A$1:$A$1001,customers!$C$1:$C$1001,0)=0,"",_xlfn.XLOOKUP(C898,customers!$A$1:$A$1001,customers!$C$1:$C$1001,0))</f>
        <v>bcargenow@geocities.jp</v>
      </c>
      <c r="H898" s="2" t="str">
        <f>_xlfn.XLOOKUP(C898,customers!$A$1:$A$1001,customers!$G$1:$G$1001,,0)</f>
        <v>United States</v>
      </c>
      <c r="I898" s="4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7">
        <f>INDEX(products!$A$1:$G$49,MATCH(orders!$D898,products!$A$1:$A$49,0),MATCH(orders!K$1,products!$A$1:$G$1,0))</f>
        <v>0.5</v>
      </c>
      <c r="L898" s="9">
        <f>INDEX(products!$A$1:$G$49,MATCH(orders!$D898,products!$A$1:$A$49,0),MATCH(orders!L$1,products!$A$1:$G$1,0))</f>
        <v>5.3699999999999992</v>
      </c>
      <c r="M898" s="9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_xlfn.XLOOKUP(orders_table[[#This Row],[Customer ID]],customers!$A$1:$A$1001,customers!$I$1:$I$1001,,0)</f>
        <v>Yes</v>
      </c>
    </row>
    <row r="899" spans="1:16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_xlfn.XLOOKUP(C899,customers!$A$1:$A$1001,customers!$B$1:$B$1001,0)</f>
        <v>Ryann Stickler</v>
      </c>
      <c r="G899" s="2" t="str">
        <f>IF(_xlfn.XLOOKUP(C899,customers!$A$1:$A$1001,customers!$C$1:$C$1001,0)=0,"",_xlfn.XLOOKUP(C899,customers!$A$1:$A$1001,customers!$C$1:$C$1001,0))</f>
        <v>rsticklerox@printfriendly.com</v>
      </c>
      <c r="H899" s="2" t="str">
        <f>_xlfn.XLOOKUP(C899,customers!$A$1:$A$1001,customers!$G$1:$G$1001,,0)</f>
        <v>United Kingdom</v>
      </c>
      <c r="I899" s="4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7">
        <f>INDEX(products!$A$1:$G$49,MATCH(orders!$D899,products!$A$1:$A$49,0),MATCH(orders!K$1,products!$A$1:$G$1,0))</f>
        <v>1</v>
      </c>
      <c r="L899" s="9">
        <f>INDEX(products!$A$1:$G$49,MATCH(orders!$D899,products!$A$1:$A$49,0),MATCH(orders!L$1,products!$A$1:$G$1,0))</f>
        <v>12.15</v>
      </c>
      <c r="M899" s="9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_xlfn.XLOOKUP(orders_table[[#This Row],[Customer ID]],customers!$A$1:$A$1001,customers!$I$1:$I$1001,,0)</f>
        <v>No</v>
      </c>
    </row>
    <row r="900" spans="1:16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_xlfn.XLOOKUP(C900,customers!$A$1:$A$1001,customers!$B$1:$B$1001,0)</f>
        <v>Daryn Cassius</v>
      </c>
      <c r="G900" s="2" t="str">
        <f>IF(_xlfn.XLOOKUP(C900,customers!$A$1:$A$1001,customers!$C$1:$C$1001,0)=0,"",_xlfn.XLOOKUP(C900,customers!$A$1:$A$1001,customers!$C$1:$C$1001,0))</f>
        <v/>
      </c>
      <c r="H900" s="2" t="str">
        <f>_xlfn.XLOOKUP(C900,customers!$A$1:$A$1001,customers!$G$1:$G$1001,,0)</f>
        <v>United States</v>
      </c>
      <c r="I900" s="4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7">
        <f>INDEX(products!$A$1:$G$49,MATCH(orders!$D900,products!$A$1:$A$49,0),MATCH(orders!K$1,products!$A$1:$G$1,0))</f>
        <v>0.5</v>
      </c>
      <c r="L900" s="9">
        <f>INDEX(products!$A$1:$G$49,MATCH(orders!$D900,products!$A$1:$A$49,0),MATCH(orders!L$1,products!$A$1:$G$1,0))</f>
        <v>7.169999999999999</v>
      </c>
      <c r="M900" s="9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_xlfn.XLOOKUP(orders_table[[#This Row],[Customer ID]],customers!$A$1:$A$1001,customers!$I$1:$I$1001,,0)</f>
        <v>No</v>
      </c>
    </row>
    <row r="901" spans="1:16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_xlfn.XLOOKUP(C901,customers!$A$1:$A$1001,customers!$B$1:$B$1001,0)</f>
        <v>Derick Snow</v>
      </c>
      <c r="G901" s="2" t="str">
        <f>IF(_xlfn.XLOOKUP(C901,customers!$A$1:$A$1001,customers!$C$1:$C$1001,0)=0,"",_xlfn.XLOOKUP(C901,customers!$A$1:$A$1001,customers!$C$1:$C$1001,0))</f>
        <v/>
      </c>
      <c r="H901" s="2" t="str">
        <f>_xlfn.XLOOKUP(C901,customers!$A$1:$A$1001,customers!$G$1:$G$1001,,0)</f>
        <v>United States</v>
      </c>
      <c r="I901" s="4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7">
        <f>INDEX(products!$A$1:$G$49,MATCH(orders!$D901,products!$A$1:$A$49,0),MATCH(orders!K$1,products!$A$1:$G$1,0))</f>
        <v>1</v>
      </c>
      <c r="L901" s="9">
        <f>INDEX(products!$A$1:$G$49,MATCH(orders!$D901,products!$A$1:$A$49,0),MATCH(orders!L$1,products!$A$1:$G$1,0))</f>
        <v>14.55</v>
      </c>
      <c r="M901" s="9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_xlfn.XLOOKUP(orders_table[[#This Row],[Customer ID]],customers!$A$1:$A$1001,customers!$I$1:$I$1001,,0)</f>
        <v>No</v>
      </c>
    </row>
    <row r="902" spans="1:16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_xlfn.XLOOKUP(C902,customers!$A$1:$A$1001,customers!$B$1:$B$1001,0)</f>
        <v>Skelly Dolohunty</v>
      </c>
      <c r="G902" s="2" t="str">
        <f>IF(_xlfn.XLOOKUP(C902,customers!$A$1:$A$1001,customers!$C$1:$C$1001,0)=0,"",_xlfn.XLOOKUP(C902,customers!$A$1:$A$1001,customers!$C$1:$C$1001,0))</f>
        <v/>
      </c>
      <c r="H902" s="2" t="str">
        <f>_xlfn.XLOOKUP(C902,customers!$A$1:$A$1001,customers!$G$1:$G$1001,,0)</f>
        <v>Ireland</v>
      </c>
      <c r="I902" s="4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7">
        <f>INDEX(products!$A$1:$G$49,MATCH(orders!$D902,products!$A$1:$A$49,0),MATCH(orders!K$1,products!$A$1:$G$1,0))</f>
        <v>1</v>
      </c>
      <c r="L902" s="9">
        <f>INDEX(products!$A$1:$G$49,MATCH(orders!$D902,products!$A$1:$A$49,0),MATCH(orders!L$1,products!$A$1:$G$1,0))</f>
        <v>15.85</v>
      </c>
      <c r="M902" s="9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_xlfn.XLOOKUP(orders_table[[#This Row],[Customer ID]],customers!$A$1:$A$1001,customers!$I$1:$I$1001,,0)</f>
        <v>No</v>
      </c>
    </row>
    <row r="903" spans="1:16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_xlfn.XLOOKUP(C903,customers!$A$1:$A$1001,customers!$B$1:$B$1001,0)</f>
        <v>Drake Jevon</v>
      </c>
      <c r="G903" s="2" t="str">
        <f>IF(_xlfn.XLOOKUP(C903,customers!$A$1:$A$1001,customers!$C$1:$C$1001,0)=0,"",_xlfn.XLOOKUP(C903,customers!$A$1:$A$1001,customers!$C$1:$C$1001,0))</f>
        <v>djevonp1@ibm.com</v>
      </c>
      <c r="H903" s="2" t="str">
        <f>_xlfn.XLOOKUP(C903,customers!$A$1:$A$1001,customers!$G$1:$G$1001,,0)</f>
        <v>United States</v>
      </c>
      <c r="I903" s="4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7">
        <f>INDEX(products!$A$1:$G$49,MATCH(orders!$D903,products!$A$1:$A$49,0),MATCH(orders!K$1,products!$A$1:$G$1,0))</f>
        <v>0.2</v>
      </c>
      <c r="L903" s="9">
        <f>INDEX(products!$A$1:$G$49,MATCH(orders!$D903,products!$A$1:$A$49,0),MATCH(orders!L$1,products!$A$1:$G$1,0))</f>
        <v>3.5849999999999995</v>
      </c>
      <c r="M903" s="9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_xlfn.XLOOKUP(orders_table[[#This Row],[Customer ID]],customers!$A$1:$A$1001,customers!$I$1:$I$1001,,0)</f>
        <v>Yes</v>
      </c>
    </row>
    <row r="904" spans="1:16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_xlfn.XLOOKUP(C904,customers!$A$1:$A$1001,customers!$B$1:$B$1001,0)</f>
        <v>Hall Ranner</v>
      </c>
      <c r="G904" s="2" t="str">
        <f>IF(_xlfn.XLOOKUP(C904,customers!$A$1:$A$1001,customers!$C$1:$C$1001,0)=0,"",_xlfn.XLOOKUP(C904,customers!$A$1:$A$1001,customers!$C$1:$C$1001,0))</f>
        <v>hrannerp2@omniture.com</v>
      </c>
      <c r="H904" s="2" t="str">
        <f>_xlfn.XLOOKUP(C904,customers!$A$1:$A$1001,customers!$G$1:$G$1001,,0)</f>
        <v>United States</v>
      </c>
      <c r="I904" s="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7">
        <f>INDEX(products!$A$1:$G$49,MATCH(orders!$D904,products!$A$1:$A$49,0),MATCH(orders!K$1,products!$A$1:$G$1,0))</f>
        <v>2.5</v>
      </c>
      <c r="L904" s="9">
        <f>INDEX(products!$A$1:$G$49,MATCH(orders!$D904,products!$A$1:$A$49,0),MATCH(orders!L$1,products!$A$1:$G$1,0))</f>
        <v>31.624999999999996</v>
      </c>
      <c r="M904" s="9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_xlfn.XLOOKUP(orders_table[[#This Row],[Customer ID]],customers!$A$1:$A$1001,customers!$I$1:$I$1001,,0)</f>
        <v>No</v>
      </c>
    </row>
    <row r="905" spans="1:16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_xlfn.XLOOKUP(C905,customers!$A$1:$A$1001,customers!$B$1:$B$1001,0)</f>
        <v>Berkly Imrie</v>
      </c>
      <c r="G905" s="2" t="str">
        <f>IF(_xlfn.XLOOKUP(C905,customers!$A$1:$A$1001,customers!$C$1:$C$1001,0)=0,"",_xlfn.XLOOKUP(C905,customers!$A$1:$A$1001,customers!$C$1:$C$1001,0))</f>
        <v>bimriep3@addtoany.com</v>
      </c>
      <c r="H905" s="2" t="str">
        <f>_xlfn.XLOOKUP(C905,customers!$A$1:$A$1001,customers!$G$1:$G$1001,,0)</f>
        <v>United States</v>
      </c>
      <c r="I905" s="4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7">
        <f>INDEX(products!$A$1:$G$49,MATCH(orders!$D905,products!$A$1:$A$49,0),MATCH(orders!K$1,products!$A$1:$G$1,0))</f>
        <v>0.5</v>
      </c>
      <c r="L905" s="9">
        <f>INDEX(products!$A$1:$G$49,MATCH(orders!$D905,products!$A$1:$A$49,0),MATCH(orders!L$1,products!$A$1:$G$1,0))</f>
        <v>8.73</v>
      </c>
      <c r="M905" s="9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_xlfn.XLOOKUP(orders_table[[#This Row],[Customer ID]],customers!$A$1:$A$1001,customers!$I$1:$I$1001,,0)</f>
        <v>No</v>
      </c>
    </row>
    <row r="906" spans="1:16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_xlfn.XLOOKUP(C906,customers!$A$1:$A$1001,customers!$B$1:$B$1001,0)</f>
        <v>Dorey Sopper</v>
      </c>
      <c r="G906" s="2" t="str">
        <f>IF(_xlfn.XLOOKUP(C906,customers!$A$1:$A$1001,customers!$C$1:$C$1001,0)=0,"",_xlfn.XLOOKUP(C906,customers!$A$1:$A$1001,customers!$C$1:$C$1001,0))</f>
        <v>dsopperp4@eventbrite.com</v>
      </c>
      <c r="H906" s="2" t="str">
        <f>_xlfn.XLOOKUP(C906,customers!$A$1:$A$1001,customers!$G$1:$G$1001,,0)</f>
        <v>United States</v>
      </c>
      <c r="I906" s="4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7">
        <f>INDEX(products!$A$1:$G$49,MATCH(orders!$D906,products!$A$1:$A$49,0),MATCH(orders!K$1,products!$A$1:$G$1,0))</f>
        <v>2.5</v>
      </c>
      <c r="L906" s="9">
        <f>INDEX(products!$A$1:$G$49,MATCH(orders!$D906,products!$A$1:$A$49,0),MATCH(orders!L$1,products!$A$1:$G$1,0))</f>
        <v>29.784999999999997</v>
      </c>
      <c r="M906" s="9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_xlfn.XLOOKUP(orders_table[[#This Row],[Customer ID]],customers!$A$1:$A$1001,customers!$I$1:$I$1001,,0)</f>
        <v>No</v>
      </c>
    </row>
    <row r="907" spans="1:16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_xlfn.XLOOKUP(C907,customers!$A$1:$A$1001,customers!$B$1:$B$1001,0)</f>
        <v>Darcy Lochran</v>
      </c>
      <c r="G907" s="2" t="str">
        <f>IF(_xlfn.XLOOKUP(C907,customers!$A$1:$A$1001,customers!$C$1:$C$1001,0)=0,"",_xlfn.XLOOKUP(C907,customers!$A$1:$A$1001,customers!$C$1:$C$1001,0))</f>
        <v/>
      </c>
      <c r="H907" s="2" t="str">
        <f>_xlfn.XLOOKUP(C907,customers!$A$1:$A$1001,customers!$G$1:$G$1001,,0)</f>
        <v>United States</v>
      </c>
      <c r="I907" s="4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7">
        <f>INDEX(products!$A$1:$G$49,MATCH(orders!$D907,products!$A$1:$A$49,0),MATCH(orders!K$1,products!$A$1:$G$1,0))</f>
        <v>0.5</v>
      </c>
      <c r="L907" s="9">
        <f>INDEX(products!$A$1:$G$49,MATCH(orders!$D907,products!$A$1:$A$49,0),MATCH(orders!L$1,products!$A$1:$G$1,0))</f>
        <v>6.75</v>
      </c>
      <c r="M907" s="9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_xlfn.XLOOKUP(orders_table[[#This Row],[Customer ID]],customers!$A$1:$A$1001,customers!$I$1:$I$1001,,0)</f>
        <v>Yes</v>
      </c>
    </row>
    <row r="908" spans="1:16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_xlfn.XLOOKUP(C908,customers!$A$1:$A$1001,customers!$B$1:$B$1001,0)</f>
        <v>Lauritz Ledgley</v>
      </c>
      <c r="G908" s="2" t="str">
        <f>IF(_xlfn.XLOOKUP(C908,customers!$A$1:$A$1001,customers!$C$1:$C$1001,0)=0,"",_xlfn.XLOOKUP(C908,customers!$A$1:$A$1001,customers!$C$1:$C$1001,0))</f>
        <v>lledgleyp6@de.vu</v>
      </c>
      <c r="H908" s="2" t="str">
        <f>_xlfn.XLOOKUP(C908,customers!$A$1:$A$1001,customers!$G$1:$G$1001,,0)</f>
        <v>United States</v>
      </c>
      <c r="I908" s="4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7">
        <f>INDEX(products!$A$1:$G$49,MATCH(orders!$D908,products!$A$1:$A$49,0),MATCH(orders!K$1,products!$A$1:$G$1,0))</f>
        <v>0.5</v>
      </c>
      <c r="L908" s="9">
        <f>INDEX(products!$A$1:$G$49,MATCH(orders!$D908,products!$A$1:$A$49,0),MATCH(orders!L$1,products!$A$1:$G$1,0))</f>
        <v>6.75</v>
      </c>
      <c r="M908" s="9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_xlfn.XLOOKUP(orders_table[[#This Row],[Customer ID]],customers!$A$1:$A$1001,customers!$I$1:$I$1001,,0)</f>
        <v>Yes</v>
      </c>
    </row>
    <row r="909" spans="1:16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_xlfn.XLOOKUP(C909,customers!$A$1:$A$1001,customers!$B$1:$B$1001,0)</f>
        <v>Tawnya Menary</v>
      </c>
      <c r="G909" s="2" t="str">
        <f>IF(_xlfn.XLOOKUP(C909,customers!$A$1:$A$1001,customers!$C$1:$C$1001,0)=0,"",_xlfn.XLOOKUP(C909,customers!$A$1:$A$1001,customers!$C$1:$C$1001,0))</f>
        <v>tmenaryp7@phoca.cz</v>
      </c>
      <c r="H909" s="2" t="str">
        <f>_xlfn.XLOOKUP(C909,customers!$A$1:$A$1001,customers!$G$1:$G$1001,,0)</f>
        <v>United States</v>
      </c>
      <c r="I909" s="4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7">
        <f>INDEX(products!$A$1:$G$49,MATCH(orders!$D909,products!$A$1:$A$49,0),MATCH(orders!K$1,products!$A$1:$G$1,0))</f>
        <v>1</v>
      </c>
      <c r="L909" s="9">
        <f>INDEX(products!$A$1:$G$49,MATCH(orders!$D909,products!$A$1:$A$49,0),MATCH(orders!L$1,products!$A$1:$G$1,0))</f>
        <v>12.95</v>
      </c>
      <c r="M909" s="9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_xlfn.XLOOKUP(orders_table[[#This Row],[Customer ID]],customers!$A$1:$A$1001,customers!$I$1:$I$1001,,0)</f>
        <v>No</v>
      </c>
    </row>
    <row r="910" spans="1:16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_xlfn.XLOOKUP(C910,customers!$A$1:$A$1001,customers!$B$1:$B$1001,0)</f>
        <v>Gustaf Ciccotti</v>
      </c>
      <c r="G910" s="2" t="str">
        <f>IF(_xlfn.XLOOKUP(C910,customers!$A$1:$A$1001,customers!$C$1:$C$1001,0)=0,"",_xlfn.XLOOKUP(C910,customers!$A$1:$A$1001,customers!$C$1:$C$1001,0))</f>
        <v>gciccottip8@so-net.ne.jp</v>
      </c>
      <c r="H910" s="2" t="str">
        <f>_xlfn.XLOOKUP(C910,customers!$A$1:$A$1001,customers!$G$1:$G$1001,,0)</f>
        <v>United States</v>
      </c>
      <c r="I910" s="4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7">
        <f>INDEX(products!$A$1:$G$49,MATCH(orders!$D910,products!$A$1:$A$49,0),MATCH(orders!K$1,products!$A$1:$G$1,0))</f>
        <v>1</v>
      </c>
      <c r="L910" s="9">
        <f>INDEX(products!$A$1:$G$49,MATCH(orders!$D910,products!$A$1:$A$49,0),MATCH(orders!L$1,products!$A$1:$G$1,0))</f>
        <v>11.95</v>
      </c>
      <c r="M910" s="9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_xlfn.XLOOKUP(orders_table[[#This Row],[Customer ID]],customers!$A$1:$A$1001,customers!$I$1:$I$1001,,0)</f>
        <v>No</v>
      </c>
    </row>
    <row r="911" spans="1:16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_xlfn.XLOOKUP(C911,customers!$A$1:$A$1001,customers!$B$1:$B$1001,0)</f>
        <v>Bobbe Renner</v>
      </c>
      <c r="G911" s="2" t="str">
        <f>IF(_xlfn.XLOOKUP(C911,customers!$A$1:$A$1001,customers!$C$1:$C$1001,0)=0,"",_xlfn.XLOOKUP(C911,customers!$A$1:$A$1001,customers!$C$1:$C$1001,0))</f>
        <v/>
      </c>
      <c r="H911" s="2" t="str">
        <f>_xlfn.XLOOKUP(C911,customers!$A$1:$A$1001,customers!$G$1:$G$1001,,0)</f>
        <v>United States</v>
      </c>
      <c r="I911" s="4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7">
        <f>INDEX(products!$A$1:$G$49,MATCH(orders!$D911,products!$A$1:$A$49,0),MATCH(orders!K$1,products!$A$1:$G$1,0))</f>
        <v>0.2</v>
      </c>
      <c r="L911" s="9">
        <f>INDEX(products!$A$1:$G$49,MATCH(orders!$D911,products!$A$1:$A$49,0),MATCH(orders!L$1,products!$A$1:$G$1,0))</f>
        <v>3.5849999999999995</v>
      </c>
      <c r="M911" s="9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_xlfn.XLOOKUP(orders_table[[#This Row],[Customer ID]],customers!$A$1:$A$1001,customers!$I$1:$I$1001,,0)</f>
        <v>No</v>
      </c>
    </row>
    <row r="912" spans="1:16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_xlfn.XLOOKUP(C912,customers!$A$1:$A$1001,customers!$B$1:$B$1001,0)</f>
        <v>Wilton Jallin</v>
      </c>
      <c r="G912" s="2" t="str">
        <f>IF(_xlfn.XLOOKUP(C912,customers!$A$1:$A$1001,customers!$C$1:$C$1001,0)=0,"",_xlfn.XLOOKUP(C912,customers!$A$1:$A$1001,customers!$C$1:$C$1001,0))</f>
        <v>wjallinpa@pcworld.com</v>
      </c>
      <c r="H912" s="2" t="str">
        <f>_xlfn.XLOOKUP(C912,customers!$A$1:$A$1001,customers!$G$1:$G$1001,,0)</f>
        <v>United States</v>
      </c>
      <c r="I912" s="4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7">
        <f>INDEX(products!$A$1:$G$49,MATCH(orders!$D912,products!$A$1:$A$49,0),MATCH(orders!K$1,products!$A$1:$G$1,0))</f>
        <v>2.5</v>
      </c>
      <c r="L912" s="9">
        <f>INDEX(products!$A$1:$G$49,MATCH(orders!$D912,products!$A$1:$A$49,0),MATCH(orders!L$1,products!$A$1:$G$1,0))</f>
        <v>22.884999999999998</v>
      </c>
      <c r="M912" s="9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_xlfn.XLOOKUP(orders_table[[#This Row],[Customer ID]],customers!$A$1:$A$1001,customers!$I$1:$I$1001,,0)</f>
        <v>No</v>
      </c>
    </row>
    <row r="913" spans="1:16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_xlfn.XLOOKUP(C913,customers!$A$1:$A$1001,customers!$B$1:$B$1001,0)</f>
        <v>Mindy Bogey</v>
      </c>
      <c r="G913" s="2" t="str">
        <f>IF(_xlfn.XLOOKUP(C913,customers!$A$1:$A$1001,customers!$C$1:$C$1001,0)=0,"",_xlfn.XLOOKUP(C913,customers!$A$1:$A$1001,customers!$C$1:$C$1001,0))</f>
        <v>mbogeypb@thetimes.co.uk</v>
      </c>
      <c r="H913" s="2" t="str">
        <f>_xlfn.XLOOKUP(C913,customers!$A$1:$A$1001,customers!$G$1:$G$1001,,0)</f>
        <v>United States</v>
      </c>
      <c r="I913" s="4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7">
        <f>INDEX(products!$A$1:$G$49,MATCH(orders!$D913,products!$A$1:$A$49,0),MATCH(orders!K$1,products!$A$1:$G$1,0))</f>
        <v>1</v>
      </c>
      <c r="L913" s="9">
        <f>INDEX(products!$A$1:$G$49,MATCH(orders!$D913,products!$A$1:$A$49,0),MATCH(orders!L$1,products!$A$1:$G$1,0))</f>
        <v>11.25</v>
      </c>
      <c r="M913" s="9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_xlfn.XLOOKUP(orders_table[[#This Row],[Customer ID]],customers!$A$1:$A$1001,customers!$I$1:$I$1001,,0)</f>
        <v>Yes</v>
      </c>
    </row>
    <row r="914" spans="1:16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_xlfn.XLOOKUP(C914,customers!$A$1:$A$1001,customers!$B$1:$B$1001,0)</f>
        <v>Paulie Fonzone</v>
      </c>
      <c r="G914" s="2" t="str">
        <f>IF(_xlfn.XLOOKUP(C914,customers!$A$1:$A$1001,customers!$C$1:$C$1001,0)=0,"",_xlfn.XLOOKUP(C914,customers!$A$1:$A$1001,customers!$C$1:$C$1001,0))</f>
        <v/>
      </c>
      <c r="H914" s="2" t="str">
        <f>_xlfn.XLOOKUP(C914,customers!$A$1:$A$1001,customers!$G$1:$G$1001,,0)</f>
        <v>United States</v>
      </c>
      <c r="I914" s="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7">
        <f>INDEX(products!$A$1:$G$49,MATCH(orders!$D914,products!$A$1:$A$49,0),MATCH(orders!K$1,products!$A$1:$G$1,0))</f>
        <v>2.5</v>
      </c>
      <c r="L914" s="9">
        <f>INDEX(products!$A$1:$G$49,MATCH(orders!$D914,products!$A$1:$A$49,0),MATCH(orders!L$1,products!$A$1:$G$1,0))</f>
        <v>22.884999999999998</v>
      </c>
      <c r="M914" s="9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_xlfn.XLOOKUP(orders_table[[#This Row],[Customer ID]],customers!$A$1:$A$1001,customers!$I$1:$I$1001,,0)</f>
        <v>Yes</v>
      </c>
    </row>
    <row r="915" spans="1:16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_xlfn.XLOOKUP(C915,customers!$A$1:$A$1001,customers!$B$1:$B$1001,0)</f>
        <v>Merrile Cobbledick</v>
      </c>
      <c r="G915" s="2" t="str">
        <f>IF(_xlfn.XLOOKUP(C915,customers!$A$1:$A$1001,customers!$C$1:$C$1001,0)=0,"",_xlfn.XLOOKUP(C915,customers!$A$1:$A$1001,customers!$C$1:$C$1001,0))</f>
        <v>mcobbledickpd@ucsd.edu</v>
      </c>
      <c r="H915" s="2" t="str">
        <f>_xlfn.XLOOKUP(C915,customers!$A$1:$A$1001,customers!$G$1:$G$1001,,0)</f>
        <v>United States</v>
      </c>
      <c r="I915" s="4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7">
        <f>INDEX(products!$A$1:$G$49,MATCH(orders!$D915,products!$A$1:$A$49,0),MATCH(orders!K$1,products!$A$1:$G$1,0))</f>
        <v>0.5</v>
      </c>
      <c r="L915" s="9">
        <f>INDEX(products!$A$1:$G$49,MATCH(orders!$D915,products!$A$1:$A$49,0),MATCH(orders!L$1,products!$A$1:$G$1,0))</f>
        <v>6.75</v>
      </c>
      <c r="M915" s="9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_xlfn.XLOOKUP(orders_table[[#This Row],[Customer ID]],customers!$A$1:$A$1001,customers!$I$1:$I$1001,,0)</f>
        <v>No</v>
      </c>
    </row>
    <row r="916" spans="1:16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_xlfn.XLOOKUP(C916,customers!$A$1:$A$1001,customers!$B$1:$B$1001,0)</f>
        <v>Antonius Lewry</v>
      </c>
      <c r="G916" s="2" t="str">
        <f>IF(_xlfn.XLOOKUP(C916,customers!$A$1:$A$1001,customers!$C$1:$C$1001,0)=0,"",_xlfn.XLOOKUP(C916,customers!$A$1:$A$1001,customers!$C$1:$C$1001,0))</f>
        <v>alewrype@whitehouse.gov</v>
      </c>
      <c r="H916" s="2" t="str">
        <f>_xlfn.XLOOKUP(C916,customers!$A$1:$A$1001,customers!$G$1:$G$1001,,0)</f>
        <v>United States</v>
      </c>
      <c r="I916" s="4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7">
        <f>INDEX(products!$A$1:$G$49,MATCH(orders!$D916,products!$A$1:$A$49,0),MATCH(orders!K$1,products!$A$1:$G$1,0))</f>
        <v>1</v>
      </c>
      <c r="L916" s="9">
        <f>INDEX(products!$A$1:$G$49,MATCH(orders!$D916,products!$A$1:$A$49,0),MATCH(orders!L$1,products!$A$1:$G$1,0))</f>
        <v>11.25</v>
      </c>
      <c r="M916" s="9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_xlfn.XLOOKUP(orders_table[[#This Row],[Customer ID]],customers!$A$1:$A$1001,customers!$I$1:$I$1001,,0)</f>
        <v>No</v>
      </c>
    </row>
    <row r="917" spans="1:16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_xlfn.XLOOKUP(C917,customers!$A$1:$A$1001,customers!$B$1:$B$1001,0)</f>
        <v>Isis Hessel</v>
      </c>
      <c r="G917" s="2" t="str">
        <f>IF(_xlfn.XLOOKUP(C917,customers!$A$1:$A$1001,customers!$C$1:$C$1001,0)=0,"",_xlfn.XLOOKUP(C917,customers!$A$1:$A$1001,customers!$C$1:$C$1001,0))</f>
        <v>ihesselpf@ox.ac.uk</v>
      </c>
      <c r="H917" s="2" t="str">
        <f>_xlfn.XLOOKUP(C917,customers!$A$1:$A$1001,customers!$G$1:$G$1001,,0)</f>
        <v>United States</v>
      </c>
      <c r="I917" s="4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7">
        <f>INDEX(products!$A$1:$G$49,MATCH(orders!$D917,products!$A$1:$A$49,0),MATCH(orders!K$1,products!$A$1:$G$1,0))</f>
        <v>2.5</v>
      </c>
      <c r="L917" s="9">
        <f>INDEX(products!$A$1:$G$49,MATCH(orders!$D917,products!$A$1:$A$49,0),MATCH(orders!L$1,products!$A$1:$G$1,0))</f>
        <v>27.945</v>
      </c>
      <c r="M917" s="9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_xlfn.XLOOKUP(orders_table[[#This Row],[Customer ID]],customers!$A$1:$A$1001,customers!$I$1:$I$1001,,0)</f>
        <v>Yes</v>
      </c>
    </row>
    <row r="918" spans="1:16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_xlfn.XLOOKUP(C918,customers!$A$1:$A$1001,customers!$B$1:$B$1001,0)</f>
        <v>Harland Trematick</v>
      </c>
      <c r="G918" s="2" t="str">
        <f>IF(_xlfn.XLOOKUP(C918,customers!$A$1:$A$1001,customers!$C$1:$C$1001,0)=0,"",_xlfn.XLOOKUP(C918,customers!$A$1:$A$1001,customers!$C$1:$C$1001,0))</f>
        <v/>
      </c>
      <c r="H918" s="2" t="str">
        <f>_xlfn.XLOOKUP(C918,customers!$A$1:$A$1001,customers!$G$1:$G$1001,,0)</f>
        <v>Ireland</v>
      </c>
      <c r="I918" s="4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7">
        <f>INDEX(products!$A$1:$G$49,MATCH(orders!$D918,products!$A$1:$A$49,0),MATCH(orders!K$1,products!$A$1:$G$1,0))</f>
        <v>0.2</v>
      </c>
      <c r="L918" s="9">
        <f>INDEX(products!$A$1:$G$49,MATCH(orders!$D918,products!$A$1:$A$49,0),MATCH(orders!L$1,products!$A$1:$G$1,0))</f>
        <v>3.645</v>
      </c>
      <c r="M918" s="9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_xlfn.XLOOKUP(orders_table[[#This Row],[Customer ID]],customers!$A$1:$A$1001,customers!$I$1:$I$1001,,0)</f>
        <v>Yes</v>
      </c>
    </row>
    <row r="919" spans="1:16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_xlfn.XLOOKUP(C919,customers!$A$1:$A$1001,customers!$B$1:$B$1001,0)</f>
        <v>Chloris Sorrell</v>
      </c>
      <c r="G919" s="2" t="str">
        <f>IF(_xlfn.XLOOKUP(C919,customers!$A$1:$A$1001,customers!$C$1:$C$1001,0)=0,"",_xlfn.XLOOKUP(C919,customers!$A$1:$A$1001,customers!$C$1:$C$1001,0))</f>
        <v>csorrellph@amazon.com</v>
      </c>
      <c r="H919" s="2" t="str">
        <f>_xlfn.XLOOKUP(C919,customers!$A$1:$A$1001,customers!$G$1:$G$1001,,0)</f>
        <v>United Kingdom</v>
      </c>
      <c r="I919" s="4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7">
        <f>INDEX(products!$A$1:$G$49,MATCH(orders!$D919,products!$A$1:$A$49,0),MATCH(orders!K$1,products!$A$1:$G$1,0))</f>
        <v>0.5</v>
      </c>
      <c r="L919" s="9">
        <f>INDEX(products!$A$1:$G$49,MATCH(orders!$D919,products!$A$1:$A$49,0),MATCH(orders!L$1,products!$A$1:$G$1,0))</f>
        <v>6.75</v>
      </c>
      <c r="M919" s="9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_xlfn.XLOOKUP(orders_table[[#This Row],[Customer ID]],customers!$A$1:$A$1001,customers!$I$1:$I$1001,,0)</f>
        <v>No</v>
      </c>
    </row>
    <row r="920" spans="1:16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_xlfn.XLOOKUP(C920,customers!$A$1:$A$1001,customers!$B$1:$B$1001,0)</f>
        <v>Chloris Sorrell</v>
      </c>
      <c r="G920" s="2" t="str">
        <f>IF(_xlfn.XLOOKUP(C920,customers!$A$1:$A$1001,customers!$C$1:$C$1001,0)=0,"",_xlfn.XLOOKUP(C920,customers!$A$1:$A$1001,customers!$C$1:$C$1001,0))</f>
        <v>csorrellph@amazon.com</v>
      </c>
      <c r="H920" s="2" t="str">
        <f>_xlfn.XLOOKUP(C920,customers!$A$1:$A$1001,customers!$G$1:$G$1001,,0)</f>
        <v>United Kingdom</v>
      </c>
      <c r="I920" s="4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7">
        <f>INDEX(products!$A$1:$G$49,MATCH(orders!$D920,products!$A$1:$A$49,0),MATCH(orders!K$1,products!$A$1:$G$1,0))</f>
        <v>0.5</v>
      </c>
      <c r="L920" s="9">
        <f>INDEX(products!$A$1:$G$49,MATCH(orders!$D920,products!$A$1:$A$49,0),MATCH(orders!L$1,products!$A$1:$G$1,0))</f>
        <v>7.29</v>
      </c>
      <c r="M920" s="9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_xlfn.XLOOKUP(orders_table[[#This Row],[Customer ID]],customers!$A$1:$A$1001,customers!$I$1:$I$1001,,0)</f>
        <v>No</v>
      </c>
    </row>
    <row r="921" spans="1:16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_xlfn.XLOOKUP(C921,customers!$A$1:$A$1001,customers!$B$1:$B$1001,0)</f>
        <v>Quintina Heavyside</v>
      </c>
      <c r="G921" s="2" t="str">
        <f>IF(_xlfn.XLOOKUP(C921,customers!$A$1:$A$1001,customers!$C$1:$C$1001,0)=0,"",_xlfn.XLOOKUP(C921,customers!$A$1:$A$1001,customers!$C$1:$C$1001,0))</f>
        <v>qheavysidepj@unc.edu</v>
      </c>
      <c r="H921" s="2" t="str">
        <f>_xlfn.XLOOKUP(C921,customers!$A$1:$A$1001,customers!$G$1:$G$1001,,0)</f>
        <v>United States</v>
      </c>
      <c r="I921" s="4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7">
        <f>INDEX(products!$A$1:$G$49,MATCH(orders!$D921,products!$A$1:$A$49,0),MATCH(orders!K$1,products!$A$1:$G$1,0))</f>
        <v>0.2</v>
      </c>
      <c r="L921" s="9">
        <f>INDEX(products!$A$1:$G$49,MATCH(orders!$D921,products!$A$1:$A$49,0),MATCH(orders!L$1,products!$A$1:$G$1,0))</f>
        <v>2.6849999999999996</v>
      </c>
      <c r="M921" s="9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_xlfn.XLOOKUP(orders_table[[#This Row],[Customer ID]],customers!$A$1:$A$1001,customers!$I$1:$I$1001,,0)</f>
        <v>Yes</v>
      </c>
    </row>
    <row r="922" spans="1:16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_xlfn.XLOOKUP(C922,customers!$A$1:$A$1001,customers!$B$1:$B$1001,0)</f>
        <v>Hadley Reuven</v>
      </c>
      <c r="G922" s="2" t="str">
        <f>IF(_xlfn.XLOOKUP(C922,customers!$A$1:$A$1001,customers!$C$1:$C$1001,0)=0,"",_xlfn.XLOOKUP(C922,customers!$A$1:$A$1001,customers!$C$1:$C$1001,0))</f>
        <v>hreuvenpk@whitehouse.gov</v>
      </c>
      <c r="H922" s="2" t="str">
        <f>_xlfn.XLOOKUP(C922,customers!$A$1:$A$1001,customers!$G$1:$G$1001,,0)</f>
        <v>United States</v>
      </c>
      <c r="I922" s="4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7">
        <f>INDEX(products!$A$1:$G$49,MATCH(orders!$D922,products!$A$1:$A$49,0),MATCH(orders!K$1,products!$A$1:$G$1,0))</f>
        <v>2.5</v>
      </c>
      <c r="L922" s="9">
        <f>INDEX(products!$A$1:$G$49,MATCH(orders!$D922,products!$A$1:$A$49,0),MATCH(orders!L$1,products!$A$1:$G$1,0))</f>
        <v>20.584999999999997</v>
      </c>
      <c r="M922" s="9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_xlfn.XLOOKUP(orders_table[[#This Row],[Customer ID]],customers!$A$1:$A$1001,customers!$I$1:$I$1001,,0)</f>
        <v>No</v>
      </c>
    </row>
    <row r="923" spans="1:16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_xlfn.XLOOKUP(C923,customers!$A$1:$A$1001,customers!$B$1:$B$1001,0)</f>
        <v>Mitch Attwool</v>
      </c>
      <c r="G923" s="2" t="str">
        <f>IF(_xlfn.XLOOKUP(C923,customers!$A$1:$A$1001,customers!$C$1:$C$1001,0)=0,"",_xlfn.XLOOKUP(C923,customers!$A$1:$A$1001,customers!$C$1:$C$1001,0))</f>
        <v>mattwoolpl@nba.com</v>
      </c>
      <c r="H923" s="2" t="str">
        <f>_xlfn.XLOOKUP(C923,customers!$A$1:$A$1001,customers!$G$1:$G$1001,,0)</f>
        <v>United States</v>
      </c>
      <c r="I923" s="4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7">
        <f>INDEX(products!$A$1:$G$49,MATCH(orders!$D923,products!$A$1:$A$49,0),MATCH(orders!K$1,products!$A$1:$G$1,0))</f>
        <v>0.2</v>
      </c>
      <c r="L923" s="9">
        <f>INDEX(products!$A$1:$G$49,MATCH(orders!$D923,products!$A$1:$A$49,0),MATCH(orders!L$1,products!$A$1:$G$1,0))</f>
        <v>3.8849999999999998</v>
      </c>
      <c r="M923" s="9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_xlfn.XLOOKUP(orders_table[[#This Row],[Customer ID]],customers!$A$1:$A$1001,customers!$I$1:$I$1001,,0)</f>
        <v>No</v>
      </c>
    </row>
    <row r="924" spans="1:16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_xlfn.XLOOKUP(C924,customers!$A$1:$A$1001,customers!$B$1:$B$1001,0)</f>
        <v>Charin Maplethorp</v>
      </c>
      <c r="G924" s="2" t="str">
        <f>IF(_xlfn.XLOOKUP(C924,customers!$A$1:$A$1001,customers!$C$1:$C$1001,0)=0,"",_xlfn.XLOOKUP(C924,customers!$A$1:$A$1001,customers!$C$1:$C$1001,0))</f>
        <v/>
      </c>
      <c r="H924" s="2" t="str">
        <f>_xlfn.XLOOKUP(C924,customers!$A$1:$A$1001,customers!$G$1:$G$1001,,0)</f>
        <v>United States</v>
      </c>
      <c r="I924" s="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7">
        <f>INDEX(products!$A$1:$G$49,MATCH(orders!$D924,products!$A$1:$A$49,0),MATCH(orders!K$1,products!$A$1:$G$1,0))</f>
        <v>1</v>
      </c>
      <c r="L924" s="9">
        <f>INDEX(products!$A$1:$G$49,MATCH(orders!$D924,products!$A$1:$A$49,0),MATCH(orders!L$1,products!$A$1:$G$1,0))</f>
        <v>11.25</v>
      </c>
      <c r="M924" s="9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_xlfn.XLOOKUP(orders_table[[#This Row],[Customer ID]],customers!$A$1:$A$1001,customers!$I$1:$I$1001,,0)</f>
        <v>Yes</v>
      </c>
    </row>
    <row r="925" spans="1:16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_xlfn.XLOOKUP(C925,customers!$A$1:$A$1001,customers!$B$1:$B$1001,0)</f>
        <v>Goldie Wynes</v>
      </c>
      <c r="G925" s="2" t="str">
        <f>IF(_xlfn.XLOOKUP(C925,customers!$A$1:$A$1001,customers!$C$1:$C$1001,0)=0,"",_xlfn.XLOOKUP(C925,customers!$A$1:$A$1001,customers!$C$1:$C$1001,0))</f>
        <v>gwynespn@dagondesign.com</v>
      </c>
      <c r="H925" s="2" t="str">
        <f>_xlfn.XLOOKUP(C925,customers!$A$1:$A$1001,customers!$G$1:$G$1001,,0)</f>
        <v>United States</v>
      </c>
      <c r="I925" s="4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7">
        <f>INDEX(products!$A$1:$G$49,MATCH(orders!$D925,products!$A$1:$A$49,0),MATCH(orders!K$1,products!$A$1:$G$1,0))</f>
        <v>2.5</v>
      </c>
      <c r="L925" s="9">
        <f>INDEX(products!$A$1:$G$49,MATCH(orders!$D925,products!$A$1:$A$49,0),MATCH(orders!L$1,products!$A$1:$G$1,0))</f>
        <v>27.945</v>
      </c>
      <c r="M925" s="9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_xlfn.XLOOKUP(orders_table[[#This Row],[Customer ID]],customers!$A$1:$A$1001,customers!$I$1:$I$1001,,0)</f>
        <v>No</v>
      </c>
    </row>
    <row r="926" spans="1:16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_xlfn.XLOOKUP(C926,customers!$A$1:$A$1001,customers!$B$1:$B$1001,0)</f>
        <v>Celie MacCourt</v>
      </c>
      <c r="G926" s="2" t="str">
        <f>IF(_xlfn.XLOOKUP(C926,customers!$A$1:$A$1001,customers!$C$1:$C$1001,0)=0,"",_xlfn.XLOOKUP(C926,customers!$A$1:$A$1001,customers!$C$1:$C$1001,0))</f>
        <v>cmaccourtpo@amazon.com</v>
      </c>
      <c r="H926" s="2" t="str">
        <f>_xlfn.XLOOKUP(C926,customers!$A$1:$A$1001,customers!$G$1:$G$1001,,0)</f>
        <v>United States</v>
      </c>
      <c r="I926" s="4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7">
        <f>INDEX(products!$A$1:$G$49,MATCH(orders!$D926,products!$A$1:$A$49,0),MATCH(orders!K$1,products!$A$1:$G$1,0))</f>
        <v>2.5</v>
      </c>
      <c r="L926" s="9">
        <f>INDEX(products!$A$1:$G$49,MATCH(orders!$D926,products!$A$1:$A$49,0),MATCH(orders!L$1,products!$A$1:$G$1,0))</f>
        <v>29.784999999999997</v>
      </c>
      <c r="M926" s="9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_xlfn.XLOOKUP(orders_table[[#This Row],[Customer ID]],customers!$A$1:$A$1001,customers!$I$1:$I$1001,,0)</f>
        <v>No</v>
      </c>
    </row>
    <row r="927" spans="1:16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_xlfn.XLOOKUP(C927,customers!$A$1:$A$1001,customers!$B$1:$B$1001,0)</f>
        <v>Derick Snow</v>
      </c>
      <c r="G927" s="2" t="str">
        <f>IF(_xlfn.XLOOKUP(C927,customers!$A$1:$A$1001,customers!$C$1:$C$1001,0)=0,"",_xlfn.XLOOKUP(C927,customers!$A$1:$A$1001,customers!$C$1:$C$1001,0))</f>
        <v/>
      </c>
      <c r="H927" s="2" t="str">
        <f>_xlfn.XLOOKUP(C927,customers!$A$1:$A$1001,customers!$G$1:$G$1001,,0)</f>
        <v>United States</v>
      </c>
      <c r="I927" s="4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7">
        <f>INDEX(products!$A$1:$G$49,MATCH(orders!$D927,products!$A$1:$A$49,0),MATCH(orders!K$1,products!$A$1:$G$1,0))</f>
        <v>0.5</v>
      </c>
      <c r="L927" s="9">
        <f>INDEX(products!$A$1:$G$49,MATCH(orders!$D927,products!$A$1:$A$49,0),MATCH(orders!L$1,products!$A$1:$G$1,0))</f>
        <v>6.75</v>
      </c>
      <c r="M927" s="9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_xlfn.XLOOKUP(orders_table[[#This Row],[Customer ID]],customers!$A$1:$A$1001,customers!$I$1:$I$1001,,0)</f>
        <v>No</v>
      </c>
    </row>
    <row r="928" spans="1:16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_xlfn.XLOOKUP(C928,customers!$A$1:$A$1001,customers!$B$1:$B$1001,0)</f>
        <v>Evy Wilsone</v>
      </c>
      <c r="G928" s="2" t="str">
        <f>IF(_xlfn.XLOOKUP(C928,customers!$A$1:$A$1001,customers!$C$1:$C$1001,0)=0,"",_xlfn.XLOOKUP(C928,customers!$A$1:$A$1001,customers!$C$1:$C$1001,0))</f>
        <v>ewilsonepq@eepurl.com</v>
      </c>
      <c r="H928" s="2" t="str">
        <f>_xlfn.XLOOKUP(C928,customers!$A$1:$A$1001,customers!$G$1:$G$1001,,0)</f>
        <v>United States</v>
      </c>
      <c r="I928" s="4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7">
        <f>INDEX(products!$A$1:$G$49,MATCH(orders!$D928,products!$A$1:$A$49,0),MATCH(orders!K$1,products!$A$1:$G$1,0))</f>
        <v>0.5</v>
      </c>
      <c r="L928" s="9">
        <f>INDEX(products!$A$1:$G$49,MATCH(orders!$D928,products!$A$1:$A$49,0),MATCH(orders!L$1,products!$A$1:$G$1,0))</f>
        <v>6.75</v>
      </c>
      <c r="M928" s="9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_xlfn.XLOOKUP(orders_table[[#This Row],[Customer ID]],customers!$A$1:$A$1001,customers!$I$1:$I$1001,,0)</f>
        <v>Yes</v>
      </c>
    </row>
    <row r="929" spans="1:16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_xlfn.XLOOKUP(C929,customers!$A$1:$A$1001,customers!$B$1:$B$1001,0)</f>
        <v>Dolores Duffie</v>
      </c>
      <c r="G929" s="2" t="str">
        <f>IF(_xlfn.XLOOKUP(C929,customers!$A$1:$A$1001,customers!$C$1:$C$1001,0)=0,"",_xlfn.XLOOKUP(C929,customers!$A$1:$A$1001,customers!$C$1:$C$1001,0))</f>
        <v>dduffiepr@time.com</v>
      </c>
      <c r="H929" s="2" t="str">
        <f>_xlfn.XLOOKUP(C929,customers!$A$1:$A$1001,customers!$G$1:$G$1001,,0)</f>
        <v>United States</v>
      </c>
      <c r="I929" s="4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7">
        <f>INDEX(products!$A$1:$G$49,MATCH(orders!$D929,products!$A$1:$A$49,0),MATCH(orders!K$1,products!$A$1:$G$1,0))</f>
        <v>2.5</v>
      </c>
      <c r="L929" s="9">
        <f>INDEX(products!$A$1:$G$49,MATCH(orders!$D929,products!$A$1:$A$49,0),MATCH(orders!L$1,products!$A$1:$G$1,0))</f>
        <v>27.945</v>
      </c>
      <c r="M929" s="9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_xlfn.XLOOKUP(orders_table[[#This Row],[Customer ID]],customers!$A$1:$A$1001,customers!$I$1:$I$1001,,0)</f>
        <v>No</v>
      </c>
    </row>
    <row r="930" spans="1:16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_xlfn.XLOOKUP(C930,customers!$A$1:$A$1001,customers!$B$1:$B$1001,0)</f>
        <v>Mathilda Matiasek</v>
      </c>
      <c r="G930" s="2" t="str">
        <f>IF(_xlfn.XLOOKUP(C930,customers!$A$1:$A$1001,customers!$C$1:$C$1001,0)=0,"",_xlfn.XLOOKUP(C930,customers!$A$1:$A$1001,customers!$C$1:$C$1001,0))</f>
        <v>mmatiasekps@ucoz.ru</v>
      </c>
      <c r="H930" s="2" t="str">
        <f>_xlfn.XLOOKUP(C930,customers!$A$1:$A$1001,customers!$G$1:$G$1001,,0)</f>
        <v>United States</v>
      </c>
      <c r="I930" s="4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7">
        <f>INDEX(products!$A$1:$G$49,MATCH(orders!$D930,products!$A$1:$A$49,0),MATCH(orders!K$1,products!$A$1:$G$1,0))</f>
        <v>2.5</v>
      </c>
      <c r="L930" s="9">
        <f>INDEX(products!$A$1:$G$49,MATCH(orders!$D930,products!$A$1:$A$49,0),MATCH(orders!L$1,products!$A$1:$G$1,0))</f>
        <v>31.624999999999996</v>
      </c>
      <c r="M930" s="9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_xlfn.XLOOKUP(orders_table[[#This Row],[Customer ID]],customers!$A$1:$A$1001,customers!$I$1:$I$1001,,0)</f>
        <v>Yes</v>
      </c>
    </row>
    <row r="931" spans="1:16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_xlfn.XLOOKUP(C931,customers!$A$1:$A$1001,customers!$B$1:$B$1001,0)</f>
        <v>Jarred Camillo</v>
      </c>
      <c r="G931" s="2" t="str">
        <f>IF(_xlfn.XLOOKUP(C931,customers!$A$1:$A$1001,customers!$C$1:$C$1001,0)=0,"",_xlfn.XLOOKUP(C931,customers!$A$1:$A$1001,customers!$C$1:$C$1001,0))</f>
        <v>jcamillopt@shinystat.com</v>
      </c>
      <c r="H931" s="2" t="str">
        <f>_xlfn.XLOOKUP(C931,customers!$A$1:$A$1001,customers!$G$1:$G$1001,,0)</f>
        <v>United States</v>
      </c>
      <c r="I931" s="4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7">
        <f>INDEX(products!$A$1:$G$49,MATCH(orders!$D931,products!$A$1:$A$49,0),MATCH(orders!K$1,products!$A$1:$G$1,0))</f>
        <v>0.2</v>
      </c>
      <c r="L931" s="9">
        <f>INDEX(products!$A$1:$G$49,MATCH(orders!$D931,products!$A$1:$A$49,0),MATCH(orders!L$1,products!$A$1:$G$1,0))</f>
        <v>4.4550000000000001</v>
      </c>
      <c r="M931" s="9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_xlfn.XLOOKUP(orders_table[[#This Row],[Customer ID]],customers!$A$1:$A$1001,customers!$I$1:$I$1001,,0)</f>
        <v>Yes</v>
      </c>
    </row>
    <row r="932" spans="1:16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_xlfn.XLOOKUP(C932,customers!$A$1:$A$1001,customers!$B$1:$B$1001,0)</f>
        <v>Kameko Philbrick</v>
      </c>
      <c r="G932" s="2" t="str">
        <f>IF(_xlfn.XLOOKUP(C932,customers!$A$1:$A$1001,customers!$C$1:$C$1001,0)=0,"",_xlfn.XLOOKUP(C932,customers!$A$1:$A$1001,customers!$C$1:$C$1001,0))</f>
        <v>kphilbrickpu@cdc.gov</v>
      </c>
      <c r="H932" s="2" t="str">
        <f>_xlfn.XLOOKUP(C932,customers!$A$1:$A$1001,customers!$G$1:$G$1001,,0)</f>
        <v>United States</v>
      </c>
      <c r="I932" s="4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7">
        <f>INDEX(products!$A$1:$G$49,MATCH(orders!$D932,products!$A$1:$A$49,0),MATCH(orders!K$1,products!$A$1:$G$1,0))</f>
        <v>1</v>
      </c>
      <c r="L932" s="9">
        <f>INDEX(products!$A$1:$G$49,MATCH(orders!$D932,products!$A$1:$A$49,0),MATCH(orders!L$1,products!$A$1:$G$1,0))</f>
        <v>12.15</v>
      </c>
      <c r="M932" s="9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_xlfn.XLOOKUP(orders_table[[#This Row],[Customer ID]],customers!$A$1:$A$1001,customers!$I$1:$I$1001,,0)</f>
        <v>Yes</v>
      </c>
    </row>
    <row r="933" spans="1:16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_xlfn.XLOOKUP(C933,customers!$A$1:$A$1001,customers!$B$1:$B$1001,0)</f>
        <v>Mallory Shrimpling</v>
      </c>
      <c r="G933" s="2" t="str">
        <f>IF(_xlfn.XLOOKUP(C933,customers!$A$1:$A$1001,customers!$C$1:$C$1001,0)=0,"",_xlfn.XLOOKUP(C933,customers!$A$1:$A$1001,customers!$C$1:$C$1001,0))</f>
        <v/>
      </c>
      <c r="H933" s="2" t="str">
        <f>_xlfn.XLOOKUP(C933,customers!$A$1:$A$1001,customers!$G$1:$G$1001,,0)</f>
        <v>United States</v>
      </c>
      <c r="I933" s="4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7">
        <f>INDEX(products!$A$1:$G$49,MATCH(orders!$D933,products!$A$1:$A$49,0),MATCH(orders!K$1,products!$A$1:$G$1,0))</f>
        <v>0.5</v>
      </c>
      <c r="L933" s="9">
        <f>INDEX(products!$A$1:$G$49,MATCH(orders!$D933,products!$A$1:$A$49,0),MATCH(orders!L$1,products!$A$1:$G$1,0))</f>
        <v>5.97</v>
      </c>
      <c r="M933" s="9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_xlfn.XLOOKUP(orders_table[[#This Row],[Customer ID]],customers!$A$1:$A$1001,customers!$I$1:$I$1001,,0)</f>
        <v>Yes</v>
      </c>
    </row>
    <row r="934" spans="1:16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_xlfn.XLOOKUP(C934,customers!$A$1:$A$1001,customers!$B$1:$B$1001,0)</f>
        <v>Barnett Sillis</v>
      </c>
      <c r="G934" s="2" t="str">
        <f>IF(_xlfn.XLOOKUP(C934,customers!$A$1:$A$1001,customers!$C$1:$C$1001,0)=0,"",_xlfn.XLOOKUP(C934,customers!$A$1:$A$1001,customers!$C$1:$C$1001,0))</f>
        <v>bsillispw@istockphoto.com</v>
      </c>
      <c r="H934" s="2" t="str">
        <f>_xlfn.XLOOKUP(C934,customers!$A$1:$A$1001,customers!$G$1:$G$1001,,0)</f>
        <v>United States</v>
      </c>
      <c r="I934" s="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7">
        <f>INDEX(products!$A$1:$G$49,MATCH(orders!$D934,products!$A$1:$A$49,0),MATCH(orders!K$1,products!$A$1:$G$1,0))</f>
        <v>1</v>
      </c>
      <c r="L934" s="9">
        <f>INDEX(products!$A$1:$G$49,MATCH(orders!$D934,products!$A$1:$A$49,0),MATCH(orders!L$1,products!$A$1:$G$1,0))</f>
        <v>13.75</v>
      </c>
      <c r="M934" s="9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_xlfn.XLOOKUP(orders_table[[#This Row],[Customer ID]],customers!$A$1:$A$1001,customers!$I$1:$I$1001,,0)</f>
        <v>No</v>
      </c>
    </row>
    <row r="935" spans="1:16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_xlfn.XLOOKUP(C935,customers!$A$1:$A$1001,customers!$B$1:$B$1001,0)</f>
        <v>Brenn Dundredge</v>
      </c>
      <c r="G935" s="2" t="str">
        <f>IF(_xlfn.XLOOKUP(C935,customers!$A$1:$A$1001,customers!$C$1:$C$1001,0)=0,"",_xlfn.XLOOKUP(C935,customers!$A$1:$A$1001,customers!$C$1:$C$1001,0))</f>
        <v/>
      </c>
      <c r="H935" s="2" t="str">
        <f>_xlfn.XLOOKUP(C935,customers!$A$1:$A$1001,customers!$G$1:$G$1001,,0)</f>
        <v>United States</v>
      </c>
      <c r="I935" s="4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7">
        <f>INDEX(products!$A$1:$G$49,MATCH(orders!$D935,products!$A$1:$A$49,0),MATCH(orders!K$1,products!$A$1:$G$1,0))</f>
        <v>1</v>
      </c>
      <c r="L935" s="9">
        <f>INDEX(products!$A$1:$G$49,MATCH(orders!$D935,products!$A$1:$A$49,0),MATCH(orders!L$1,products!$A$1:$G$1,0))</f>
        <v>8.9499999999999993</v>
      </c>
      <c r="M935" s="9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_xlfn.XLOOKUP(orders_table[[#This Row],[Customer ID]],customers!$A$1:$A$1001,customers!$I$1:$I$1001,,0)</f>
        <v>Yes</v>
      </c>
    </row>
    <row r="936" spans="1:16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_xlfn.XLOOKUP(C936,customers!$A$1:$A$1001,customers!$B$1:$B$1001,0)</f>
        <v>Read Cutts</v>
      </c>
      <c r="G936" s="2" t="str">
        <f>IF(_xlfn.XLOOKUP(C936,customers!$A$1:$A$1001,customers!$C$1:$C$1001,0)=0,"",_xlfn.XLOOKUP(C936,customers!$A$1:$A$1001,customers!$C$1:$C$1001,0))</f>
        <v>rcuttspy@techcrunch.com</v>
      </c>
      <c r="H936" s="2" t="str">
        <f>_xlfn.XLOOKUP(C936,customers!$A$1:$A$1001,customers!$G$1:$G$1001,,0)</f>
        <v>United States</v>
      </c>
      <c r="I936" s="4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7">
        <f>INDEX(products!$A$1:$G$49,MATCH(orders!$D936,products!$A$1:$A$49,0),MATCH(orders!K$1,products!$A$1:$G$1,0))</f>
        <v>2.5</v>
      </c>
      <c r="L936" s="9">
        <f>INDEX(products!$A$1:$G$49,MATCH(orders!$D936,products!$A$1:$A$49,0),MATCH(orders!L$1,products!$A$1:$G$1,0))</f>
        <v>22.884999999999998</v>
      </c>
      <c r="M936" s="9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_xlfn.XLOOKUP(orders_table[[#This Row],[Customer ID]],customers!$A$1:$A$1001,customers!$I$1:$I$1001,,0)</f>
        <v>No</v>
      </c>
    </row>
    <row r="937" spans="1:16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_xlfn.XLOOKUP(C937,customers!$A$1:$A$1001,customers!$B$1:$B$1001,0)</f>
        <v>Michale Delves</v>
      </c>
      <c r="G937" s="2" t="str">
        <f>IF(_xlfn.XLOOKUP(C937,customers!$A$1:$A$1001,customers!$C$1:$C$1001,0)=0,"",_xlfn.XLOOKUP(C937,customers!$A$1:$A$1001,customers!$C$1:$C$1001,0))</f>
        <v>mdelvespz@nature.com</v>
      </c>
      <c r="H937" s="2" t="str">
        <f>_xlfn.XLOOKUP(C937,customers!$A$1:$A$1001,customers!$G$1:$G$1001,,0)</f>
        <v>United States</v>
      </c>
      <c r="I937" s="4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7">
        <f>INDEX(products!$A$1:$G$49,MATCH(orders!$D937,products!$A$1:$A$49,0),MATCH(orders!K$1,products!$A$1:$G$1,0))</f>
        <v>2.5</v>
      </c>
      <c r="L937" s="9">
        <f>INDEX(products!$A$1:$G$49,MATCH(orders!$D937,products!$A$1:$A$49,0),MATCH(orders!L$1,products!$A$1:$G$1,0))</f>
        <v>25.874999999999996</v>
      </c>
      <c r="M937" s="9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_xlfn.XLOOKUP(orders_table[[#This Row],[Customer ID]],customers!$A$1:$A$1001,customers!$I$1:$I$1001,,0)</f>
        <v>Yes</v>
      </c>
    </row>
    <row r="938" spans="1:16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_xlfn.XLOOKUP(C938,customers!$A$1:$A$1001,customers!$B$1:$B$1001,0)</f>
        <v>Devland Gritton</v>
      </c>
      <c r="G938" s="2" t="str">
        <f>IF(_xlfn.XLOOKUP(C938,customers!$A$1:$A$1001,customers!$C$1:$C$1001,0)=0,"",_xlfn.XLOOKUP(C938,customers!$A$1:$A$1001,customers!$C$1:$C$1001,0))</f>
        <v>dgrittonq0@nydailynews.com</v>
      </c>
      <c r="H938" s="2" t="str">
        <f>_xlfn.XLOOKUP(C938,customers!$A$1:$A$1001,customers!$G$1:$G$1001,,0)</f>
        <v>United States</v>
      </c>
      <c r="I938" s="4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7">
        <f>INDEX(products!$A$1:$G$49,MATCH(orders!$D938,products!$A$1:$A$49,0),MATCH(orders!K$1,products!$A$1:$G$1,0))</f>
        <v>0.5</v>
      </c>
      <c r="L938" s="9">
        <f>INDEX(products!$A$1:$G$49,MATCH(orders!$D938,products!$A$1:$A$49,0),MATCH(orders!L$1,products!$A$1:$G$1,0))</f>
        <v>7.77</v>
      </c>
      <c r="M938" s="9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_xlfn.XLOOKUP(orders_table[[#This Row],[Customer ID]],customers!$A$1:$A$1001,customers!$I$1:$I$1001,,0)</f>
        <v>Yes</v>
      </c>
    </row>
    <row r="939" spans="1:16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_xlfn.XLOOKUP(C939,customers!$A$1:$A$1001,customers!$B$1:$B$1001,0)</f>
        <v>Devland Gritton</v>
      </c>
      <c r="G939" s="2" t="str">
        <f>IF(_xlfn.XLOOKUP(C939,customers!$A$1:$A$1001,customers!$C$1:$C$1001,0)=0,"",_xlfn.XLOOKUP(C939,customers!$A$1:$A$1001,customers!$C$1:$C$1001,0))</f>
        <v>dgrittonq0@nydailynews.com</v>
      </c>
      <c r="H939" s="2" t="str">
        <f>_xlfn.XLOOKUP(C939,customers!$A$1:$A$1001,customers!$G$1:$G$1001,,0)</f>
        <v>United States</v>
      </c>
      <c r="I939" s="4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7">
        <f>INDEX(products!$A$1:$G$49,MATCH(orders!$D939,products!$A$1:$A$49,0),MATCH(orders!K$1,products!$A$1:$G$1,0))</f>
        <v>2.5</v>
      </c>
      <c r="L939" s="9">
        <f>INDEX(products!$A$1:$G$49,MATCH(orders!$D939,products!$A$1:$A$49,0),MATCH(orders!L$1,products!$A$1:$G$1,0))</f>
        <v>22.884999999999998</v>
      </c>
      <c r="M939" s="9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_xlfn.XLOOKUP(orders_table[[#This Row],[Customer ID]],customers!$A$1:$A$1001,customers!$I$1:$I$1001,,0)</f>
        <v>Yes</v>
      </c>
    </row>
    <row r="940" spans="1:16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_xlfn.XLOOKUP(C940,customers!$A$1:$A$1001,customers!$B$1:$B$1001,0)</f>
        <v>Dell Gut</v>
      </c>
      <c r="G940" s="2" t="str">
        <f>IF(_xlfn.XLOOKUP(C940,customers!$A$1:$A$1001,customers!$C$1:$C$1001,0)=0,"",_xlfn.XLOOKUP(C940,customers!$A$1:$A$1001,customers!$C$1:$C$1001,0))</f>
        <v>dgutq2@umich.edu</v>
      </c>
      <c r="H940" s="2" t="str">
        <f>_xlfn.XLOOKUP(C940,customers!$A$1:$A$1001,customers!$G$1:$G$1001,,0)</f>
        <v>United States</v>
      </c>
      <c r="I940" s="4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7">
        <f>INDEX(products!$A$1:$G$49,MATCH(orders!$D940,products!$A$1:$A$49,0),MATCH(orders!K$1,products!$A$1:$G$1,0))</f>
        <v>1</v>
      </c>
      <c r="L940" s="9">
        <f>INDEX(products!$A$1:$G$49,MATCH(orders!$D940,products!$A$1:$A$49,0),MATCH(orders!L$1,products!$A$1:$G$1,0))</f>
        <v>14.85</v>
      </c>
      <c r="M940" s="9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_xlfn.XLOOKUP(orders_table[[#This Row],[Customer ID]],customers!$A$1:$A$1001,customers!$I$1:$I$1001,,0)</f>
        <v>Yes</v>
      </c>
    </row>
    <row r="941" spans="1:16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_xlfn.XLOOKUP(C941,customers!$A$1:$A$1001,customers!$B$1:$B$1001,0)</f>
        <v>Willy Pummery</v>
      </c>
      <c r="G941" s="2" t="str">
        <f>IF(_xlfn.XLOOKUP(C941,customers!$A$1:$A$1001,customers!$C$1:$C$1001,0)=0,"",_xlfn.XLOOKUP(C941,customers!$A$1:$A$1001,customers!$C$1:$C$1001,0))</f>
        <v>wpummeryq3@topsy.com</v>
      </c>
      <c r="H941" s="2" t="str">
        <f>_xlfn.XLOOKUP(C941,customers!$A$1:$A$1001,customers!$G$1:$G$1001,,0)</f>
        <v>United States</v>
      </c>
      <c r="I941" s="4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7">
        <f>INDEX(products!$A$1:$G$49,MATCH(orders!$D941,products!$A$1:$A$49,0),MATCH(orders!K$1,products!$A$1:$G$1,0))</f>
        <v>0.2</v>
      </c>
      <c r="L941" s="9">
        <f>INDEX(products!$A$1:$G$49,MATCH(orders!$D941,products!$A$1:$A$49,0),MATCH(orders!L$1,products!$A$1:$G$1,0))</f>
        <v>4.7549999999999999</v>
      </c>
      <c r="M941" s="9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_xlfn.XLOOKUP(orders_table[[#This Row],[Customer ID]],customers!$A$1:$A$1001,customers!$I$1:$I$1001,,0)</f>
        <v>No</v>
      </c>
    </row>
    <row r="942" spans="1:16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_xlfn.XLOOKUP(C942,customers!$A$1:$A$1001,customers!$B$1:$B$1001,0)</f>
        <v>Geoffrey Siuda</v>
      </c>
      <c r="G942" s="2" t="str">
        <f>IF(_xlfn.XLOOKUP(C942,customers!$A$1:$A$1001,customers!$C$1:$C$1001,0)=0,"",_xlfn.XLOOKUP(C942,customers!$A$1:$A$1001,customers!$C$1:$C$1001,0))</f>
        <v>gsiudaq4@nytimes.com</v>
      </c>
      <c r="H942" s="2" t="str">
        <f>_xlfn.XLOOKUP(C942,customers!$A$1:$A$1001,customers!$G$1:$G$1001,,0)</f>
        <v>United States</v>
      </c>
      <c r="I942" s="4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7">
        <f>INDEX(products!$A$1:$G$49,MATCH(orders!$D942,products!$A$1:$A$49,0),MATCH(orders!K$1,products!$A$1:$G$1,0))</f>
        <v>0.5</v>
      </c>
      <c r="L942" s="9">
        <f>INDEX(products!$A$1:$G$49,MATCH(orders!$D942,products!$A$1:$A$49,0),MATCH(orders!L$1,products!$A$1:$G$1,0))</f>
        <v>7.169999999999999</v>
      </c>
      <c r="M942" s="9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_xlfn.XLOOKUP(orders_table[[#This Row],[Customer ID]],customers!$A$1:$A$1001,customers!$I$1:$I$1001,,0)</f>
        <v>Yes</v>
      </c>
    </row>
    <row r="943" spans="1:16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_xlfn.XLOOKUP(C943,customers!$A$1:$A$1001,customers!$B$1:$B$1001,0)</f>
        <v>Henderson Crowne</v>
      </c>
      <c r="G943" s="2" t="str">
        <f>IF(_xlfn.XLOOKUP(C943,customers!$A$1:$A$1001,customers!$C$1:$C$1001,0)=0,"",_xlfn.XLOOKUP(C943,customers!$A$1:$A$1001,customers!$C$1:$C$1001,0))</f>
        <v>hcrowneq5@wufoo.com</v>
      </c>
      <c r="H943" s="2" t="str">
        <f>_xlfn.XLOOKUP(C943,customers!$A$1:$A$1001,customers!$G$1:$G$1001,,0)</f>
        <v>Ireland</v>
      </c>
      <c r="I943" s="4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7">
        <f>INDEX(products!$A$1:$G$49,MATCH(orders!$D943,products!$A$1:$A$49,0),MATCH(orders!K$1,products!$A$1:$G$1,0))</f>
        <v>0.5</v>
      </c>
      <c r="L943" s="9">
        <f>INDEX(products!$A$1:$G$49,MATCH(orders!$D943,products!$A$1:$A$49,0),MATCH(orders!L$1,products!$A$1:$G$1,0))</f>
        <v>7.77</v>
      </c>
      <c r="M943" s="9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_xlfn.XLOOKUP(orders_table[[#This Row],[Customer ID]],customers!$A$1:$A$1001,customers!$I$1:$I$1001,,0)</f>
        <v>Yes</v>
      </c>
    </row>
    <row r="944" spans="1:16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_xlfn.XLOOKUP(C944,customers!$A$1:$A$1001,customers!$B$1:$B$1001,0)</f>
        <v>Vernor Pawsey</v>
      </c>
      <c r="G944" s="2" t="str">
        <f>IF(_xlfn.XLOOKUP(C944,customers!$A$1:$A$1001,customers!$C$1:$C$1001,0)=0,"",_xlfn.XLOOKUP(C944,customers!$A$1:$A$1001,customers!$C$1:$C$1001,0))</f>
        <v>vpawseyq6@tiny.cc</v>
      </c>
      <c r="H944" s="2" t="str">
        <f>_xlfn.XLOOKUP(C944,customers!$A$1:$A$1001,customers!$G$1:$G$1001,,0)</f>
        <v>United States</v>
      </c>
      <c r="I944" s="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7">
        <f>INDEX(products!$A$1:$G$49,MATCH(orders!$D944,products!$A$1:$A$49,0),MATCH(orders!K$1,products!$A$1:$G$1,0))</f>
        <v>1</v>
      </c>
      <c r="L944" s="9">
        <f>INDEX(products!$A$1:$G$49,MATCH(orders!$D944,products!$A$1:$A$49,0),MATCH(orders!L$1,products!$A$1:$G$1,0))</f>
        <v>11.95</v>
      </c>
      <c r="M944" s="9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_xlfn.XLOOKUP(orders_table[[#This Row],[Customer ID]],customers!$A$1:$A$1001,customers!$I$1:$I$1001,,0)</f>
        <v>No</v>
      </c>
    </row>
    <row r="945" spans="1:16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_xlfn.XLOOKUP(C945,customers!$A$1:$A$1001,customers!$B$1:$B$1001,0)</f>
        <v>Augustin Waterhouse</v>
      </c>
      <c r="G945" s="2" t="str">
        <f>IF(_xlfn.XLOOKUP(C945,customers!$A$1:$A$1001,customers!$C$1:$C$1001,0)=0,"",_xlfn.XLOOKUP(C945,customers!$A$1:$A$1001,customers!$C$1:$C$1001,0))</f>
        <v>awaterhouseq7@istockphoto.com</v>
      </c>
      <c r="H945" s="2" t="str">
        <f>_xlfn.XLOOKUP(C945,customers!$A$1:$A$1001,customers!$G$1:$G$1001,,0)</f>
        <v>United States</v>
      </c>
      <c r="I945" s="4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7">
        <f>INDEX(products!$A$1:$G$49,MATCH(orders!$D945,products!$A$1:$A$49,0),MATCH(orders!K$1,products!$A$1:$G$1,0))</f>
        <v>0.5</v>
      </c>
      <c r="L945" s="9">
        <f>INDEX(products!$A$1:$G$49,MATCH(orders!$D945,products!$A$1:$A$49,0),MATCH(orders!L$1,products!$A$1:$G$1,0))</f>
        <v>7.77</v>
      </c>
      <c r="M945" s="9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_xlfn.XLOOKUP(orders_table[[#This Row],[Customer ID]],customers!$A$1:$A$1001,customers!$I$1:$I$1001,,0)</f>
        <v>No</v>
      </c>
    </row>
    <row r="946" spans="1:16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_xlfn.XLOOKUP(C946,customers!$A$1:$A$1001,customers!$B$1:$B$1001,0)</f>
        <v>Fanchon Haughian</v>
      </c>
      <c r="G946" s="2" t="str">
        <f>IF(_xlfn.XLOOKUP(C946,customers!$A$1:$A$1001,customers!$C$1:$C$1001,0)=0,"",_xlfn.XLOOKUP(C946,customers!$A$1:$A$1001,customers!$C$1:$C$1001,0))</f>
        <v>fhaughianq8@1688.com</v>
      </c>
      <c r="H946" s="2" t="str">
        <f>_xlfn.XLOOKUP(C946,customers!$A$1:$A$1001,customers!$G$1:$G$1001,,0)</f>
        <v>United States</v>
      </c>
      <c r="I946" s="4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7">
        <f>INDEX(products!$A$1:$G$49,MATCH(orders!$D946,products!$A$1:$A$49,0),MATCH(orders!K$1,products!$A$1:$G$1,0))</f>
        <v>0.5</v>
      </c>
      <c r="L946" s="9">
        <f>INDEX(products!$A$1:$G$49,MATCH(orders!$D946,products!$A$1:$A$49,0),MATCH(orders!L$1,products!$A$1:$G$1,0))</f>
        <v>7.169999999999999</v>
      </c>
      <c r="M946" s="9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_xlfn.XLOOKUP(orders_table[[#This Row],[Customer ID]],customers!$A$1:$A$1001,customers!$I$1:$I$1001,,0)</f>
        <v>No</v>
      </c>
    </row>
    <row r="947" spans="1:16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_xlfn.XLOOKUP(C947,customers!$A$1:$A$1001,customers!$B$1:$B$1001,0)</f>
        <v>Jaimie Hatz</v>
      </c>
      <c r="G947" s="2" t="str">
        <f>IF(_xlfn.XLOOKUP(C947,customers!$A$1:$A$1001,customers!$C$1:$C$1001,0)=0,"",_xlfn.XLOOKUP(C947,customers!$A$1:$A$1001,customers!$C$1:$C$1001,0))</f>
        <v/>
      </c>
      <c r="H947" s="2" t="str">
        <f>_xlfn.XLOOKUP(C947,customers!$A$1:$A$1001,customers!$G$1:$G$1001,,0)</f>
        <v>United States</v>
      </c>
      <c r="I947" s="4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7">
        <f>INDEX(products!$A$1:$G$49,MATCH(orders!$D947,products!$A$1:$A$49,0),MATCH(orders!K$1,products!$A$1:$G$1,0))</f>
        <v>2.5</v>
      </c>
      <c r="L947" s="9">
        <f>INDEX(products!$A$1:$G$49,MATCH(orders!$D947,products!$A$1:$A$49,0),MATCH(orders!L$1,products!$A$1:$G$1,0))</f>
        <v>29.784999999999997</v>
      </c>
      <c r="M947" s="9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_xlfn.XLOOKUP(orders_table[[#This Row],[Customer ID]],customers!$A$1:$A$1001,customers!$I$1:$I$1001,,0)</f>
        <v>No</v>
      </c>
    </row>
    <row r="948" spans="1:16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_xlfn.XLOOKUP(C948,customers!$A$1:$A$1001,customers!$B$1:$B$1001,0)</f>
        <v>Edeline Edney</v>
      </c>
      <c r="G948" s="2" t="str">
        <f>IF(_xlfn.XLOOKUP(C948,customers!$A$1:$A$1001,customers!$C$1:$C$1001,0)=0,"",_xlfn.XLOOKUP(C948,customers!$A$1:$A$1001,customers!$C$1:$C$1001,0))</f>
        <v/>
      </c>
      <c r="H948" s="2" t="str">
        <f>_xlfn.XLOOKUP(C948,customers!$A$1:$A$1001,customers!$G$1:$G$1001,,0)</f>
        <v>United States</v>
      </c>
      <c r="I948" s="4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7">
        <f>INDEX(products!$A$1:$G$49,MATCH(orders!$D948,products!$A$1:$A$49,0),MATCH(orders!K$1,products!$A$1:$G$1,0))</f>
        <v>0.5</v>
      </c>
      <c r="L948" s="9">
        <f>INDEX(products!$A$1:$G$49,MATCH(orders!$D948,products!$A$1:$A$49,0),MATCH(orders!L$1,products!$A$1:$G$1,0))</f>
        <v>7.77</v>
      </c>
      <c r="M948" s="9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_xlfn.XLOOKUP(orders_table[[#This Row],[Customer ID]],customers!$A$1:$A$1001,customers!$I$1:$I$1001,,0)</f>
        <v>No</v>
      </c>
    </row>
    <row r="949" spans="1:16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_xlfn.XLOOKUP(C949,customers!$A$1:$A$1001,customers!$B$1:$B$1001,0)</f>
        <v>Rickie Faltin</v>
      </c>
      <c r="G949" s="2" t="str">
        <f>IF(_xlfn.XLOOKUP(C949,customers!$A$1:$A$1001,customers!$C$1:$C$1001,0)=0,"",_xlfn.XLOOKUP(C949,customers!$A$1:$A$1001,customers!$C$1:$C$1001,0))</f>
        <v>rfaltinqb@topsy.com</v>
      </c>
      <c r="H949" s="2" t="str">
        <f>_xlfn.XLOOKUP(C949,customers!$A$1:$A$1001,customers!$G$1:$G$1001,,0)</f>
        <v>Ireland</v>
      </c>
      <c r="I949" s="4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7">
        <f>INDEX(products!$A$1:$G$49,MATCH(orders!$D949,products!$A$1:$A$49,0),MATCH(orders!K$1,products!$A$1:$G$1,0))</f>
        <v>1</v>
      </c>
      <c r="L949" s="9">
        <f>INDEX(products!$A$1:$G$49,MATCH(orders!$D949,products!$A$1:$A$49,0),MATCH(orders!L$1,products!$A$1:$G$1,0))</f>
        <v>11.25</v>
      </c>
      <c r="M949" s="9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_xlfn.XLOOKUP(orders_table[[#This Row],[Customer ID]],customers!$A$1:$A$1001,customers!$I$1:$I$1001,,0)</f>
        <v>No</v>
      </c>
    </row>
    <row r="950" spans="1:16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_xlfn.XLOOKUP(C950,customers!$A$1:$A$1001,customers!$B$1:$B$1001,0)</f>
        <v>Gnni Cheeke</v>
      </c>
      <c r="G950" s="2" t="str">
        <f>IF(_xlfn.XLOOKUP(C950,customers!$A$1:$A$1001,customers!$C$1:$C$1001,0)=0,"",_xlfn.XLOOKUP(C950,customers!$A$1:$A$1001,customers!$C$1:$C$1001,0))</f>
        <v>gcheekeqc@sitemeter.com</v>
      </c>
      <c r="H950" s="2" t="str">
        <f>_xlfn.XLOOKUP(C950,customers!$A$1:$A$1001,customers!$G$1:$G$1001,,0)</f>
        <v>United Kingdom</v>
      </c>
      <c r="I950" s="4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7">
        <f>INDEX(products!$A$1:$G$49,MATCH(orders!$D950,products!$A$1:$A$49,0),MATCH(orders!K$1,products!$A$1:$G$1,0))</f>
        <v>2.5</v>
      </c>
      <c r="L950" s="9">
        <f>INDEX(products!$A$1:$G$49,MATCH(orders!$D950,products!$A$1:$A$49,0),MATCH(orders!L$1,products!$A$1:$G$1,0))</f>
        <v>27.945</v>
      </c>
      <c r="M950" s="9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_xlfn.XLOOKUP(orders_table[[#This Row],[Customer ID]],customers!$A$1:$A$1001,customers!$I$1:$I$1001,,0)</f>
        <v>Yes</v>
      </c>
    </row>
    <row r="951" spans="1:16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_xlfn.XLOOKUP(C951,customers!$A$1:$A$1001,customers!$B$1:$B$1001,0)</f>
        <v>Gwenni Ratt</v>
      </c>
      <c r="G951" s="2" t="str">
        <f>IF(_xlfn.XLOOKUP(C951,customers!$A$1:$A$1001,customers!$C$1:$C$1001,0)=0,"",_xlfn.XLOOKUP(C951,customers!$A$1:$A$1001,customers!$C$1:$C$1001,0))</f>
        <v>grattqd@phpbb.com</v>
      </c>
      <c r="H951" s="2" t="str">
        <f>_xlfn.XLOOKUP(C951,customers!$A$1:$A$1001,customers!$G$1:$G$1001,,0)</f>
        <v>Ireland</v>
      </c>
      <c r="I951" s="4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7">
        <f>INDEX(products!$A$1:$G$49,MATCH(orders!$D951,products!$A$1:$A$49,0),MATCH(orders!K$1,products!$A$1:$G$1,0))</f>
        <v>2.5</v>
      </c>
      <c r="L951" s="9">
        <f>INDEX(products!$A$1:$G$49,MATCH(orders!$D951,products!$A$1:$A$49,0),MATCH(orders!L$1,products!$A$1:$G$1,0))</f>
        <v>27.484999999999996</v>
      </c>
      <c r="M951" s="9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_xlfn.XLOOKUP(orders_table[[#This Row],[Customer ID]],customers!$A$1:$A$1001,customers!$I$1:$I$1001,,0)</f>
        <v>No</v>
      </c>
    </row>
    <row r="952" spans="1:16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_xlfn.XLOOKUP(C952,customers!$A$1:$A$1001,customers!$B$1:$B$1001,0)</f>
        <v>Johnath Fairebrother</v>
      </c>
      <c r="G952" s="2" t="str">
        <f>IF(_xlfn.XLOOKUP(C952,customers!$A$1:$A$1001,customers!$C$1:$C$1001,0)=0,"",_xlfn.XLOOKUP(C952,customers!$A$1:$A$1001,customers!$C$1:$C$1001,0))</f>
        <v/>
      </c>
      <c r="H952" s="2" t="str">
        <f>_xlfn.XLOOKUP(C952,customers!$A$1:$A$1001,customers!$G$1:$G$1001,,0)</f>
        <v>United States</v>
      </c>
      <c r="I952" s="4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7">
        <f>INDEX(products!$A$1:$G$49,MATCH(orders!$D952,products!$A$1:$A$49,0),MATCH(orders!K$1,products!$A$1:$G$1,0))</f>
        <v>0.2</v>
      </c>
      <c r="L952" s="9">
        <f>INDEX(products!$A$1:$G$49,MATCH(orders!$D952,products!$A$1:$A$49,0),MATCH(orders!L$1,products!$A$1:$G$1,0))</f>
        <v>3.5849999999999995</v>
      </c>
      <c r="M952" s="9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_xlfn.XLOOKUP(orders_table[[#This Row],[Customer ID]],customers!$A$1:$A$1001,customers!$I$1:$I$1001,,0)</f>
        <v>Yes</v>
      </c>
    </row>
    <row r="953" spans="1:16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_xlfn.XLOOKUP(C953,customers!$A$1:$A$1001,customers!$B$1:$B$1001,0)</f>
        <v>Ingamar Eberlein</v>
      </c>
      <c r="G953" s="2" t="str">
        <f>IF(_xlfn.XLOOKUP(C953,customers!$A$1:$A$1001,customers!$C$1:$C$1001,0)=0,"",_xlfn.XLOOKUP(C953,customers!$A$1:$A$1001,customers!$C$1:$C$1001,0))</f>
        <v>ieberleinqf@hc360.com</v>
      </c>
      <c r="H953" s="2" t="str">
        <f>_xlfn.XLOOKUP(C953,customers!$A$1:$A$1001,customers!$G$1:$G$1001,,0)</f>
        <v>United States</v>
      </c>
      <c r="I953" s="4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7">
        <f>INDEX(products!$A$1:$G$49,MATCH(orders!$D953,products!$A$1:$A$49,0),MATCH(orders!K$1,products!$A$1:$G$1,0))</f>
        <v>0.2</v>
      </c>
      <c r="L953" s="9">
        <f>INDEX(products!$A$1:$G$49,MATCH(orders!$D953,products!$A$1:$A$49,0),MATCH(orders!L$1,products!$A$1:$G$1,0))</f>
        <v>3.5849999999999995</v>
      </c>
      <c r="M953" s="9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_xlfn.XLOOKUP(orders_table[[#This Row],[Customer ID]],customers!$A$1:$A$1001,customers!$I$1:$I$1001,,0)</f>
        <v>No</v>
      </c>
    </row>
    <row r="954" spans="1:16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_xlfn.XLOOKUP(C954,customers!$A$1:$A$1001,customers!$B$1:$B$1001,0)</f>
        <v>Jilly Dreng</v>
      </c>
      <c r="G954" s="2" t="str">
        <f>IF(_xlfn.XLOOKUP(C954,customers!$A$1:$A$1001,customers!$C$1:$C$1001,0)=0,"",_xlfn.XLOOKUP(C954,customers!$A$1:$A$1001,customers!$C$1:$C$1001,0))</f>
        <v>jdrengqg@uiuc.edu</v>
      </c>
      <c r="H954" s="2" t="str">
        <f>_xlfn.XLOOKUP(C954,customers!$A$1:$A$1001,customers!$G$1:$G$1001,,0)</f>
        <v>Ireland</v>
      </c>
      <c r="I954" s="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7">
        <f>INDEX(products!$A$1:$G$49,MATCH(orders!$D954,products!$A$1:$A$49,0),MATCH(orders!K$1,products!$A$1:$G$1,0))</f>
        <v>1</v>
      </c>
      <c r="L954" s="9">
        <f>INDEX(products!$A$1:$G$49,MATCH(orders!$D954,products!$A$1:$A$49,0),MATCH(orders!L$1,products!$A$1:$G$1,0))</f>
        <v>11.25</v>
      </c>
      <c r="M954" s="9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_xlfn.XLOOKUP(orders_table[[#This Row],[Customer ID]],customers!$A$1:$A$1001,customers!$I$1:$I$1001,,0)</f>
        <v>Yes</v>
      </c>
    </row>
    <row r="955" spans="1:16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_xlfn.XLOOKUP(C955,customers!$A$1:$A$1001,customers!$B$1:$B$1001,0)</f>
        <v>Brenn Dundredge</v>
      </c>
      <c r="G955" s="2" t="str">
        <f>IF(_xlfn.XLOOKUP(C955,customers!$A$1:$A$1001,customers!$C$1:$C$1001,0)=0,"",_xlfn.XLOOKUP(C955,customers!$A$1:$A$1001,customers!$C$1:$C$1001,0))</f>
        <v/>
      </c>
      <c r="H955" s="2" t="str">
        <f>_xlfn.XLOOKUP(C955,customers!$A$1:$A$1001,customers!$G$1:$G$1001,,0)</f>
        <v>United States</v>
      </c>
      <c r="I955" s="4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7">
        <f>INDEX(products!$A$1:$G$49,MATCH(orders!$D955,products!$A$1:$A$49,0),MATCH(orders!K$1,products!$A$1:$G$1,0))</f>
        <v>0.2</v>
      </c>
      <c r="L955" s="9">
        <f>INDEX(products!$A$1:$G$49,MATCH(orders!$D955,products!$A$1:$A$49,0),MATCH(orders!L$1,products!$A$1:$G$1,0))</f>
        <v>3.8849999999999998</v>
      </c>
      <c r="M955" s="9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_xlfn.XLOOKUP(orders_table[[#This Row],[Customer ID]],customers!$A$1:$A$1001,customers!$I$1:$I$1001,,0)</f>
        <v>Yes</v>
      </c>
    </row>
    <row r="956" spans="1:16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_xlfn.XLOOKUP(C956,customers!$A$1:$A$1001,customers!$B$1:$B$1001,0)</f>
        <v>Brenn Dundredge</v>
      </c>
      <c r="G956" s="2" t="str">
        <f>IF(_xlfn.XLOOKUP(C956,customers!$A$1:$A$1001,customers!$C$1:$C$1001,0)=0,"",_xlfn.XLOOKUP(C956,customers!$A$1:$A$1001,customers!$C$1:$C$1001,0))</f>
        <v/>
      </c>
      <c r="H956" s="2" t="str">
        <f>_xlfn.XLOOKUP(C956,customers!$A$1:$A$1001,customers!$G$1:$G$1001,,0)</f>
        <v>United States</v>
      </c>
      <c r="I956" s="4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7">
        <f>INDEX(products!$A$1:$G$49,MATCH(orders!$D956,products!$A$1:$A$49,0),MATCH(orders!K$1,products!$A$1:$G$1,0))</f>
        <v>2.5</v>
      </c>
      <c r="L956" s="9">
        <f>INDEX(products!$A$1:$G$49,MATCH(orders!$D956,products!$A$1:$A$49,0),MATCH(orders!L$1,products!$A$1:$G$1,0))</f>
        <v>27.945</v>
      </c>
      <c r="M956" s="9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_xlfn.XLOOKUP(orders_table[[#This Row],[Customer ID]],customers!$A$1:$A$1001,customers!$I$1:$I$1001,,0)</f>
        <v>Yes</v>
      </c>
    </row>
    <row r="957" spans="1:16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_xlfn.XLOOKUP(C957,customers!$A$1:$A$1001,customers!$B$1:$B$1001,0)</f>
        <v>Brenn Dundredge</v>
      </c>
      <c r="G957" s="2" t="str">
        <f>IF(_xlfn.XLOOKUP(C957,customers!$A$1:$A$1001,customers!$C$1:$C$1001,0)=0,"",_xlfn.XLOOKUP(C957,customers!$A$1:$A$1001,customers!$C$1:$C$1001,0))</f>
        <v/>
      </c>
      <c r="H957" s="2" t="str">
        <f>_xlfn.XLOOKUP(C957,customers!$A$1:$A$1001,customers!$G$1:$G$1001,,0)</f>
        <v>United States</v>
      </c>
      <c r="I957" s="4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7">
        <f>INDEX(products!$A$1:$G$49,MATCH(orders!$D957,products!$A$1:$A$49,0),MATCH(orders!K$1,products!$A$1:$G$1,0))</f>
        <v>2.5</v>
      </c>
      <c r="L957" s="9">
        <f>INDEX(products!$A$1:$G$49,MATCH(orders!$D957,products!$A$1:$A$49,0),MATCH(orders!L$1,products!$A$1:$G$1,0))</f>
        <v>34.154999999999994</v>
      </c>
      <c r="M957" s="9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_xlfn.XLOOKUP(orders_table[[#This Row],[Customer ID]],customers!$A$1:$A$1001,customers!$I$1:$I$1001,,0)</f>
        <v>Yes</v>
      </c>
    </row>
    <row r="958" spans="1:16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_xlfn.XLOOKUP(C958,customers!$A$1:$A$1001,customers!$B$1:$B$1001,0)</f>
        <v>Brenn Dundredge</v>
      </c>
      <c r="G958" s="2" t="str">
        <f>IF(_xlfn.XLOOKUP(C958,customers!$A$1:$A$1001,customers!$C$1:$C$1001,0)=0,"",_xlfn.XLOOKUP(C958,customers!$A$1:$A$1001,customers!$C$1:$C$1001,0))</f>
        <v/>
      </c>
      <c r="H958" s="2" t="str">
        <f>_xlfn.XLOOKUP(C958,customers!$A$1:$A$1001,customers!$G$1:$G$1001,,0)</f>
        <v>United States</v>
      </c>
      <c r="I958" s="4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7">
        <f>INDEX(products!$A$1:$G$49,MATCH(orders!$D958,products!$A$1:$A$49,0),MATCH(orders!K$1,products!$A$1:$G$1,0))</f>
        <v>2.5</v>
      </c>
      <c r="L958" s="9">
        <f>INDEX(products!$A$1:$G$49,MATCH(orders!$D958,products!$A$1:$A$49,0),MATCH(orders!L$1,products!$A$1:$G$1,0))</f>
        <v>27.484999999999996</v>
      </c>
      <c r="M958" s="9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_xlfn.XLOOKUP(orders_table[[#This Row],[Customer ID]],customers!$A$1:$A$1001,customers!$I$1:$I$1001,,0)</f>
        <v>Yes</v>
      </c>
    </row>
    <row r="959" spans="1:16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_xlfn.XLOOKUP(C959,customers!$A$1:$A$1001,customers!$B$1:$B$1001,0)</f>
        <v>Brenn Dundredge</v>
      </c>
      <c r="G959" s="2" t="str">
        <f>IF(_xlfn.XLOOKUP(C959,customers!$A$1:$A$1001,customers!$C$1:$C$1001,0)=0,"",_xlfn.XLOOKUP(C959,customers!$A$1:$A$1001,customers!$C$1:$C$1001,0))</f>
        <v/>
      </c>
      <c r="H959" s="2" t="str">
        <f>_xlfn.XLOOKUP(C959,customers!$A$1:$A$1001,customers!$G$1:$G$1001,,0)</f>
        <v>United States</v>
      </c>
      <c r="I959" s="4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7">
        <f>INDEX(products!$A$1:$G$49,MATCH(orders!$D959,products!$A$1:$A$49,0),MATCH(orders!K$1,products!$A$1:$G$1,0))</f>
        <v>1</v>
      </c>
      <c r="L959" s="9">
        <f>INDEX(products!$A$1:$G$49,MATCH(orders!$D959,products!$A$1:$A$49,0),MATCH(orders!L$1,products!$A$1:$G$1,0))</f>
        <v>14.85</v>
      </c>
      <c r="M959" s="9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_xlfn.XLOOKUP(orders_table[[#This Row],[Customer ID]],customers!$A$1:$A$1001,customers!$I$1:$I$1001,,0)</f>
        <v>Yes</v>
      </c>
    </row>
    <row r="960" spans="1:16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_xlfn.XLOOKUP(C960,customers!$A$1:$A$1001,customers!$B$1:$B$1001,0)</f>
        <v>Brenn Dundredge</v>
      </c>
      <c r="G960" s="2" t="str">
        <f>IF(_xlfn.XLOOKUP(C960,customers!$A$1:$A$1001,customers!$C$1:$C$1001,0)=0,"",_xlfn.XLOOKUP(C960,customers!$A$1:$A$1001,customers!$C$1:$C$1001,0))</f>
        <v/>
      </c>
      <c r="H960" s="2" t="str">
        <f>_xlfn.XLOOKUP(C960,customers!$A$1:$A$1001,customers!$G$1:$G$1001,,0)</f>
        <v>United States</v>
      </c>
      <c r="I960" s="4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7">
        <f>INDEX(products!$A$1:$G$49,MATCH(orders!$D960,products!$A$1:$A$49,0),MATCH(orders!K$1,products!$A$1:$G$1,0))</f>
        <v>0.2</v>
      </c>
      <c r="L960" s="9">
        <f>INDEX(products!$A$1:$G$49,MATCH(orders!$D960,products!$A$1:$A$49,0),MATCH(orders!L$1,products!$A$1:$G$1,0))</f>
        <v>3.8849999999999998</v>
      </c>
      <c r="M960" s="9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_xlfn.XLOOKUP(orders_table[[#This Row],[Customer ID]],customers!$A$1:$A$1001,customers!$I$1:$I$1001,,0)</f>
        <v>Yes</v>
      </c>
    </row>
    <row r="961" spans="1:16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_xlfn.XLOOKUP(C961,customers!$A$1:$A$1001,customers!$B$1:$B$1001,0)</f>
        <v>Rhodie Strathern</v>
      </c>
      <c r="G961" s="2" t="str">
        <f>IF(_xlfn.XLOOKUP(C961,customers!$A$1:$A$1001,customers!$C$1:$C$1001,0)=0,"",_xlfn.XLOOKUP(C961,customers!$A$1:$A$1001,customers!$C$1:$C$1001,0))</f>
        <v>rstrathernqn@devhub.com</v>
      </c>
      <c r="H961" s="2" t="str">
        <f>_xlfn.XLOOKUP(C961,customers!$A$1:$A$1001,customers!$G$1:$G$1001,,0)</f>
        <v>United States</v>
      </c>
      <c r="I961" s="4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7">
        <f>INDEX(products!$A$1:$G$49,MATCH(orders!$D961,products!$A$1:$A$49,0),MATCH(orders!K$1,products!$A$1:$G$1,0))</f>
        <v>0.2</v>
      </c>
      <c r="L961" s="9">
        <f>INDEX(products!$A$1:$G$49,MATCH(orders!$D961,products!$A$1:$A$49,0),MATCH(orders!L$1,products!$A$1:$G$1,0))</f>
        <v>4.7549999999999999</v>
      </c>
      <c r="M961" s="9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_xlfn.XLOOKUP(orders_table[[#This Row],[Customer ID]],customers!$A$1:$A$1001,customers!$I$1:$I$1001,,0)</f>
        <v>Yes</v>
      </c>
    </row>
    <row r="962" spans="1:16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_xlfn.XLOOKUP(C962,customers!$A$1:$A$1001,customers!$B$1:$B$1001,0)</f>
        <v>Chad Miguel</v>
      </c>
      <c r="G962" s="2" t="str">
        <f>IF(_xlfn.XLOOKUP(C962,customers!$A$1:$A$1001,customers!$C$1:$C$1001,0)=0,"",_xlfn.XLOOKUP(C962,customers!$A$1:$A$1001,customers!$C$1:$C$1001,0))</f>
        <v>cmiguelqo@exblog.jp</v>
      </c>
      <c r="H962" s="2" t="str">
        <f>_xlfn.XLOOKUP(C962,customers!$A$1:$A$1001,customers!$G$1:$G$1001,,0)</f>
        <v>United States</v>
      </c>
      <c r="I962" s="4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7">
        <f>INDEX(products!$A$1:$G$49,MATCH(orders!$D962,products!$A$1:$A$49,0),MATCH(orders!K$1,products!$A$1:$G$1,0))</f>
        <v>1</v>
      </c>
      <c r="L962" s="9">
        <f>INDEX(products!$A$1:$G$49,MATCH(orders!$D962,products!$A$1:$A$49,0),MATCH(orders!L$1,products!$A$1:$G$1,0))</f>
        <v>15.85</v>
      </c>
      <c r="M962" s="9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_xlfn.XLOOKUP(orders_table[[#This Row],[Customer ID]],customers!$A$1:$A$1001,customers!$I$1:$I$1001,,0)</f>
        <v>Yes</v>
      </c>
    </row>
    <row r="963" spans="1:16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_xlfn.XLOOKUP(C963,customers!$A$1:$A$1001,customers!$B$1:$B$1001,0)</f>
        <v>Florinda Matusovsky</v>
      </c>
      <c r="G963" s="2" t="str">
        <f>IF(_xlfn.XLOOKUP(C963,customers!$A$1:$A$1001,customers!$C$1:$C$1001,0)=0,"",_xlfn.XLOOKUP(C963,customers!$A$1:$A$1001,customers!$C$1:$C$1001,0))</f>
        <v/>
      </c>
      <c r="H963" s="2" t="str">
        <f>_xlfn.XLOOKUP(C963,customers!$A$1:$A$1001,customers!$G$1:$G$1001,,0)</f>
        <v>United States</v>
      </c>
      <c r="I963" s="4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7">
        <f>INDEX(products!$A$1:$G$49,MATCH(orders!$D963,products!$A$1:$A$49,0),MATCH(orders!K$1,products!$A$1:$G$1,0))</f>
        <v>2.5</v>
      </c>
      <c r="L963" s="9">
        <f>INDEX(products!$A$1:$G$49,MATCH(orders!$D963,products!$A$1:$A$49,0),MATCH(orders!L$1,products!$A$1:$G$1,0))</f>
        <v>22.884999999999998</v>
      </c>
      <c r="M963" s="9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_xlfn.XLOOKUP(orders_table[[#This Row],[Customer ID]],customers!$A$1:$A$1001,customers!$I$1:$I$1001,,0)</f>
        <v>Yes</v>
      </c>
    </row>
    <row r="964" spans="1:16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_xlfn.XLOOKUP(C964,customers!$A$1:$A$1001,customers!$B$1:$B$1001,0)</f>
        <v>Morly Rocks</v>
      </c>
      <c r="G964" s="2" t="str">
        <f>IF(_xlfn.XLOOKUP(C964,customers!$A$1:$A$1001,customers!$C$1:$C$1001,0)=0,"",_xlfn.XLOOKUP(C964,customers!$A$1:$A$1001,customers!$C$1:$C$1001,0))</f>
        <v>mrocksqq@exblog.jp</v>
      </c>
      <c r="H964" s="2" t="str">
        <f>_xlfn.XLOOKUP(C964,customers!$A$1:$A$1001,customers!$G$1:$G$1001,,0)</f>
        <v>Ireland</v>
      </c>
      <c r="I964" s="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7">
        <f>INDEX(products!$A$1:$G$49,MATCH(orders!$D964,products!$A$1:$A$49,0),MATCH(orders!K$1,products!$A$1:$G$1,0))</f>
        <v>1</v>
      </c>
      <c r="L964" s="9">
        <f>INDEX(products!$A$1:$G$49,MATCH(orders!$D964,products!$A$1:$A$49,0),MATCH(orders!L$1,products!$A$1:$G$1,0))</f>
        <v>8.9499999999999993</v>
      </c>
      <c r="M964" s="9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_xlfn.XLOOKUP(orders_table[[#This Row],[Customer ID]],customers!$A$1:$A$1001,customers!$I$1:$I$1001,,0)</f>
        <v>Yes</v>
      </c>
    </row>
    <row r="965" spans="1:16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_xlfn.XLOOKUP(C965,customers!$A$1:$A$1001,customers!$B$1:$B$1001,0)</f>
        <v>Yuri Burrells</v>
      </c>
      <c r="G965" s="2" t="str">
        <f>IF(_xlfn.XLOOKUP(C965,customers!$A$1:$A$1001,customers!$C$1:$C$1001,0)=0,"",_xlfn.XLOOKUP(C965,customers!$A$1:$A$1001,customers!$C$1:$C$1001,0))</f>
        <v>yburrellsqr@vinaora.com</v>
      </c>
      <c r="H965" s="2" t="str">
        <f>_xlfn.XLOOKUP(C965,customers!$A$1:$A$1001,customers!$G$1:$G$1001,,0)</f>
        <v>United States</v>
      </c>
      <c r="I965" s="4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7">
        <f>INDEX(products!$A$1:$G$49,MATCH(orders!$D965,products!$A$1:$A$49,0),MATCH(orders!K$1,products!$A$1:$G$1,0))</f>
        <v>0.5</v>
      </c>
      <c r="L965" s="9">
        <f>INDEX(products!$A$1:$G$49,MATCH(orders!$D965,products!$A$1:$A$49,0),MATCH(orders!L$1,products!$A$1:$G$1,0))</f>
        <v>5.97</v>
      </c>
      <c r="M965" s="9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_xlfn.XLOOKUP(orders_table[[#This Row],[Customer ID]],customers!$A$1:$A$1001,customers!$I$1:$I$1001,,0)</f>
        <v>Yes</v>
      </c>
    </row>
    <row r="966" spans="1:16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_xlfn.XLOOKUP(C966,customers!$A$1:$A$1001,customers!$B$1:$B$1001,0)</f>
        <v>Cleopatra Goodrum</v>
      </c>
      <c r="G966" s="2" t="str">
        <f>IF(_xlfn.XLOOKUP(C966,customers!$A$1:$A$1001,customers!$C$1:$C$1001,0)=0,"",_xlfn.XLOOKUP(C966,customers!$A$1:$A$1001,customers!$C$1:$C$1001,0))</f>
        <v>cgoodrumqs@goodreads.com</v>
      </c>
      <c r="H966" s="2" t="str">
        <f>_xlfn.XLOOKUP(C966,customers!$A$1:$A$1001,customers!$G$1:$G$1001,,0)</f>
        <v>United States</v>
      </c>
      <c r="I966" s="4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7">
        <f>INDEX(products!$A$1:$G$49,MATCH(orders!$D966,products!$A$1:$A$49,0),MATCH(orders!K$1,products!$A$1:$G$1,0))</f>
        <v>0.2</v>
      </c>
      <c r="L966" s="9">
        <f>INDEX(products!$A$1:$G$49,MATCH(orders!$D966,products!$A$1:$A$49,0),MATCH(orders!L$1,products!$A$1:$G$1,0))</f>
        <v>4.4550000000000001</v>
      </c>
      <c r="M966" s="9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_xlfn.XLOOKUP(orders_table[[#This Row],[Customer ID]],customers!$A$1:$A$1001,customers!$I$1:$I$1001,,0)</f>
        <v>No</v>
      </c>
    </row>
    <row r="967" spans="1:16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_xlfn.XLOOKUP(C967,customers!$A$1:$A$1001,customers!$B$1:$B$1001,0)</f>
        <v>Joey Jefferys</v>
      </c>
      <c r="G967" s="2" t="str">
        <f>IF(_xlfn.XLOOKUP(C967,customers!$A$1:$A$1001,customers!$C$1:$C$1001,0)=0,"",_xlfn.XLOOKUP(C967,customers!$A$1:$A$1001,customers!$C$1:$C$1001,0))</f>
        <v>jjefferysqt@blog.com</v>
      </c>
      <c r="H967" s="2" t="str">
        <f>_xlfn.XLOOKUP(C967,customers!$A$1:$A$1001,customers!$G$1:$G$1001,,0)</f>
        <v>United States</v>
      </c>
      <c r="I967" s="4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7">
        <f>INDEX(products!$A$1:$G$49,MATCH(orders!$D967,products!$A$1:$A$49,0),MATCH(orders!K$1,products!$A$1:$G$1,0))</f>
        <v>1</v>
      </c>
      <c r="L967" s="9">
        <f>INDEX(products!$A$1:$G$49,MATCH(orders!$D967,products!$A$1:$A$49,0),MATCH(orders!L$1,products!$A$1:$G$1,0))</f>
        <v>9.9499999999999993</v>
      </c>
      <c r="M967" s="9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_xlfn.XLOOKUP(orders_table[[#This Row],[Customer ID]],customers!$A$1:$A$1001,customers!$I$1:$I$1001,,0)</f>
        <v>Yes</v>
      </c>
    </row>
    <row r="968" spans="1:16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_xlfn.XLOOKUP(C968,customers!$A$1:$A$1001,customers!$B$1:$B$1001,0)</f>
        <v>Bearnard Wardell</v>
      </c>
      <c r="G968" s="2" t="str">
        <f>IF(_xlfn.XLOOKUP(C968,customers!$A$1:$A$1001,customers!$C$1:$C$1001,0)=0,"",_xlfn.XLOOKUP(C968,customers!$A$1:$A$1001,customers!$C$1:$C$1001,0))</f>
        <v>bwardellqu@adobe.com</v>
      </c>
      <c r="H968" s="2" t="str">
        <f>_xlfn.XLOOKUP(C968,customers!$A$1:$A$1001,customers!$G$1:$G$1001,,0)</f>
        <v>United States</v>
      </c>
      <c r="I968" s="4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7">
        <f>INDEX(products!$A$1:$G$49,MATCH(orders!$D968,products!$A$1:$A$49,0),MATCH(orders!K$1,products!$A$1:$G$1,0))</f>
        <v>0.5</v>
      </c>
      <c r="L968" s="9">
        <f>INDEX(products!$A$1:$G$49,MATCH(orders!$D968,products!$A$1:$A$49,0),MATCH(orders!L$1,products!$A$1:$G$1,0))</f>
        <v>8.91</v>
      </c>
      <c r="M968" s="9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_xlfn.XLOOKUP(orders_table[[#This Row],[Customer ID]],customers!$A$1:$A$1001,customers!$I$1:$I$1001,,0)</f>
        <v>Yes</v>
      </c>
    </row>
    <row r="969" spans="1:16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_xlfn.XLOOKUP(C969,customers!$A$1:$A$1001,customers!$B$1:$B$1001,0)</f>
        <v>Zeke Walisiak</v>
      </c>
      <c r="G969" s="2" t="str">
        <f>IF(_xlfn.XLOOKUP(C969,customers!$A$1:$A$1001,customers!$C$1:$C$1001,0)=0,"",_xlfn.XLOOKUP(C969,customers!$A$1:$A$1001,customers!$C$1:$C$1001,0))</f>
        <v>zwalisiakqv@ucsd.edu</v>
      </c>
      <c r="H969" s="2" t="str">
        <f>_xlfn.XLOOKUP(C969,customers!$A$1:$A$1001,customers!$G$1:$G$1001,,0)</f>
        <v>Ireland</v>
      </c>
      <c r="I969" s="4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7">
        <f>INDEX(products!$A$1:$G$49,MATCH(orders!$D969,products!$A$1:$A$49,0),MATCH(orders!K$1,products!$A$1:$G$1,0))</f>
        <v>0.2</v>
      </c>
      <c r="L969" s="9">
        <f>INDEX(products!$A$1:$G$49,MATCH(orders!$D969,products!$A$1:$A$49,0),MATCH(orders!L$1,products!$A$1:$G$1,0))</f>
        <v>2.6849999999999996</v>
      </c>
      <c r="M969" s="9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_xlfn.XLOOKUP(orders_table[[#This Row],[Customer ID]],customers!$A$1:$A$1001,customers!$I$1:$I$1001,,0)</f>
        <v>Yes</v>
      </c>
    </row>
    <row r="970" spans="1:16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_xlfn.XLOOKUP(C970,customers!$A$1:$A$1001,customers!$B$1:$B$1001,0)</f>
        <v>Wiley Leopold</v>
      </c>
      <c r="G970" s="2" t="str">
        <f>IF(_xlfn.XLOOKUP(C970,customers!$A$1:$A$1001,customers!$C$1:$C$1001,0)=0,"",_xlfn.XLOOKUP(C970,customers!$A$1:$A$1001,customers!$C$1:$C$1001,0))</f>
        <v>wleopoldqw@blogspot.com</v>
      </c>
      <c r="H970" s="2" t="str">
        <f>_xlfn.XLOOKUP(C970,customers!$A$1:$A$1001,customers!$G$1:$G$1001,,0)</f>
        <v>United States</v>
      </c>
      <c r="I970" s="4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7">
        <f>INDEX(products!$A$1:$G$49,MATCH(orders!$D970,products!$A$1:$A$49,0),MATCH(orders!K$1,products!$A$1:$G$1,0))</f>
        <v>0.2</v>
      </c>
      <c r="L970" s="9">
        <f>INDEX(products!$A$1:$G$49,MATCH(orders!$D970,products!$A$1:$A$49,0),MATCH(orders!L$1,products!$A$1:$G$1,0))</f>
        <v>2.9849999999999999</v>
      </c>
      <c r="M970" s="9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_xlfn.XLOOKUP(orders_table[[#This Row],[Customer ID]],customers!$A$1:$A$1001,customers!$I$1:$I$1001,,0)</f>
        <v>No</v>
      </c>
    </row>
    <row r="971" spans="1:16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_xlfn.XLOOKUP(C971,customers!$A$1:$A$1001,customers!$B$1:$B$1001,0)</f>
        <v>Chiarra Shalders</v>
      </c>
      <c r="G971" s="2" t="str">
        <f>IF(_xlfn.XLOOKUP(C971,customers!$A$1:$A$1001,customers!$C$1:$C$1001,0)=0,"",_xlfn.XLOOKUP(C971,customers!$A$1:$A$1001,customers!$C$1:$C$1001,0))</f>
        <v>cshaldersqx@cisco.com</v>
      </c>
      <c r="H971" s="2" t="str">
        <f>_xlfn.XLOOKUP(C971,customers!$A$1:$A$1001,customers!$G$1:$G$1001,,0)</f>
        <v>United States</v>
      </c>
      <c r="I971" s="4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7">
        <f>INDEX(products!$A$1:$G$49,MATCH(orders!$D971,products!$A$1:$A$49,0),MATCH(orders!K$1,products!$A$1:$G$1,0))</f>
        <v>1</v>
      </c>
      <c r="L971" s="9">
        <f>INDEX(products!$A$1:$G$49,MATCH(orders!$D971,products!$A$1:$A$49,0),MATCH(orders!L$1,products!$A$1:$G$1,0))</f>
        <v>12.95</v>
      </c>
      <c r="M971" s="9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_xlfn.XLOOKUP(orders_table[[#This Row],[Customer ID]],customers!$A$1:$A$1001,customers!$I$1:$I$1001,,0)</f>
        <v>Yes</v>
      </c>
    </row>
    <row r="972" spans="1:16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_xlfn.XLOOKUP(C972,customers!$A$1:$A$1001,customers!$B$1:$B$1001,0)</f>
        <v>Sharl Southerill</v>
      </c>
      <c r="G972" s="2" t="str">
        <f>IF(_xlfn.XLOOKUP(C972,customers!$A$1:$A$1001,customers!$C$1:$C$1001,0)=0,"",_xlfn.XLOOKUP(C972,customers!$A$1:$A$1001,customers!$C$1:$C$1001,0))</f>
        <v/>
      </c>
      <c r="H972" s="2" t="str">
        <f>_xlfn.XLOOKUP(C972,customers!$A$1:$A$1001,customers!$G$1:$G$1001,,0)</f>
        <v>United States</v>
      </c>
      <c r="I972" s="4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7">
        <f>INDEX(products!$A$1:$G$49,MATCH(orders!$D972,products!$A$1:$A$49,0),MATCH(orders!K$1,products!$A$1:$G$1,0))</f>
        <v>0.5</v>
      </c>
      <c r="L972" s="9">
        <f>INDEX(products!$A$1:$G$49,MATCH(orders!$D972,products!$A$1:$A$49,0),MATCH(orders!L$1,products!$A$1:$G$1,0))</f>
        <v>8.25</v>
      </c>
      <c r="M972" s="9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_xlfn.XLOOKUP(orders_table[[#This Row],[Customer ID]],customers!$A$1:$A$1001,customers!$I$1:$I$1001,,0)</f>
        <v>No</v>
      </c>
    </row>
    <row r="973" spans="1:16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_xlfn.XLOOKUP(C973,customers!$A$1:$A$1001,customers!$B$1:$B$1001,0)</f>
        <v>Noni Furber</v>
      </c>
      <c r="G973" s="2" t="str">
        <f>IF(_xlfn.XLOOKUP(C973,customers!$A$1:$A$1001,customers!$C$1:$C$1001,0)=0,"",_xlfn.XLOOKUP(C973,customers!$A$1:$A$1001,customers!$C$1:$C$1001,0))</f>
        <v>nfurberqz@jugem.jp</v>
      </c>
      <c r="H973" s="2" t="str">
        <f>_xlfn.XLOOKUP(C973,customers!$A$1:$A$1001,customers!$G$1:$G$1001,,0)</f>
        <v>United States</v>
      </c>
      <c r="I973" s="4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7">
        <f>INDEX(products!$A$1:$G$49,MATCH(orders!$D973,products!$A$1:$A$49,0),MATCH(orders!K$1,products!$A$1:$G$1,0))</f>
        <v>2.5</v>
      </c>
      <c r="L973" s="9">
        <f>INDEX(products!$A$1:$G$49,MATCH(orders!$D973,products!$A$1:$A$49,0),MATCH(orders!L$1,products!$A$1:$G$1,0))</f>
        <v>29.784999999999997</v>
      </c>
      <c r="M973" s="9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_xlfn.XLOOKUP(orders_table[[#This Row],[Customer ID]],customers!$A$1:$A$1001,customers!$I$1:$I$1001,,0)</f>
        <v>No</v>
      </c>
    </row>
    <row r="974" spans="1:16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_xlfn.XLOOKUP(C974,customers!$A$1:$A$1001,customers!$B$1:$B$1001,0)</f>
        <v>Dinah Crutcher</v>
      </c>
      <c r="G974" s="2" t="str">
        <f>IF(_xlfn.XLOOKUP(C974,customers!$A$1:$A$1001,customers!$C$1:$C$1001,0)=0,"",_xlfn.XLOOKUP(C974,customers!$A$1:$A$1001,customers!$C$1:$C$1001,0))</f>
        <v/>
      </c>
      <c r="H974" s="2" t="str">
        <f>_xlfn.XLOOKUP(C974,customers!$A$1:$A$1001,customers!$G$1:$G$1001,,0)</f>
        <v>Ireland</v>
      </c>
      <c r="I974" s="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7">
        <f>INDEX(products!$A$1:$G$49,MATCH(orders!$D974,products!$A$1:$A$49,0),MATCH(orders!K$1,products!$A$1:$G$1,0))</f>
        <v>2.5</v>
      </c>
      <c r="L974" s="9">
        <f>INDEX(products!$A$1:$G$49,MATCH(orders!$D974,products!$A$1:$A$49,0),MATCH(orders!L$1,products!$A$1:$G$1,0))</f>
        <v>29.784999999999997</v>
      </c>
      <c r="M974" s="9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_xlfn.XLOOKUP(orders_table[[#This Row],[Customer ID]],customers!$A$1:$A$1001,customers!$I$1:$I$1001,,0)</f>
        <v>Yes</v>
      </c>
    </row>
    <row r="975" spans="1:16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_xlfn.XLOOKUP(C975,customers!$A$1:$A$1001,customers!$B$1:$B$1001,0)</f>
        <v>Charlean Keave</v>
      </c>
      <c r="G975" s="2" t="str">
        <f>IF(_xlfn.XLOOKUP(C975,customers!$A$1:$A$1001,customers!$C$1:$C$1001,0)=0,"",_xlfn.XLOOKUP(C975,customers!$A$1:$A$1001,customers!$C$1:$C$1001,0))</f>
        <v>ckeaver1@ucoz.com</v>
      </c>
      <c r="H975" s="2" t="str">
        <f>_xlfn.XLOOKUP(C975,customers!$A$1:$A$1001,customers!$G$1:$G$1001,,0)</f>
        <v>United States</v>
      </c>
      <c r="I975" s="4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7">
        <f>INDEX(products!$A$1:$G$49,MATCH(orders!$D975,products!$A$1:$A$49,0),MATCH(orders!K$1,products!$A$1:$G$1,0))</f>
        <v>1</v>
      </c>
      <c r="L975" s="9">
        <f>INDEX(products!$A$1:$G$49,MATCH(orders!$D975,products!$A$1:$A$49,0),MATCH(orders!L$1,products!$A$1:$G$1,0))</f>
        <v>14.55</v>
      </c>
      <c r="M975" s="9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_xlfn.XLOOKUP(orders_table[[#This Row],[Customer ID]],customers!$A$1:$A$1001,customers!$I$1:$I$1001,,0)</f>
        <v>No</v>
      </c>
    </row>
    <row r="976" spans="1:16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_xlfn.XLOOKUP(C976,customers!$A$1:$A$1001,customers!$B$1:$B$1001,0)</f>
        <v>Sada Roseborough</v>
      </c>
      <c r="G976" s="2" t="str">
        <f>IF(_xlfn.XLOOKUP(C976,customers!$A$1:$A$1001,customers!$C$1:$C$1001,0)=0,"",_xlfn.XLOOKUP(C976,customers!$A$1:$A$1001,customers!$C$1:$C$1001,0))</f>
        <v>sroseboroughr2@virginia.edu</v>
      </c>
      <c r="H976" s="2" t="str">
        <f>_xlfn.XLOOKUP(C976,customers!$A$1:$A$1001,customers!$G$1:$G$1001,,0)</f>
        <v>United States</v>
      </c>
      <c r="I976" s="4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7">
        <f>INDEX(products!$A$1:$G$49,MATCH(orders!$D976,products!$A$1:$A$49,0),MATCH(orders!K$1,products!$A$1:$G$1,0))</f>
        <v>0.5</v>
      </c>
      <c r="L976" s="9">
        <f>INDEX(products!$A$1:$G$49,MATCH(orders!$D976,products!$A$1:$A$49,0),MATCH(orders!L$1,products!$A$1:$G$1,0))</f>
        <v>5.3699999999999992</v>
      </c>
      <c r="M976" s="9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_xlfn.XLOOKUP(orders_table[[#This Row],[Customer ID]],customers!$A$1:$A$1001,customers!$I$1:$I$1001,,0)</f>
        <v>Yes</v>
      </c>
    </row>
    <row r="977" spans="1:16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_xlfn.XLOOKUP(C977,customers!$A$1:$A$1001,customers!$B$1:$B$1001,0)</f>
        <v>Clayton Kingwell</v>
      </c>
      <c r="G977" s="2" t="str">
        <f>IF(_xlfn.XLOOKUP(C977,customers!$A$1:$A$1001,customers!$C$1:$C$1001,0)=0,"",_xlfn.XLOOKUP(C977,customers!$A$1:$A$1001,customers!$C$1:$C$1001,0))</f>
        <v>ckingwellr3@squarespace.com</v>
      </c>
      <c r="H977" s="2" t="str">
        <f>_xlfn.XLOOKUP(C977,customers!$A$1:$A$1001,customers!$G$1:$G$1001,,0)</f>
        <v>Ireland</v>
      </c>
      <c r="I977" s="4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7">
        <f>INDEX(products!$A$1:$G$49,MATCH(orders!$D977,products!$A$1:$A$49,0),MATCH(orders!K$1,products!$A$1:$G$1,0))</f>
        <v>0.2</v>
      </c>
      <c r="L977" s="9">
        <f>INDEX(products!$A$1:$G$49,MATCH(orders!$D977,products!$A$1:$A$49,0),MATCH(orders!L$1,products!$A$1:$G$1,0))</f>
        <v>2.9849999999999999</v>
      </c>
      <c r="M977" s="9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_xlfn.XLOOKUP(orders_table[[#This Row],[Customer ID]],customers!$A$1:$A$1001,customers!$I$1:$I$1001,,0)</f>
        <v>Yes</v>
      </c>
    </row>
    <row r="978" spans="1:16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_xlfn.XLOOKUP(C978,customers!$A$1:$A$1001,customers!$B$1:$B$1001,0)</f>
        <v>Kacy Canto</v>
      </c>
      <c r="G978" s="2" t="str">
        <f>IF(_xlfn.XLOOKUP(C978,customers!$A$1:$A$1001,customers!$C$1:$C$1001,0)=0,"",_xlfn.XLOOKUP(C978,customers!$A$1:$A$1001,customers!$C$1:$C$1001,0))</f>
        <v>kcantor4@gmpg.org</v>
      </c>
      <c r="H978" s="2" t="str">
        <f>_xlfn.XLOOKUP(C978,customers!$A$1:$A$1001,customers!$G$1:$G$1001,,0)</f>
        <v>United States</v>
      </c>
      <c r="I978" s="4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7">
        <f>INDEX(products!$A$1:$G$49,MATCH(orders!$D978,products!$A$1:$A$49,0),MATCH(orders!K$1,products!$A$1:$G$1,0))</f>
        <v>2.5</v>
      </c>
      <c r="L978" s="9">
        <f>INDEX(products!$A$1:$G$49,MATCH(orders!$D978,products!$A$1:$A$49,0),MATCH(orders!L$1,products!$A$1:$G$1,0))</f>
        <v>27.484999999999996</v>
      </c>
      <c r="M978" s="9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_xlfn.XLOOKUP(orders_table[[#This Row],[Customer ID]],customers!$A$1:$A$1001,customers!$I$1:$I$1001,,0)</f>
        <v>Yes</v>
      </c>
    </row>
    <row r="979" spans="1:16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_xlfn.XLOOKUP(C979,customers!$A$1:$A$1001,customers!$B$1:$B$1001,0)</f>
        <v>Mab Blakemore</v>
      </c>
      <c r="G979" s="2" t="str">
        <f>IF(_xlfn.XLOOKUP(C979,customers!$A$1:$A$1001,customers!$C$1:$C$1001,0)=0,"",_xlfn.XLOOKUP(C979,customers!$A$1:$A$1001,customers!$C$1:$C$1001,0))</f>
        <v>mblakemorer5@nsw.gov.au</v>
      </c>
      <c r="H979" s="2" t="str">
        <f>_xlfn.XLOOKUP(C979,customers!$A$1:$A$1001,customers!$G$1:$G$1001,,0)</f>
        <v>United States</v>
      </c>
      <c r="I979" s="4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7">
        <f>INDEX(products!$A$1:$G$49,MATCH(orders!$D979,products!$A$1:$A$49,0),MATCH(orders!K$1,products!$A$1:$G$1,0))</f>
        <v>1</v>
      </c>
      <c r="L979" s="9">
        <f>INDEX(products!$A$1:$G$49,MATCH(orders!$D979,products!$A$1:$A$49,0),MATCH(orders!L$1,products!$A$1:$G$1,0))</f>
        <v>11.95</v>
      </c>
      <c r="M979" s="9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_xlfn.XLOOKUP(orders_table[[#This Row],[Customer ID]],customers!$A$1:$A$1001,customers!$I$1:$I$1001,,0)</f>
        <v>No</v>
      </c>
    </row>
    <row r="980" spans="1:16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_xlfn.XLOOKUP(C980,customers!$A$1:$A$1001,customers!$B$1:$B$1001,0)</f>
        <v>Charlean Keave</v>
      </c>
      <c r="G980" s="2" t="str">
        <f>IF(_xlfn.XLOOKUP(C980,customers!$A$1:$A$1001,customers!$C$1:$C$1001,0)=0,"",_xlfn.XLOOKUP(C980,customers!$A$1:$A$1001,customers!$C$1:$C$1001,0))</f>
        <v>ckeaver1@ucoz.com</v>
      </c>
      <c r="H980" s="2" t="str">
        <f>_xlfn.XLOOKUP(C980,customers!$A$1:$A$1001,customers!$G$1:$G$1001,,0)</f>
        <v>United States</v>
      </c>
      <c r="I980" s="4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7">
        <f>INDEX(products!$A$1:$G$49,MATCH(orders!$D980,products!$A$1:$A$49,0),MATCH(orders!K$1,products!$A$1:$G$1,0))</f>
        <v>0.5</v>
      </c>
      <c r="L980" s="9">
        <f>INDEX(products!$A$1:$G$49,MATCH(orders!$D980,products!$A$1:$A$49,0),MATCH(orders!L$1,products!$A$1:$G$1,0))</f>
        <v>7.77</v>
      </c>
      <c r="M980" s="9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_xlfn.XLOOKUP(orders_table[[#This Row],[Customer ID]],customers!$A$1:$A$1001,customers!$I$1:$I$1001,,0)</f>
        <v>No</v>
      </c>
    </row>
    <row r="981" spans="1:16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_xlfn.XLOOKUP(C981,customers!$A$1:$A$1001,customers!$B$1:$B$1001,0)</f>
        <v>Javier Causnett</v>
      </c>
      <c r="G981" s="2" t="str">
        <f>IF(_xlfn.XLOOKUP(C981,customers!$A$1:$A$1001,customers!$C$1:$C$1001,0)=0,"",_xlfn.XLOOKUP(C981,customers!$A$1:$A$1001,customers!$C$1:$C$1001,0))</f>
        <v/>
      </c>
      <c r="H981" s="2" t="str">
        <f>_xlfn.XLOOKUP(C981,customers!$A$1:$A$1001,customers!$G$1:$G$1001,,0)</f>
        <v>United States</v>
      </c>
      <c r="I981" s="4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7">
        <f>INDEX(products!$A$1:$G$49,MATCH(orders!$D981,products!$A$1:$A$49,0),MATCH(orders!K$1,products!$A$1:$G$1,0))</f>
        <v>0.5</v>
      </c>
      <c r="L981" s="9">
        <f>INDEX(products!$A$1:$G$49,MATCH(orders!$D981,products!$A$1:$A$49,0),MATCH(orders!L$1,products!$A$1:$G$1,0))</f>
        <v>5.3699999999999992</v>
      </c>
      <c r="M981" s="9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_xlfn.XLOOKUP(orders_table[[#This Row],[Customer ID]],customers!$A$1:$A$1001,customers!$I$1:$I$1001,,0)</f>
        <v>No</v>
      </c>
    </row>
    <row r="982" spans="1:16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_xlfn.XLOOKUP(C982,customers!$A$1:$A$1001,customers!$B$1:$B$1001,0)</f>
        <v>Demetris Micheli</v>
      </c>
      <c r="G982" s="2" t="str">
        <f>IF(_xlfn.XLOOKUP(C982,customers!$A$1:$A$1001,customers!$C$1:$C$1001,0)=0,"",_xlfn.XLOOKUP(C982,customers!$A$1:$A$1001,customers!$C$1:$C$1001,0))</f>
        <v/>
      </c>
      <c r="H982" s="2" t="str">
        <f>_xlfn.XLOOKUP(C982,customers!$A$1:$A$1001,customers!$G$1:$G$1001,,0)</f>
        <v>United States</v>
      </c>
      <c r="I982" s="4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7">
        <f>INDEX(products!$A$1:$G$49,MATCH(orders!$D982,products!$A$1:$A$49,0),MATCH(orders!K$1,products!$A$1:$G$1,0))</f>
        <v>2.5</v>
      </c>
      <c r="L982" s="9">
        <f>INDEX(products!$A$1:$G$49,MATCH(orders!$D982,products!$A$1:$A$49,0),MATCH(orders!L$1,products!$A$1:$G$1,0))</f>
        <v>27.945</v>
      </c>
      <c r="M982" s="9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_xlfn.XLOOKUP(orders_table[[#This Row],[Customer ID]],customers!$A$1:$A$1001,customers!$I$1:$I$1001,,0)</f>
        <v>Yes</v>
      </c>
    </row>
    <row r="983" spans="1:16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_xlfn.XLOOKUP(C983,customers!$A$1:$A$1001,customers!$B$1:$B$1001,0)</f>
        <v>Chloette Bernardot</v>
      </c>
      <c r="G983" s="2" t="str">
        <f>IF(_xlfn.XLOOKUP(C983,customers!$A$1:$A$1001,customers!$C$1:$C$1001,0)=0,"",_xlfn.XLOOKUP(C983,customers!$A$1:$A$1001,customers!$C$1:$C$1001,0))</f>
        <v>cbernardotr9@wix.com</v>
      </c>
      <c r="H983" s="2" t="str">
        <f>_xlfn.XLOOKUP(C983,customers!$A$1:$A$1001,customers!$G$1:$G$1001,,0)</f>
        <v>United States</v>
      </c>
      <c r="I983" s="4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7">
        <f>INDEX(products!$A$1:$G$49,MATCH(orders!$D983,products!$A$1:$A$49,0),MATCH(orders!K$1,products!$A$1:$G$1,0))</f>
        <v>0.2</v>
      </c>
      <c r="L983" s="9">
        <f>INDEX(products!$A$1:$G$49,MATCH(orders!$D983,products!$A$1:$A$49,0),MATCH(orders!L$1,products!$A$1:$G$1,0))</f>
        <v>3.645</v>
      </c>
      <c r="M983" s="9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_xlfn.XLOOKUP(orders_table[[#This Row],[Customer ID]],customers!$A$1:$A$1001,customers!$I$1:$I$1001,,0)</f>
        <v>Yes</v>
      </c>
    </row>
    <row r="984" spans="1:16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_xlfn.XLOOKUP(C984,customers!$A$1:$A$1001,customers!$B$1:$B$1001,0)</f>
        <v>Kim Kemery</v>
      </c>
      <c r="G984" s="2" t="str">
        <f>IF(_xlfn.XLOOKUP(C984,customers!$A$1:$A$1001,customers!$C$1:$C$1001,0)=0,"",_xlfn.XLOOKUP(C984,customers!$A$1:$A$1001,customers!$C$1:$C$1001,0))</f>
        <v>kkemeryra@t.co</v>
      </c>
      <c r="H984" s="2" t="str">
        <f>_xlfn.XLOOKUP(C984,customers!$A$1:$A$1001,customers!$G$1:$G$1001,,0)</f>
        <v>United States</v>
      </c>
      <c r="I984" s="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7">
        <f>INDEX(products!$A$1:$G$49,MATCH(orders!$D984,products!$A$1:$A$49,0),MATCH(orders!K$1,products!$A$1:$G$1,0))</f>
        <v>1</v>
      </c>
      <c r="L984" s="9">
        <f>INDEX(products!$A$1:$G$49,MATCH(orders!$D984,products!$A$1:$A$49,0),MATCH(orders!L$1,products!$A$1:$G$1,0))</f>
        <v>11.95</v>
      </c>
      <c r="M984" s="9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_xlfn.XLOOKUP(orders_table[[#This Row],[Customer ID]],customers!$A$1:$A$1001,customers!$I$1:$I$1001,,0)</f>
        <v>Yes</v>
      </c>
    </row>
    <row r="985" spans="1:16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_xlfn.XLOOKUP(C985,customers!$A$1:$A$1001,customers!$B$1:$B$1001,0)</f>
        <v>Fanchette Parlot</v>
      </c>
      <c r="G985" s="2" t="str">
        <f>IF(_xlfn.XLOOKUP(C985,customers!$A$1:$A$1001,customers!$C$1:$C$1001,0)=0,"",_xlfn.XLOOKUP(C985,customers!$A$1:$A$1001,customers!$C$1:$C$1001,0))</f>
        <v>fparlotrb@forbes.com</v>
      </c>
      <c r="H985" s="2" t="str">
        <f>_xlfn.XLOOKUP(C985,customers!$A$1:$A$1001,customers!$G$1:$G$1001,,0)</f>
        <v>United States</v>
      </c>
      <c r="I985" s="4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7">
        <f>INDEX(products!$A$1:$G$49,MATCH(orders!$D985,products!$A$1:$A$49,0),MATCH(orders!K$1,products!$A$1:$G$1,0))</f>
        <v>0.2</v>
      </c>
      <c r="L985" s="9">
        <f>INDEX(products!$A$1:$G$49,MATCH(orders!$D985,products!$A$1:$A$49,0),MATCH(orders!L$1,products!$A$1:$G$1,0))</f>
        <v>3.375</v>
      </c>
      <c r="M985" s="9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_xlfn.XLOOKUP(orders_table[[#This Row],[Customer ID]],customers!$A$1:$A$1001,customers!$I$1:$I$1001,,0)</f>
        <v>Yes</v>
      </c>
    </row>
    <row r="986" spans="1:16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_xlfn.XLOOKUP(C986,customers!$A$1:$A$1001,customers!$B$1:$B$1001,0)</f>
        <v>Ramon Cheak</v>
      </c>
      <c r="G986" s="2" t="str">
        <f>IF(_xlfn.XLOOKUP(C986,customers!$A$1:$A$1001,customers!$C$1:$C$1001,0)=0,"",_xlfn.XLOOKUP(C986,customers!$A$1:$A$1001,customers!$C$1:$C$1001,0))</f>
        <v>rcheakrc@tripadvisor.com</v>
      </c>
      <c r="H986" s="2" t="str">
        <f>_xlfn.XLOOKUP(C986,customers!$A$1:$A$1001,customers!$G$1:$G$1001,,0)</f>
        <v>Ireland</v>
      </c>
      <c r="I986" s="4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7">
        <f>INDEX(products!$A$1:$G$49,MATCH(orders!$D986,products!$A$1:$A$49,0),MATCH(orders!K$1,products!$A$1:$G$1,0))</f>
        <v>2.5</v>
      </c>
      <c r="L986" s="9">
        <f>INDEX(products!$A$1:$G$49,MATCH(orders!$D986,products!$A$1:$A$49,0),MATCH(orders!L$1,products!$A$1:$G$1,0))</f>
        <v>31.624999999999996</v>
      </c>
      <c r="M986" s="9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_xlfn.XLOOKUP(orders_table[[#This Row],[Customer ID]],customers!$A$1:$A$1001,customers!$I$1:$I$1001,,0)</f>
        <v>Yes</v>
      </c>
    </row>
    <row r="987" spans="1:16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_xlfn.XLOOKUP(C987,customers!$A$1:$A$1001,customers!$B$1:$B$1001,0)</f>
        <v>Koressa O'Geneay</v>
      </c>
      <c r="G987" s="2" t="str">
        <f>IF(_xlfn.XLOOKUP(C987,customers!$A$1:$A$1001,customers!$C$1:$C$1001,0)=0,"",_xlfn.XLOOKUP(C987,customers!$A$1:$A$1001,customers!$C$1:$C$1001,0))</f>
        <v>kogeneayrd@utexas.edu</v>
      </c>
      <c r="H987" s="2" t="str">
        <f>_xlfn.XLOOKUP(C987,customers!$A$1:$A$1001,customers!$G$1:$G$1001,,0)</f>
        <v>United States</v>
      </c>
      <c r="I987" s="4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7">
        <f>INDEX(products!$A$1:$G$49,MATCH(orders!$D987,products!$A$1:$A$49,0),MATCH(orders!K$1,products!$A$1:$G$1,0))</f>
        <v>1</v>
      </c>
      <c r="L987" s="9">
        <f>INDEX(products!$A$1:$G$49,MATCH(orders!$D987,products!$A$1:$A$49,0),MATCH(orders!L$1,products!$A$1:$G$1,0))</f>
        <v>11.95</v>
      </c>
      <c r="M987" s="9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_xlfn.XLOOKUP(orders_table[[#This Row],[Customer ID]],customers!$A$1:$A$1001,customers!$I$1:$I$1001,,0)</f>
        <v>No</v>
      </c>
    </row>
    <row r="988" spans="1:16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_xlfn.XLOOKUP(C988,customers!$A$1:$A$1001,customers!$B$1:$B$1001,0)</f>
        <v>Claudell Ayre</v>
      </c>
      <c r="G988" s="2" t="str">
        <f>IF(_xlfn.XLOOKUP(C988,customers!$A$1:$A$1001,customers!$C$1:$C$1001,0)=0,"",_xlfn.XLOOKUP(C988,customers!$A$1:$A$1001,customers!$C$1:$C$1001,0))</f>
        <v>cayrere@symantec.com</v>
      </c>
      <c r="H988" s="2" t="str">
        <f>_xlfn.XLOOKUP(C988,customers!$A$1:$A$1001,customers!$G$1:$G$1001,,0)</f>
        <v>United States</v>
      </c>
      <c r="I988" s="4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7">
        <f>INDEX(products!$A$1:$G$49,MATCH(orders!$D988,products!$A$1:$A$49,0),MATCH(orders!K$1,products!$A$1:$G$1,0))</f>
        <v>2.5</v>
      </c>
      <c r="L988" s="9">
        <f>INDEX(products!$A$1:$G$49,MATCH(orders!$D988,products!$A$1:$A$49,0),MATCH(orders!L$1,products!$A$1:$G$1,0))</f>
        <v>33.464999999999996</v>
      </c>
      <c r="M988" s="9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_xlfn.XLOOKUP(orders_table[[#This Row],[Customer ID]],customers!$A$1:$A$1001,customers!$I$1:$I$1001,,0)</f>
        <v>No</v>
      </c>
    </row>
    <row r="989" spans="1:16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_xlfn.XLOOKUP(C989,customers!$A$1:$A$1001,customers!$B$1:$B$1001,0)</f>
        <v>Lorianne Kyneton</v>
      </c>
      <c r="G989" s="2" t="str">
        <f>IF(_xlfn.XLOOKUP(C989,customers!$A$1:$A$1001,customers!$C$1:$C$1001,0)=0,"",_xlfn.XLOOKUP(C989,customers!$A$1:$A$1001,customers!$C$1:$C$1001,0))</f>
        <v>lkynetonrf@macromedia.com</v>
      </c>
      <c r="H989" s="2" t="str">
        <f>_xlfn.XLOOKUP(C989,customers!$A$1:$A$1001,customers!$G$1:$G$1001,,0)</f>
        <v>United Kingdom</v>
      </c>
      <c r="I989" s="4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7">
        <f>INDEX(products!$A$1:$G$49,MATCH(orders!$D989,products!$A$1:$A$49,0),MATCH(orders!K$1,products!$A$1:$G$1,0))</f>
        <v>0.5</v>
      </c>
      <c r="L989" s="9">
        <f>INDEX(products!$A$1:$G$49,MATCH(orders!$D989,products!$A$1:$A$49,0),MATCH(orders!L$1,products!$A$1:$G$1,0))</f>
        <v>5.97</v>
      </c>
      <c r="M989" s="9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_xlfn.XLOOKUP(orders_table[[#This Row],[Customer ID]],customers!$A$1:$A$1001,customers!$I$1:$I$1001,,0)</f>
        <v>Yes</v>
      </c>
    </row>
    <row r="990" spans="1:16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_xlfn.XLOOKUP(C990,customers!$A$1:$A$1001,customers!$B$1:$B$1001,0)</f>
        <v>Adele McFayden</v>
      </c>
      <c r="G990" s="2" t="str">
        <f>IF(_xlfn.XLOOKUP(C990,customers!$A$1:$A$1001,customers!$C$1:$C$1001,0)=0,"",_xlfn.XLOOKUP(C990,customers!$A$1:$A$1001,customers!$C$1:$C$1001,0))</f>
        <v/>
      </c>
      <c r="H990" s="2" t="str">
        <f>_xlfn.XLOOKUP(C990,customers!$A$1:$A$1001,customers!$G$1:$G$1001,,0)</f>
        <v>United Kingdom</v>
      </c>
      <c r="I990" s="4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7">
        <f>INDEX(products!$A$1:$G$49,MATCH(orders!$D990,products!$A$1:$A$49,0),MATCH(orders!K$1,products!$A$1:$G$1,0))</f>
        <v>1</v>
      </c>
      <c r="L990" s="9">
        <f>INDEX(products!$A$1:$G$49,MATCH(orders!$D990,products!$A$1:$A$49,0),MATCH(orders!L$1,products!$A$1:$G$1,0))</f>
        <v>9.9499999999999993</v>
      </c>
      <c r="M990" s="9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_xlfn.XLOOKUP(orders_table[[#This Row],[Customer ID]],customers!$A$1:$A$1001,customers!$I$1:$I$1001,,0)</f>
        <v>Yes</v>
      </c>
    </row>
    <row r="991" spans="1:16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_xlfn.XLOOKUP(C991,customers!$A$1:$A$1001,customers!$B$1:$B$1001,0)</f>
        <v>Herta Layne</v>
      </c>
      <c r="G991" s="2" t="str">
        <f>IF(_xlfn.XLOOKUP(C991,customers!$A$1:$A$1001,customers!$C$1:$C$1001,0)=0,"",_xlfn.XLOOKUP(C991,customers!$A$1:$A$1001,customers!$C$1:$C$1001,0))</f>
        <v/>
      </c>
      <c r="H991" s="2" t="str">
        <f>_xlfn.XLOOKUP(C991,customers!$A$1:$A$1001,customers!$G$1:$G$1001,,0)</f>
        <v>United States</v>
      </c>
      <c r="I991" s="4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7">
        <f>INDEX(products!$A$1:$G$49,MATCH(orders!$D991,products!$A$1:$A$49,0),MATCH(orders!K$1,products!$A$1:$G$1,0))</f>
        <v>2.5</v>
      </c>
      <c r="L991" s="9">
        <f>INDEX(products!$A$1:$G$49,MATCH(orders!$D991,products!$A$1:$A$49,0),MATCH(orders!L$1,products!$A$1:$G$1,0))</f>
        <v>25.874999999999996</v>
      </c>
      <c r="M991" s="9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_xlfn.XLOOKUP(orders_table[[#This Row],[Customer ID]],customers!$A$1:$A$1001,customers!$I$1:$I$1001,,0)</f>
        <v>Yes</v>
      </c>
    </row>
    <row r="992" spans="1:16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_xlfn.XLOOKUP(C992,customers!$A$1:$A$1001,customers!$B$1:$B$1001,0)</f>
        <v>Marguerite Graves</v>
      </c>
      <c r="G992" s="2" t="str">
        <f>IF(_xlfn.XLOOKUP(C992,customers!$A$1:$A$1001,customers!$C$1:$C$1001,0)=0,"",_xlfn.XLOOKUP(C992,customers!$A$1:$A$1001,customers!$C$1:$C$1001,0))</f>
        <v/>
      </c>
      <c r="H992" s="2" t="str">
        <f>_xlfn.XLOOKUP(C992,customers!$A$1:$A$1001,customers!$G$1:$G$1001,,0)</f>
        <v>United States</v>
      </c>
      <c r="I992" s="4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7">
        <f>INDEX(products!$A$1:$G$49,MATCH(orders!$D992,products!$A$1:$A$49,0),MATCH(orders!K$1,products!$A$1:$G$1,0))</f>
        <v>0.2</v>
      </c>
      <c r="L992" s="9">
        <f>INDEX(products!$A$1:$G$49,MATCH(orders!$D992,products!$A$1:$A$49,0),MATCH(orders!L$1,products!$A$1:$G$1,0))</f>
        <v>3.645</v>
      </c>
      <c r="M992" s="9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_xlfn.XLOOKUP(orders_table[[#This Row],[Customer ID]],customers!$A$1:$A$1001,customers!$I$1:$I$1001,,0)</f>
        <v>No</v>
      </c>
    </row>
    <row r="993" spans="1:16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_xlfn.XLOOKUP(C993,customers!$A$1:$A$1001,customers!$B$1:$B$1001,0)</f>
        <v>Marguerite Graves</v>
      </c>
      <c r="G993" s="2" t="str">
        <f>IF(_xlfn.XLOOKUP(C993,customers!$A$1:$A$1001,customers!$C$1:$C$1001,0)=0,"",_xlfn.XLOOKUP(C993,customers!$A$1:$A$1001,customers!$C$1:$C$1001,0))</f>
        <v/>
      </c>
      <c r="H993" s="2" t="str">
        <f>_xlfn.XLOOKUP(C993,customers!$A$1:$A$1001,customers!$G$1:$G$1001,,0)</f>
        <v>United States</v>
      </c>
      <c r="I993" s="4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7">
        <f>INDEX(products!$A$1:$G$49,MATCH(orders!$D993,products!$A$1:$A$49,0),MATCH(orders!K$1,products!$A$1:$G$1,0))</f>
        <v>0.5</v>
      </c>
      <c r="L993" s="9">
        <f>INDEX(products!$A$1:$G$49,MATCH(orders!$D993,products!$A$1:$A$49,0),MATCH(orders!L$1,products!$A$1:$G$1,0))</f>
        <v>7.77</v>
      </c>
      <c r="M993" s="9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_xlfn.XLOOKUP(orders_table[[#This Row],[Customer ID]],customers!$A$1:$A$1001,customers!$I$1:$I$1001,,0)</f>
        <v>No</v>
      </c>
    </row>
    <row r="994" spans="1:16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_xlfn.XLOOKUP(C994,customers!$A$1:$A$1001,customers!$B$1:$B$1001,0)</f>
        <v>Desdemona Eye</v>
      </c>
      <c r="G994" s="2" t="str">
        <f>IF(_xlfn.XLOOKUP(C994,customers!$A$1:$A$1001,customers!$C$1:$C$1001,0)=0,"",_xlfn.XLOOKUP(C994,customers!$A$1:$A$1001,customers!$C$1:$C$1001,0))</f>
        <v/>
      </c>
      <c r="H994" s="2" t="str">
        <f>_xlfn.XLOOKUP(C994,customers!$A$1:$A$1001,customers!$G$1:$G$1001,,0)</f>
        <v>Ireland</v>
      </c>
      <c r="I994" s="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7">
        <f>INDEX(products!$A$1:$G$49,MATCH(orders!$D994,products!$A$1:$A$49,0),MATCH(orders!K$1,products!$A$1:$G$1,0))</f>
        <v>2.5</v>
      </c>
      <c r="L994" s="9">
        <f>INDEX(products!$A$1:$G$49,MATCH(orders!$D994,products!$A$1:$A$49,0),MATCH(orders!L$1,products!$A$1:$G$1,0))</f>
        <v>36.454999999999998</v>
      </c>
      <c r="M994" s="9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_xlfn.XLOOKUP(orders_table[[#This Row],[Customer ID]],customers!$A$1:$A$1001,customers!$I$1:$I$1001,,0)</f>
        <v>No</v>
      </c>
    </row>
    <row r="995" spans="1:16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_xlfn.XLOOKUP(C995,customers!$A$1:$A$1001,customers!$B$1:$B$1001,0)</f>
        <v>Margarette Sterland</v>
      </c>
      <c r="G995" s="2" t="str">
        <f>IF(_xlfn.XLOOKUP(C995,customers!$A$1:$A$1001,customers!$C$1:$C$1001,0)=0,"",_xlfn.XLOOKUP(C995,customers!$A$1:$A$1001,customers!$C$1:$C$1001,0))</f>
        <v/>
      </c>
      <c r="H995" s="2" t="str">
        <f>_xlfn.XLOOKUP(C995,customers!$A$1:$A$1001,customers!$G$1:$G$1001,,0)</f>
        <v>United States</v>
      </c>
      <c r="I995" s="4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7">
        <f>INDEX(products!$A$1:$G$49,MATCH(orders!$D995,products!$A$1:$A$49,0),MATCH(orders!K$1,products!$A$1:$G$1,0))</f>
        <v>1</v>
      </c>
      <c r="L995" s="9">
        <f>INDEX(products!$A$1:$G$49,MATCH(orders!$D995,products!$A$1:$A$49,0),MATCH(orders!L$1,products!$A$1:$G$1,0))</f>
        <v>12.95</v>
      </c>
      <c r="M995" s="9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_xlfn.XLOOKUP(orders_table[[#This Row],[Customer ID]],customers!$A$1:$A$1001,customers!$I$1:$I$1001,,0)</f>
        <v>No</v>
      </c>
    </row>
    <row r="996" spans="1:16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_xlfn.XLOOKUP(C996,customers!$A$1:$A$1001,customers!$B$1:$B$1001,0)</f>
        <v>Catharine Scoines</v>
      </c>
      <c r="G996" s="2" t="str">
        <f>IF(_xlfn.XLOOKUP(C996,customers!$A$1:$A$1001,customers!$C$1:$C$1001,0)=0,"",_xlfn.XLOOKUP(C996,customers!$A$1:$A$1001,customers!$C$1:$C$1001,0))</f>
        <v/>
      </c>
      <c r="H996" s="2" t="str">
        <f>_xlfn.XLOOKUP(C996,customers!$A$1:$A$1001,customers!$G$1:$G$1001,,0)</f>
        <v>Ireland</v>
      </c>
      <c r="I996" s="4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7">
        <f>INDEX(products!$A$1:$G$49,MATCH(orders!$D996,products!$A$1:$A$49,0),MATCH(orders!K$1,products!$A$1:$G$1,0))</f>
        <v>0.2</v>
      </c>
      <c r="L996" s="9">
        <f>INDEX(products!$A$1:$G$49,MATCH(orders!$D996,products!$A$1:$A$49,0),MATCH(orders!L$1,products!$A$1:$G$1,0))</f>
        <v>2.9849999999999999</v>
      </c>
      <c r="M996" s="9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_xlfn.XLOOKUP(orders_table[[#This Row],[Customer ID]],customers!$A$1:$A$1001,customers!$I$1:$I$1001,,0)</f>
        <v>No</v>
      </c>
    </row>
    <row r="997" spans="1:16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_xlfn.XLOOKUP(C997,customers!$A$1:$A$1001,customers!$B$1:$B$1001,0)</f>
        <v>Jennica Tewelson</v>
      </c>
      <c r="G997" s="2" t="str">
        <f>IF(_xlfn.XLOOKUP(C997,customers!$A$1:$A$1001,customers!$C$1:$C$1001,0)=0,"",_xlfn.XLOOKUP(C997,customers!$A$1:$A$1001,customers!$C$1:$C$1001,0))</f>
        <v>jtewelsonrn@samsung.com</v>
      </c>
      <c r="H997" s="2" t="str">
        <f>_xlfn.XLOOKUP(C997,customers!$A$1:$A$1001,customers!$G$1:$G$1001,,0)</f>
        <v>United States</v>
      </c>
      <c r="I997" s="4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7">
        <f>INDEX(products!$A$1:$G$49,MATCH(orders!$D997,products!$A$1:$A$49,0),MATCH(orders!K$1,products!$A$1:$G$1,0))</f>
        <v>2.5</v>
      </c>
      <c r="L997" s="9">
        <f>INDEX(products!$A$1:$G$49,MATCH(orders!$D997,products!$A$1:$A$49,0),MATCH(orders!L$1,products!$A$1:$G$1,0))</f>
        <v>27.484999999999996</v>
      </c>
      <c r="M997" s="9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_xlfn.XLOOKUP(orders_table[[#This Row],[Customer ID]],customers!$A$1:$A$1001,customers!$I$1:$I$1001,,0)</f>
        <v>No</v>
      </c>
    </row>
    <row r="998" spans="1:16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_xlfn.XLOOKUP(C998,customers!$A$1:$A$1001,customers!$B$1:$B$1001,0)</f>
        <v>Marguerite Graves</v>
      </c>
      <c r="G998" s="2" t="str">
        <f>IF(_xlfn.XLOOKUP(C998,customers!$A$1:$A$1001,customers!$C$1:$C$1001,0)=0,"",_xlfn.XLOOKUP(C998,customers!$A$1:$A$1001,customers!$C$1:$C$1001,0))</f>
        <v/>
      </c>
      <c r="H998" s="2" t="str">
        <f>_xlfn.XLOOKUP(C998,customers!$A$1:$A$1001,customers!$G$1:$G$1001,,0)</f>
        <v>United States</v>
      </c>
      <c r="I998" s="4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7">
        <f>INDEX(products!$A$1:$G$49,MATCH(orders!$D998,products!$A$1:$A$49,0),MATCH(orders!K$1,products!$A$1:$G$1,0))</f>
        <v>0.5</v>
      </c>
      <c r="L998" s="9">
        <f>INDEX(products!$A$1:$G$49,MATCH(orders!$D998,products!$A$1:$A$49,0),MATCH(orders!L$1,products!$A$1:$G$1,0))</f>
        <v>5.97</v>
      </c>
      <c r="M998" s="9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_xlfn.XLOOKUP(orders_table[[#This Row],[Customer ID]],customers!$A$1:$A$1001,customers!$I$1:$I$1001,,0)</f>
        <v>No</v>
      </c>
    </row>
    <row r="999" spans="1:16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_xlfn.XLOOKUP(C999,customers!$A$1:$A$1001,customers!$B$1:$B$1001,0)</f>
        <v>Marguerite Graves</v>
      </c>
      <c r="G999" s="2" t="str">
        <f>IF(_xlfn.XLOOKUP(C999,customers!$A$1:$A$1001,customers!$C$1:$C$1001,0)=0,"",_xlfn.XLOOKUP(C999,customers!$A$1:$A$1001,customers!$C$1:$C$1001,0))</f>
        <v/>
      </c>
      <c r="H999" s="2" t="str">
        <f>_xlfn.XLOOKUP(C999,customers!$A$1:$A$1001,customers!$G$1:$G$1001,,0)</f>
        <v>United States</v>
      </c>
      <c r="I999" s="4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7">
        <f>INDEX(products!$A$1:$G$49,MATCH(orders!$D999,products!$A$1:$A$49,0),MATCH(orders!K$1,products!$A$1:$G$1,0))</f>
        <v>0.5</v>
      </c>
      <c r="L999" s="9">
        <f>INDEX(products!$A$1:$G$49,MATCH(orders!$D999,products!$A$1:$A$49,0),MATCH(orders!L$1,products!$A$1:$G$1,0))</f>
        <v>6.75</v>
      </c>
      <c r="M999" s="9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_xlfn.XLOOKUP(orders_table[[#This Row],[Customer ID]],customers!$A$1:$A$1001,customers!$I$1:$I$1001,,0)</f>
        <v>No</v>
      </c>
    </row>
    <row r="1000" spans="1:16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_xlfn.XLOOKUP(C1000,customers!$A$1:$A$1001,customers!$B$1:$B$1001,0)</f>
        <v>Nicolina Jenny</v>
      </c>
      <c r="G1000" s="2" t="str">
        <f>IF(_xlfn.XLOOKUP(C1000,customers!$A$1:$A$1001,customers!$C$1:$C$1001,0)=0,"",_xlfn.XLOOKUP(C1000,customers!$A$1:$A$1001,customers!$C$1:$C$1001,0))</f>
        <v>njennyrq@bigcartel.com</v>
      </c>
      <c r="H1000" s="2" t="str">
        <f>_xlfn.XLOOKUP(C1000,customers!$A$1:$A$1001,customers!$G$1:$G$1001,,0)</f>
        <v>United States</v>
      </c>
      <c r="I1000" s="4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7">
        <f>INDEX(products!$A$1:$G$49,MATCH(orders!$D1000,products!$A$1:$A$49,0),MATCH(orders!K$1,products!$A$1:$G$1,0))</f>
        <v>1</v>
      </c>
      <c r="L1000" s="9">
        <f>INDEX(products!$A$1:$G$49,MATCH(orders!$D1000,products!$A$1:$A$49,0),MATCH(orders!L$1,products!$A$1:$G$1,0))</f>
        <v>9.9499999999999993</v>
      </c>
      <c r="M1000" s="9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_xlfn.XLOOKUP(orders_table[[#This Row],[Customer ID]],customers!$A$1:$A$1001,customers!$I$1:$I$1001,,0)</f>
        <v>No</v>
      </c>
    </row>
    <row r="1001" spans="1:16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_xlfn.XLOOKUP(C1001,customers!$A$1:$A$1001,customers!$B$1:$B$1001,0)</f>
        <v>Vidovic Antonelli</v>
      </c>
      <c r="G1001" s="2" t="str">
        <f>IF(_xlfn.XLOOKUP(C1001,customers!$A$1:$A$1001,customers!$C$1:$C$1001,0)=0,"",_xlfn.XLOOKUP(C1001,customers!$A$1:$A$1001,customers!$C$1:$C$1001,0))</f>
        <v/>
      </c>
      <c r="H1001" s="2" t="str">
        <f>_xlfn.XLOOKUP(C1001,customers!$A$1:$A$1001,customers!$G$1:$G$1001,,0)</f>
        <v>United Kingdom</v>
      </c>
      <c r="I1001" s="4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7">
        <f>INDEX(products!$A$1:$G$49,MATCH(orders!$D1001,products!$A$1:$A$49,0),MATCH(orders!K$1,products!$A$1:$G$1,0))</f>
        <v>0.2</v>
      </c>
      <c r="L1001" s="9">
        <f>INDEX(products!$A$1:$G$49,MATCH(orders!$D1001,products!$A$1:$A$49,0),MATCH(orders!L$1,products!$A$1:$G$1,0))</f>
        <v>4.125</v>
      </c>
      <c r="M1001" s="9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_xlfn.XLOOKUP(orders_table[[#This Row],[Customer ID]],customers!$A$1:$A$1001,customers!$I$1:$I$1001,,0)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D975" workbookViewId="0"/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5D88-0923-45CC-BE32-169804039621}">
  <dimension ref="A1:B6"/>
  <sheetViews>
    <sheetView zoomScale="63" workbookViewId="0">
      <selection activeCell="G27" sqref="G27"/>
    </sheetView>
  </sheetViews>
  <sheetFormatPr defaultRowHeight="14.4" x14ac:dyDescent="0.3"/>
  <cols>
    <col min="1" max="1" width="19" bestFit="1" customWidth="1"/>
    <col min="2" max="2" width="12.44140625" bestFit="1" customWidth="1"/>
    <col min="3" max="3" width="26.44140625" bestFit="1" customWidth="1"/>
    <col min="4" max="4" width="10.6640625" bestFit="1" customWidth="1"/>
    <col min="5" max="6" width="11" bestFit="1" customWidth="1"/>
  </cols>
  <sheetData>
    <row r="1" spans="1:2" x14ac:dyDescent="0.3">
      <c r="A1" s="10" t="s">
        <v>4</v>
      </c>
      <c r="B1" t="s">
        <v>6220</v>
      </c>
    </row>
    <row r="2" spans="1:2" x14ac:dyDescent="0.3">
      <c r="A2" t="s">
        <v>5114</v>
      </c>
      <c r="B2" s="12">
        <v>317.06999999999994</v>
      </c>
    </row>
    <row r="3" spans="1:2" x14ac:dyDescent="0.3">
      <c r="A3" t="s">
        <v>5765</v>
      </c>
      <c r="B3" s="12">
        <v>307.04499999999996</v>
      </c>
    </row>
    <row r="4" spans="1:2" x14ac:dyDescent="0.3">
      <c r="A4" t="s">
        <v>3753</v>
      </c>
      <c r="B4" s="12">
        <v>278.01</v>
      </c>
    </row>
    <row r="5" spans="1:2" x14ac:dyDescent="0.3">
      <c r="A5" t="s">
        <v>1598</v>
      </c>
      <c r="B5" s="12">
        <v>281.67499999999995</v>
      </c>
    </row>
    <row r="6" spans="1:2" x14ac:dyDescent="0.3">
      <c r="A6" t="s">
        <v>2587</v>
      </c>
      <c r="B6" s="12">
        <v>289.11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Totalsales</vt:lpstr>
      <vt:lpstr>orders</vt:lpstr>
      <vt:lpstr>customers</vt:lpstr>
      <vt:lpstr>products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ashishphadtare4686@hotmail.com</cp:lastModifiedBy>
  <cp:revision/>
  <dcterms:created xsi:type="dcterms:W3CDTF">2022-11-26T09:51:45Z</dcterms:created>
  <dcterms:modified xsi:type="dcterms:W3CDTF">2024-11-22T09:06:06Z</dcterms:modified>
  <cp:category/>
  <cp:contentStatus/>
</cp:coreProperties>
</file>