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Z:\CONESTOGA\LEVEL 1\Quantative analysis\data\EXCEL\Wadhwa_Exp22_Excel_Ch05_Cumulative_Merchandise 1.1 (1)\"/>
    </mc:Choice>
  </mc:AlternateContent>
  <xr:revisionPtr revIDLastSave="0" documentId="13_ncr:1_{0DF9B26F-6E64-4F31-9887-47C61E910AAF}" xr6:coauthVersionLast="47" xr6:coauthVersionMax="47" xr10:uidLastSave="{00000000-0000-0000-0000-000000000000}"/>
  <bookViews>
    <workbookView xWindow="-108" yWindow="-108" windowWidth="23256" windowHeight="12456" activeTab="3" xr2:uid="{A904CCE8-6BCD-4071-9ABB-B0298A0663D5}"/>
  </bookViews>
  <sheets>
    <sheet name="Apparel" sheetId="1" r:id="rId1"/>
    <sheet name="Sales PivotTable" sheetId="4" r:id="rId2"/>
    <sheet name="Sale Prices" sheetId="6" r:id="rId3"/>
    <sheet name="Qtr1" sheetId="2" r:id="rId4"/>
    <sheet name="Employee" sheetId="3" r:id="rId5"/>
  </sheets>
  <definedNames>
    <definedName name="_xlcn.WorksheetConnection_Wadhwa_Exp22_Excel_Ch05_Cumulative_Merchandise.xlsxHOURS1" hidden="1">HOURS[]</definedName>
    <definedName name="_xlcn.WorksheetConnection_Wadhwa_Exp22_Excel_Ch05_Cumulative_Merchandise.xlsxNAMES1" hidden="1">NAMES[]</definedName>
    <definedName name="NativeTimeline_Month">#N/A</definedName>
    <definedName name="Slicer_Category">#N/A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URS" name="HOURS" connection="WorksheetConnection_Wadhwa_Exp22_Excel_Ch05_Cumulative_Merchandise.xlsx!HOURS"/>
          <x15:modelTable id="NAMES" name="NAMES" connection="WorksheetConnection_Wadhwa_Exp22_Excel_Ch05_Cumulative_Merchandise.xlsx!NAMES"/>
        </x15:modelTables>
        <x15:modelRelationships>
          <x15:modelRelationship fromTable="HOURS" fromColumn="ID" toTable="NAME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E18" i="1"/>
  <c r="E13" i="1"/>
  <c r="E9" i="1"/>
  <c r="E4" i="1"/>
  <c r="E10" i="1" s="1"/>
  <c r="E20" i="1" s="1"/>
  <c r="E19" i="1"/>
  <c r="H57" i="2"/>
  <c r="F57" i="2"/>
  <c r="H56" i="2"/>
  <c r="F56" i="2"/>
  <c r="H55" i="2"/>
  <c r="F55" i="2"/>
  <c r="H54" i="2"/>
  <c r="F54" i="2"/>
  <c r="H53" i="2"/>
  <c r="F53" i="2"/>
  <c r="H52" i="2"/>
  <c r="F52" i="2"/>
  <c r="H51" i="2"/>
  <c r="F51" i="2"/>
  <c r="H50" i="2"/>
  <c r="F50" i="2"/>
  <c r="H49" i="2"/>
  <c r="F49" i="2"/>
  <c r="H48" i="2"/>
  <c r="F48" i="2"/>
  <c r="H47" i="2"/>
  <c r="F47" i="2"/>
  <c r="H46" i="2"/>
  <c r="F46" i="2"/>
  <c r="H45" i="2"/>
  <c r="F45" i="2"/>
  <c r="H44" i="2"/>
  <c r="F44"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F17" i="1"/>
  <c r="F8" i="1"/>
  <c r="F7" i="1"/>
  <c r="F16" i="1"/>
  <c r="F6" i="1"/>
  <c r="F12" i="1"/>
  <c r="F5" i="1"/>
  <c r="F9" i="1" s="1"/>
  <c r="F3" i="1"/>
  <c r="F15" i="1"/>
  <c r="F14" i="1"/>
  <c r="F11" i="1"/>
  <c r="F13" i="1" s="1"/>
  <c r="F2" i="1"/>
  <c r="F4" i="1" s="1"/>
  <c r="H1" i="2"/>
  <c r="F19" i="1" l="1"/>
  <c r="F10" i="1"/>
  <c r="F2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6CD2C6-A966-42FE-8ED7-FD2FE46A3D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9FEFDC-7AC9-48AF-B845-7C9FD661ADBE}" name="WorksheetConnection_Wadhwa_Exp22_Excel_Ch05_Cumulative_Merchandise.xlsx!HOURS" type="102" refreshedVersion="8" minRefreshableVersion="5">
    <extLst>
      <ext xmlns:x15="http://schemas.microsoft.com/office/spreadsheetml/2010/11/main" uri="{DE250136-89BD-433C-8126-D09CA5730AF9}">
        <x15:connection id="HOURS">
          <x15:rangePr sourceName="_xlcn.WorksheetConnection_Wadhwa_Exp22_Excel_Ch05_Cumulative_Merchandise.xlsxHOURS1"/>
        </x15:connection>
      </ext>
    </extLst>
  </connection>
  <connection id="3" xr16:uid="{2D85BECB-3F6F-4FAE-8E05-7172BFF25F0B}" name="WorksheetConnection_Wadhwa_Exp22_Excel_Ch05_Cumulative_Merchandise.xlsx!NAMES" type="102" refreshedVersion="8" minRefreshableVersion="5">
    <extLst>
      <ext xmlns:x15="http://schemas.microsoft.com/office/spreadsheetml/2010/11/main" uri="{DE250136-89BD-433C-8126-D09CA5730AF9}">
        <x15:connection id="NAMES">
          <x15:rangePr sourceName="_xlcn.WorksheetConnection_Wadhwa_Exp22_Excel_Ch05_Cumulative_Merchandise.xlsxNAMES1"/>
        </x15:connection>
      </ext>
    </extLst>
  </connection>
</connections>
</file>

<file path=xl/sharedStrings.xml><?xml version="1.0" encoding="utf-8"?>
<sst xmlns="http://schemas.openxmlformats.org/spreadsheetml/2006/main" count="202" uniqueCount="61">
  <si>
    <t>Category</t>
  </si>
  <si>
    <t>Size/Details</t>
  </si>
  <si>
    <t>Week</t>
  </si>
  <si>
    <t>Price</t>
  </si>
  <si>
    <t>Qty Sold</t>
  </si>
  <si>
    <t>Gross Revenue</t>
  </si>
  <si>
    <t>Hoodie</t>
  </si>
  <si>
    <t>Youth</t>
  </si>
  <si>
    <t>Week 1</t>
  </si>
  <si>
    <t>Week 2</t>
  </si>
  <si>
    <t>T-shirt</t>
  </si>
  <si>
    <t>Youth Main Logo</t>
  </si>
  <si>
    <t>Adult Main Logo</t>
  </si>
  <si>
    <t xml:space="preserve">Adult </t>
  </si>
  <si>
    <t>Youth Touring Cities</t>
  </si>
  <si>
    <t>Adult Touring Cities</t>
  </si>
  <si>
    <t>March Gross Revenue:</t>
  </si>
  <si>
    <t>Product</t>
  </si>
  <si>
    <t>Month</t>
  </si>
  <si>
    <t>Cost</t>
  </si>
  <si>
    <t>Retail Price</t>
  </si>
  <si>
    <t>Markup Amount</t>
  </si>
  <si>
    <t>Apparel</t>
  </si>
  <si>
    <t>Hat</t>
  </si>
  <si>
    <t>T-shirt: Women's</t>
  </si>
  <si>
    <t>T-shirt: Men's</t>
  </si>
  <si>
    <t>T-shirt: Unisex</t>
  </si>
  <si>
    <t>T-shirt: Touring Cities</t>
  </si>
  <si>
    <t>T-shirt: Youth</t>
  </si>
  <si>
    <t>Souvenirs</t>
  </si>
  <si>
    <t>Ceramic Mug</t>
  </si>
  <si>
    <t>Ornament</t>
  </si>
  <si>
    <t>Keychain</t>
  </si>
  <si>
    <t>Insulated Water Bottle</t>
  </si>
  <si>
    <t>Necklace</t>
  </si>
  <si>
    <t>Stuffed Animal</t>
  </si>
  <si>
    <t>Magnet</t>
  </si>
  <si>
    <t>Media</t>
  </si>
  <si>
    <t>Book</t>
  </si>
  <si>
    <t>Cast Recording CD</t>
  </si>
  <si>
    <t>DVD Behind the Scenes</t>
  </si>
  <si>
    <t>Souvenir Program</t>
  </si>
  <si>
    <t>ID</t>
  </si>
  <si>
    <t>LastName</t>
  </si>
  <si>
    <t>Ezrah</t>
  </si>
  <si>
    <t>Bijou</t>
  </si>
  <si>
    <t>Skyler</t>
  </si>
  <si>
    <t>Jaden</t>
  </si>
  <si>
    <t>Hours</t>
  </si>
  <si>
    <t>Week 1 Total</t>
  </si>
  <si>
    <t>Week 2 Total</t>
  </si>
  <si>
    <t>Grand Total</t>
  </si>
  <si>
    <t>Hoodie Total</t>
  </si>
  <si>
    <t>T-shirt Total</t>
  </si>
  <si>
    <t>Row Labels</t>
  </si>
  <si>
    <t>Total Gross Revenue</t>
  </si>
  <si>
    <t>Total Qty Sold</t>
  </si>
  <si>
    <t>Item Retail Price</t>
  </si>
  <si>
    <t>Sale Price</t>
  </si>
  <si>
    <t>Monthly Hours</t>
  </si>
  <si>
    <t>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</si>
</sst>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quot;$&quot;* #,##0_);_(&quot;$&quot;* \(#,##0\);_(&quot;$&quot;* &quot;-&quot;??_);_(@_)"/>
    <numFmt numFmtId="165" formatCode="[$-409]m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6">
    <xf numFmtId="0" fontId="0"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cellStyleXfs>
  <cellXfs count="24">
    <xf numFmtId="0" fontId="0" fillId="0" borderId="0" xfId="0"/>
    <xf numFmtId="0" fontId="0" fillId="0" borderId="0" xfId="0" applyAlignment="1">
      <alignment horizontal="center" vertical="top"/>
    </xf>
    <xf numFmtId="0" fontId="0" fillId="2" borderId="0" xfId="0" applyFill="1" applyAlignment="1">
      <alignment horizontal="right"/>
    </xf>
    <xf numFmtId="164" fontId="0" fillId="2" borderId="0" xfId="1" applyNumberFormat="1" applyFont="1" applyFill="1"/>
    <xf numFmtId="0" fontId="2" fillId="2" borderId="0" xfId="0" applyFont="1" applyFill="1" applyAlignment="1">
      <alignment horizontal="center" wrapText="1"/>
    </xf>
    <xf numFmtId="165" fontId="0" fillId="0" borderId="0" xfId="0" applyNumberFormat="1"/>
    <xf numFmtId="44" fontId="0" fillId="0" borderId="0" xfId="1" applyFont="1" applyFill="1"/>
    <xf numFmtId="44" fontId="1" fillId="0" borderId="0" xfId="1" applyFont="1"/>
    <xf numFmtId="44" fontId="0" fillId="0" borderId="0" xfId="1" applyFont="1"/>
    <xf numFmtId="0" fontId="0" fillId="0" borderId="0" xfId="0" applyAlignment="1">
      <alignment horizontal="center"/>
    </xf>
    <xf numFmtId="0" fontId="1" fillId="0" borderId="0" xfId="18"/>
    <xf numFmtId="0" fontId="2" fillId="0" borderId="0" xfId="19" applyFont="1"/>
    <xf numFmtId="0" fontId="2" fillId="0" borderId="0" xfId="20" applyFont="1" applyAlignment="1">
      <alignment horizontal="center" vertical="top"/>
    </xf>
    <xf numFmtId="0" fontId="2" fillId="0" borderId="0" xfId="21" applyFont="1" applyAlignment="1">
      <alignment horizontal="center"/>
    </xf>
    <xf numFmtId="0" fontId="1" fillId="0" borderId="0" xfId="22" applyAlignment="1">
      <alignment horizontal="center" vertical="top"/>
    </xf>
    <xf numFmtId="164" fontId="1" fillId="0" borderId="0" xfId="23" applyNumberFormat="1" applyFont="1"/>
    <xf numFmtId="164" fontId="1" fillId="0" borderId="0" xfId="24" applyNumberFormat="1"/>
    <xf numFmtId="0" fontId="1" fillId="2" borderId="0" xfId="25" applyFill="1"/>
    <xf numFmtId="0" fontId="2" fillId="0" borderId="0" xfId="22" applyFont="1" applyAlignment="1">
      <alignment horizontal="center" vertical="top"/>
    </xf>
    <xf numFmtId="0" fontId="2" fillId="0" borderId="0" xfId="18" applyFont="1"/>
    <xf numFmtId="0" fontId="0" fillId="0" borderId="0" xfId="0" pivotButton="1"/>
    <xf numFmtId="0" fontId="0" fillId="0" borderId="0" xfId="0" applyAlignment="1">
      <alignment horizontal="left"/>
    </xf>
    <xf numFmtId="42" fontId="0" fillId="0" borderId="0" xfId="0" applyNumberFormat="1"/>
    <xf numFmtId="3" fontId="0" fillId="0" borderId="0" xfId="0" applyNumberFormat="1"/>
  </cellXfs>
  <cellStyles count="26">
    <cellStyle name="7wAmDYrr0Y+8F4cBMlNpdBh11dbQyka/CoHmwvNRSd38lWPi5ha9r4UKuyyzrrYthBmNpHH7YwWrCuNlxyZmgwR5t4c/kekV-~NfvUYgAmcIavGWpVOZelcQ==" xfId="25" xr:uid="{00000000-0005-0000-0000-000019000000}"/>
    <cellStyle name="8ysx9iOFP8Fhds1X8a1C53vzS2yOd/BcZTTzhnB+aEClEYpVaI+6ZBN7gQ6UZNrLepJ/dBvDvhcpAgbiyjgOBdDu72dnU7N2-~jRlsChH/1kEaVX1DoTWLPw==" xfId="23" xr:uid="{00000000-0005-0000-0000-000017000000}"/>
    <cellStyle name="bZuBbLEC90kXOMMdxnZqMifeRxrdonPtE9QSfeMWXHjgXFx9wunHaIkcWGSxb+UrPOuMl8Bq8nffGdbZVccKIZlPBQ5GTbTV-~nWtnIq1i36RfO7K5kddLNQ==" xfId="17" xr:uid="{00000000-0005-0000-0000-000011000000}"/>
    <cellStyle name="Currency" xfId="1" builtinId="4"/>
    <cellStyle name="cyX3MJalLUooXMSxCq1FlcivxmW4nhgzXwuTMIFeBkxSWaXCCS5zh/h8hm5j274ACSwxG7iN14b1YJZ5E1918V0Rd0YJQmTs-~OE4+Yg3GcKMABVhMPmNIEQ==" xfId="15" xr:uid="{00000000-0005-0000-0000-00000F000000}"/>
    <cellStyle name="DK8rxXbay+RBMaHxpjqPCbwa0AbS8UffWZx4pd6CA0Tuf3sA38yA1hbDy+EGJXpAjb5IuDJAY70EkZCzFaM9lp2wyp8R5W8p-~S3W45kOBvVDkdNrYly9rZQ==" xfId="22" xr:uid="{00000000-0005-0000-0000-000016000000}"/>
    <cellStyle name="DrG+IHfVmgt7ddLWatGv9zT6fnSs1kKKEEm4kf/1wH2MnAaRxmJ7xYUT5WvTWeVBow5YGlHs3cOzhikU5AJm9qKAfrHOX96D-~V7rMmhyrp19yMf38/9npXw==" xfId="13" xr:uid="{00000000-0005-0000-0000-00000D000000}"/>
    <cellStyle name="dxEkOgwaaQN/2U+kAMKak7pBXdshODEcHY4z7l3Y+OfBQ3mEuH8fYKOg4GYQxX1dMhNYP7UHPAwtGilem4b2S+uJdSk2KR4L-~QdrSj9vL+VTyoWGWnPxC5Q==" xfId="7" xr:uid="{00000000-0005-0000-0000-000007000000}"/>
    <cellStyle name="fmCeEiqLv70lHm/JMZ9nNZxFqein527MSOBmO+290H97jm3jtLkrpZdKTZoESn1aJSJMSx2Gc2J8M4+H1cY+PdWPmjh3q0Jt-~S4h3gm4QmShk1UmvyB3dyw==" xfId="5" xr:uid="{00000000-0005-0000-0000-000005000000}"/>
    <cellStyle name="g0RSOQohU/QhMDaoPX+u+VMqYI9gHYp0taSnPSnfCYX6LX4js5UP/Cey0shPyeqv5rtY5nI3FHBIePj9/JeKMyN+nsMlGTno-~f7IrM38+e0h+bRS3+s/K8g==" xfId="3" xr:uid="{00000000-0005-0000-0000-000003000000}"/>
    <cellStyle name="H4ysmSljS3udfaACTjm96PttLir5a22mLzs3vujMgtqewfa9s+8qQ79clTP3PhPfHeEuH81Qskn9U0b5qiSI/5mq4eFoxofm-~eyNAbKFvrIEEydSpNQTwGw==" xfId="19" xr:uid="{00000000-0005-0000-0000-000013000000}"/>
    <cellStyle name="hJtlkmG67DvTOHWkC2g1XVNeBRKo1tw1yx5z2Fa/h+jDqwdG9FIv7OtxX/Kp8ioUGPTUFDBIntHlpRif2rIjVzcpiNlmfBbq-~2CWkXl5rQrvmqBfuyrxWrw==" xfId="14" xr:uid="{00000000-0005-0000-0000-00000E000000}"/>
    <cellStyle name="jUGEPobbekJVeufz9LuZ9cTt727mQdCALQeRmdHYn/r0IzkyhSCbSzbIHb0EN9yIeQc82ThbK29X8BOXcIbDG744029XfPqu-~bqNqNP2PJhnGRiuFZOpxwA==" xfId="10" xr:uid="{00000000-0005-0000-0000-00000A000000}"/>
    <cellStyle name="kSff2EV3QM3Pcbf49wCU1tByT9zDZx05CnD8oe7vDGk9xdIRScSX+c6KvOeE1OFMdDcE1hMWdMYDoBc5sZL4ei6tF5CQHvoF-~FNpQLQB8yahCf5t5s36C/g==" xfId="18" xr:uid="{00000000-0005-0000-0000-000012000000}"/>
    <cellStyle name="Lm7s7/pjAA7JqOEst5BnX4Pp36UgBtmSM0HjLpvLen6RXt9qHiq6z88Nt4bpoea0tTEEfNEOo6Lnb+Qi30cCKFS/q5EEyYaW-~xN37ZNemhahPPIwJie/qCw==" xfId="21" xr:uid="{00000000-0005-0000-0000-000015000000}"/>
    <cellStyle name="LVhE0b0IvTwW1D8hMcQHd/ocyjH//2eYOn1k8SoM9nSlPCSvKOAVDhZuvkMnwsVNpm1qky4Nj0q9wSv4ssDxXkwcB+8rGkH9-~DFdXAFcUdELJgpMlO5Vblw==" xfId="8" xr:uid="{00000000-0005-0000-0000-000008000000}"/>
    <cellStyle name="MPKScJZHU3lGelrnk5TXGmZ2pfhU7yJX2zgxiGGsYx0nUD6GUxwXf9QBEd5hLC0W2k/O+fWhSMQqSVaQhkfyC/XAIUsF1ZPG-~U0oGJnccrgFLFOXUxvCQZg==" xfId="4" xr:uid="{00000000-0005-0000-0000-000004000000}"/>
    <cellStyle name="N/NKGwlUD0oEc4Mre83PZ49ZWqTKLo8OzFtWpEM+Esxca0CiiYreWM8nH8Ad9QCeKyuoubWxx5L0KmSmdm0lMXMRFbCay2a4-~meFIJT02wQ62mGAgVDy5vQ==" xfId="20" xr:uid="{00000000-0005-0000-0000-000014000000}"/>
    <cellStyle name="Normal" xfId="0" builtinId="0"/>
    <cellStyle name="nVUEusrbfZIrSIqClPxUAbUbTHcLd+3d/ZPj7MJzljMYoHK6lYuGEwoD/EjpEf2lN1ZuJsrj+PpH7Bf7sLfoFgMpmEK1FE5X-~7LDkE2yOSiN7mV19c4VmGA==" xfId="6" xr:uid="{00000000-0005-0000-0000-000006000000}"/>
    <cellStyle name="SShy1wZXhqof7FI4zdxpciGnZTrKTfGoktI7XtwH+zehFTHadOCkRV5MwHnp+NS5PNo23kKR8n/rP5vYTNT8qgISiSsBtzBN-~7g2BGZ+lDuK7GPnTf8QHAg==" xfId="16" xr:uid="{00000000-0005-0000-0000-000010000000}"/>
    <cellStyle name="tnDixb6fCFoYizynmQxKw51wMT35mT34wjnuam9dE86gkVWlXHe4TcLWo88qIneMq2+pS6blLKibz4BCZ5zj3mYElx5cuFUw-~OOHbmLVJAh2wE4nfEY4Zlw==" xfId="24" xr:uid="{00000000-0005-0000-0000-000018000000}"/>
    <cellStyle name="Ut4O2n/7HZVeORa1XnLpQkVDlbXmo1yykgQlvXeyc6wi9JLRM+a0ysdcmZFMbx0UAm/BGtYdnF9mFEMj2rpJPmZOfgg3qKle-~z6jbCe36+zcp/awEfTW6/w==" xfId="2" xr:uid="{00000000-0005-0000-0000-000002000000}"/>
    <cellStyle name="W6z/TMM6xcKwWXiRDjGEFoT0wyA+0z9kO2uuYT7P6UsudvIoE0b6X71uQB0QocPrezrfl04gwx0AlMQee36+xzLHlNSoWEMc-~NhIbOaJFi+NCCDY0oSmhPg==" xfId="9" xr:uid="{00000000-0005-0000-0000-000009000000}"/>
    <cellStyle name="XViBaSyps+TkkGyLQs1CdeG507EvH5Ue9QJ314Vhk/Tqq/S+q+RYsPDLi1OsLIdA906HPpWGe0LOlWBTQfin0B1T4Vv13M8M-~N/U5M0n2sIwnZDsNeRlGSA==" xfId="12" xr:uid="{00000000-0005-0000-0000-00000C000000}"/>
    <cellStyle name="zaK3mANobgKT4bsxlHTkYrFTaOXCkTl9faQhMt7UB/1hZp/ttVlsitrFHWC/zBbfoGckr4T6jbw6WQvL466uuxaqNh8R3XIc-~YVFPdkhCAbJgovDARuFVjQ=="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[Wadhwa_Exp22_Excel_Ch05_Cumulative_Merchandise.xlsx]Sales PivotTable!Qtr1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'Sales PivotTable'!$B$3</c:f>
              <c:strCache>
                <c:ptCount val="1"/>
                <c:pt idx="0">
                  <c:v>Total Gross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0-45EA-815A-1A1360725B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0-45EA-815A-1A1360725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F0-45EA-815A-1A1360725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PivotTable'!$B$4:$B$7</c:f>
              <c:numCache>
                <c:formatCode>_("$"* #,##0_);_("$"* \(#,##0\);_("$"* "-"_);_(@_)</c:formatCode>
                <c:ptCount val="3"/>
                <c:pt idx="0">
                  <c:v>45750</c:v>
                </c:pt>
                <c:pt idx="1">
                  <c:v>22685</c:v>
                </c:pt>
                <c:pt idx="2">
                  <c:v>27135</c:v>
                </c:pt>
              </c:numCache>
            </c:numRef>
          </c:val>
          <c:extLst>
            <c:ext xmlns:c16="http://schemas.microsoft.com/office/drawing/2014/chart" uri="{C3380CC4-5D6E-409C-BE32-E72D297353CC}">
              <c16:uniqueId val="{00000006-16F0-45EA-815A-1A1360725B8E}"/>
            </c:ext>
          </c:extLst>
        </c:ser>
        <c:ser>
          <c:idx val="1"/>
          <c:order val="1"/>
          <c:tx>
            <c:strRef>
              <c:f>'Sales PivotTable'!$C$3</c:f>
              <c:strCache>
                <c:ptCount val="1"/>
                <c:pt idx="0">
                  <c:v>Total Qty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9F7-472F-B719-292E719ADD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9F7-472F-B719-292E719ADD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9F7-472F-B719-292E719ADD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PivotTable'!$C$4:$C$7</c:f>
              <c:numCache>
                <c:formatCode>#,##0</c:formatCode>
                <c:ptCount val="3"/>
                <c:pt idx="0">
                  <c:v>1221</c:v>
                </c:pt>
                <c:pt idx="1">
                  <c:v>908</c:v>
                </c:pt>
                <c:pt idx="2">
                  <c:v>1161</c:v>
                </c:pt>
              </c:numCache>
            </c:numRef>
          </c:val>
          <c:extLst>
            <c:ext xmlns:c16="http://schemas.microsoft.com/office/drawing/2014/chart" uri="{C3380CC4-5D6E-409C-BE32-E72D297353CC}">
              <c16:uniqueId val="{00000007-16F0-45EA-815A-1A1360725B8E}"/>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3</xdr:col>
      <xdr:colOff>30480</xdr:colOff>
      <xdr:row>15</xdr:row>
      <xdr:rowOff>91440</xdr:rowOff>
    </xdr:to>
    <mc:AlternateContent xmlns:mc="http://schemas.openxmlformats.org/markup-compatibility/2006" xmlns:tsle="http://schemas.microsoft.com/office/drawing/2012/timeslicer">
      <mc:Choice Requires="tsle">
        <xdr:graphicFrame macro="">
          <xdr:nvGraphicFramePr>
            <xdr:cNvPr id="3" name="Month">
              <a:extLst>
                <a:ext uri="{FF2B5EF4-FFF2-40B4-BE49-F238E27FC236}">
                  <a16:creationId xmlns:a16="http://schemas.microsoft.com/office/drawing/2014/main" id="{AA8AF20C-5181-4AFD-AC44-583BF2164461}"/>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0" y="1463040"/>
              <a:ext cx="3017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0</xdr:colOff>
      <xdr:row>0</xdr:row>
      <xdr:rowOff>0</xdr:rowOff>
    </xdr:from>
    <xdr:to>
      <xdr:col>8</xdr:col>
      <xdr:colOff>518160</xdr:colOff>
      <xdr:row>15</xdr:row>
      <xdr:rowOff>0</xdr:rowOff>
    </xdr:to>
    <xdr:graphicFrame macro="">
      <xdr:nvGraphicFramePr>
        <xdr:cNvPr id="5" name="Chart 4">
          <a:extLst>
            <a:ext uri="{FF2B5EF4-FFF2-40B4-BE49-F238E27FC236}">
              <a16:creationId xmlns:a16="http://schemas.microsoft.com/office/drawing/2014/main" id="{390CC922-88A5-4578-A71E-8F971524A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6</xdr:col>
      <xdr:colOff>323850</xdr:colOff>
      <xdr:row>7</xdr:row>
      <xdr:rowOff>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41A5D07-0061-440E-9497-D457B8DC5C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81400" y="0"/>
              <a:ext cx="154305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215.943714699075" createdVersion="8" refreshedVersion="8" minRefreshableVersion="3" recordCount="54" xr:uid="{3472C32B-68E5-4355-AEF6-9760D7E9B71E}">
  <cacheSource type="worksheet">
    <worksheetSource ref="A3:H57" sheet="Qtr1"/>
  </cacheSource>
  <cacheFields count="8">
    <cacheField name="Category" numFmtId="0">
      <sharedItems count="3">
        <s v="Apparel"/>
        <s v="Souvenirs"/>
        <s v="Media"/>
      </sharedItems>
    </cacheField>
    <cacheField name="Product" numFmtId="0">
      <sharedItems/>
    </cacheField>
    <cacheField name="Month" numFmtId="165">
      <sharedItems containsSemiMixedTypes="0" containsNonDate="0" containsDate="1" containsString="0" minDate="2024-01-31T00:00:00" maxDate="2024-04-01T00:00:00" count="3">
        <d v="2024-01-31T00:00:00"/>
        <d v="2024-02-29T00:00:00"/>
        <d v="2024-03-31T00:00:00"/>
      </sharedItems>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s>
  <extLst>
    <ext xmlns:x14="http://schemas.microsoft.com/office/spreadsheetml/2009/9/main" uri="{725AE2AE-9491-48be-B2B4-4EB974FC3084}">
      <x14:pivotCacheDefinition pivotCacheId="16560299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215.963052199077" createdVersion="8" refreshedVersion="8" minRefreshableVersion="3" recordCount="54" xr:uid="{B9F8E0B2-E881-4A5C-AA19-EE271BD07CD7}">
  <cacheSource type="worksheet">
    <worksheetSource ref="A3:H57" sheet="Qtr1"/>
  </cacheSource>
  <cacheFields count="9">
    <cacheField name="Category" numFmtId="0">
      <sharedItems count="3">
        <s v="Apparel"/>
        <s v="Souvenirs"/>
        <s v="Media"/>
      </sharedItems>
    </cacheField>
    <cacheField name="Product" numFmtId="0">
      <sharedItems count="18">
        <s v="Hat"/>
        <s v="Hoodie"/>
        <s v="T-shirt: Women's"/>
        <s v="T-shirt: Men's"/>
        <s v="T-shirt: Unisex"/>
        <s v="T-shirt: Touring Cities"/>
        <s v="T-shirt: Youth"/>
        <s v="Ceramic Mug"/>
        <s v="Ornament"/>
        <s v="Keychain"/>
        <s v="Insulated Water Bottle"/>
        <s v="Necklace"/>
        <s v="Stuffed Animal"/>
        <s v="Magnet"/>
        <s v="Book"/>
        <s v="Cast Recording CD"/>
        <s v="DVD Behind the Scenes"/>
        <s v="Souvenir Program"/>
      </sharedItems>
    </cacheField>
    <cacheField name="Month" numFmtId="165">
      <sharedItems containsSemiMixedTypes="0" containsNonDate="0" containsDate="1" containsString="0" minDate="2024-01-31T00:00:00" maxDate="2024-04-01T00:00:00"/>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 name="Field1" numFmtId="0" formula="'Retail Price'*0.85" databaseField="0"/>
  </cacheFields>
  <extLst>
    <ext xmlns:x14="http://schemas.microsoft.com/office/spreadsheetml/2009/9/main" uri="{725AE2AE-9491-48be-B2B4-4EB974FC3084}">
      <x14:pivotCacheDefinition pivotCacheId="2068430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pal Wadhwa" refreshedDate="45215.972083333334" backgroundQuery="1" createdVersion="8" refreshedVersion="8" minRefreshableVersion="3" recordCount="0" supportSubquery="1" supportAdvancedDrill="1" xr:uid="{8FD79714-78D5-4C6D-8618-E1E8AA21ABC2}">
  <cacheSource type="external" connectionId="1"/>
  <cacheFields count="2">
    <cacheField name="[NAMES].[LastName].[LastName]" caption="LastName" numFmtId="0" hierarchy="4" level="1">
      <sharedItems count="4">
        <s v="Bijou"/>
        <s v="Ezrah"/>
        <s v="Jaden"/>
        <s v="Skyler"/>
      </sharedItems>
    </cacheField>
    <cacheField name="[Measures].[Sum of Hours]" caption="Sum of Hours" numFmtId="0" hierarchy="8" level="32767"/>
  </cacheFields>
  <cacheHierarchies count="9">
    <cacheHierarchy uniqueName="[HOURS].[ID]" caption="ID" attribute="1" defaultMemberUniqueName="[HOURS].[ID].[All]" allUniqueName="[HOURS].[ID].[All]" dimensionUniqueName="[HOURS]" displayFolder="" count="0" memberValueDatatype="20" unbalanced="0"/>
    <cacheHierarchy uniqueName="[HOURS].[Week]" caption="Week" attribute="1" defaultMemberUniqueName="[HOURS].[Week].[All]" allUniqueName="[HOURS].[Week].[All]" dimensionUniqueName="[HOURS]" displayFolder="" count="0" memberValueDatatype="20" unbalanced="0"/>
    <cacheHierarchy uniqueName="[HOURS].[Hours]" caption="Hours" attribute="1" defaultMemberUniqueName="[HOURS].[Hours].[All]" allUniqueName="[HOURS].[Hours].[All]" dimensionUniqueName="[HOURS]" displayFolder="" count="0" memberValueDatatype="20" unbalanced="0"/>
    <cacheHierarchy uniqueName="[NAMES].[ID]" caption="ID" attribute="1" defaultMemberUniqueName="[NAMES].[ID].[All]" allUniqueName="[NAMES].[ID].[All]" dimensionUniqueName="[NAMES]" displayFolder="" count="0" memberValueDatatype="20" unbalanced="0"/>
    <cacheHierarchy uniqueName="[NAMES].[LastName]" caption="LastName" attribute="1" defaultMemberUniqueName="[NAMES].[LastName].[All]" allUniqueName="[NAMES].[LastName].[All]" dimensionUniqueName="[NAMES]" displayFolder="" count="2" memberValueDatatype="130" unbalanced="0">
      <fieldsUsage count="2">
        <fieldUsage x="-1"/>
        <fieldUsage x="0"/>
      </fieldsUsage>
    </cacheHierarchy>
    <cacheHierarchy uniqueName="[Measures].[__XL_Count HOURS]" caption="__XL_Count HOURS" measure="1" displayFolder="" measureGroup="HOURS" count="0" hidden="1"/>
    <cacheHierarchy uniqueName="[Measures].[__XL_Count NAMES]" caption="__XL_Count NAMES" measure="1" displayFolder="" measureGroup="NAMES" count="0" hidden="1"/>
    <cacheHierarchy uniqueName="[Measures].[__No measures defined]" caption="__No measures defined" measure="1" displayFolder="" count="0" hidden="1"/>
    <cacheHierarchy uniqueName="[Measures].[Sum of Hours]" caption="Sum of Hours" measure="1" displayFolder="" measureGroup="HOUR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HOURS" uniqueName="[HOURS]" caption="HOURS"/>
    <dimension measure="1" name="Measures" uniqueName="[Measures]" caption="Measures"/>
    <dimension name="NAMES" uniqueName="[NAMES]" caption="NAMES"/>
  </dimensions>
  <measureGroups count="2">
    <measureGroup name="HOURS" caption="HOURS"/>
    <measureGroup name="NAMES" caption="NAM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s v="Hat"/>
    <x v="0"/>
    <n v="5.95"/>
    <n v="20"/>
    <n v="14.05"/>
    <n v="31"/>
    <n v="620"/>
  </r>
  <r>
    <x v="0"/>
    <s v="Hoodie"/>
    <x v="0"/>
    <n v="25.25"/>
    <n v="70"/>
    <n v="44.75"/>
    <n v="325"/>
    <n v="22750"/>
  </r>
  <r>
    <x v="0"/>
    <s v="T-shirt: Women's"/>
    <x v="0"/>
    <n v="7.1"/>
    <n v="30"/>
    <n v="22.9"/>
    <n v="247"/>
    <n v="7410"/>
  </r>
  <r>
    <x v="0"/>
    <s v="T-shirt: Men's"/>
    <x v="0"/>
    <n v="7.1"/>
    <n v="30"/>
    <n v="22.9"/>
    <n v="231"/>
    <n v="6930"/>
  </r>
  <r>
    <x v="0"/>
    <s v="T-shirt: Unisex"/>
    <x v="0"/>
    <n v="5"/>
    <n v="25"/>
    <n v="20"/>
    <n v="325"/>
    <n v="8125"/>
  </r>
  <r>
    <x v="0"/>
    <s v="T-shirt: Touring Cities"/>
    <x v="0"/>
    <n v="6.95"/>
    <n v="35"/>
    <n v="28.05"/>
    <n v="315"/>
    <n v="11025"/>
  </r>
  <r>
    <x v="0"/>
    <s v="T-shirt: Youth"/>
    <x v="0"/>
    <n v="4"/>
    <n v="25"/>
    <n v="21"/>
    <n v="244"/>
    <n v="6100"/>
  </r>
  <r>
    <x v="1"/>
    <s v="Ceramic Mug"/>
    <x v="0"/>
    <n v="5"/>
    <n v="20"/>
    <n v="15"/>
    <n v="541"/>
    <n v="10820"/>
  </r>
  <r>
    <x v="1"/>
    <s v="Ornament"/>
    <x v="0"/>
    <n v="7.5"/>
    <n v="25"/>
    <n v="17.5"/>
    <n v="84"/>
    <n v="2100"/>
  </r>
  <r>
    <x v="1"/>
    <s v="Keychain"/>
    <x v="0"/>
    <n v="3.25"/>
    <n v="15"/>
    <n v="11.75"/>
    <n v="99"/>
    <n v="1485"/>
  </r>
  <r>
    <x v="1"/>
    <s v="Insulated Water Bottle"/>
    <x v="0"/>
    <n v="6.95"/>
    <n v="30"/>
    <n v="23.05"/>
    <n v="132"/>
    <n v="3960"/>
  </r>
  <r>
    <x v="1"/>
    <s v="Necklace"/>
    <x v="0"/>
    <n v="4.55"/>
    <n v="20"/>
    <n v="15.45"/>
    <n v="74"/>
    <n v="1480"/>
  </r>
  <r>
    <x v="1"/>
    <s v="Stuffed Animal"/>
    <x v="0"/>
    <n v="10"/>
    <n v="40"/>
    <n v="30"/>
    <n v="182"/>
    <n v="7280"/>
  </r>
  <r>
    <x v="1"/>
    <s v="Magnet"/>
    <x v="0"/>
    <n v="1.25"/>
    <n v="10"/>
    <n v="8.75"/>
    <n v="201"/>
    <n v="2010"/>
  </r>
  <r>
    <x v="2"/>
    <s v="Book"/>
    <x v="0"/>
    <n v="7.95"/>
    <n v="35"/>
    <n v="27.05"/>
    <n v="93"/>
    <n v="3255"/>
  </r>
  <r>
    <x v="2"/>
    <s v="Cast Recording CD"/>
    <x v="0"/>
    <n v="5.95"/>
    <n v="25"/>
    <n v="19.05"/>
    <n v="174"/>
    <n v="4350"/>
  </r>
  <r>
    <x v="2"/>
    <s v="DVD Behind the Scenes"/>
    <x v="0"/>
    <n v="9.9499999999999993"/>
    <n v="25"/>
    <n v="15.05"/>
    <n v="191"/>
    <n v="4775"/>
  </r>
  <r>
    <x v="2"/>
    <s v="Souvenir Program"/>
    <x v="0"/>
    <n v="9.9499999999999993"/>
    <n v="20"/>
    <n v="10.050000000000001"/>
    <n v="307"/>
    <n v="6140"/>
  </r>
  <r>
    <x v="0"/>
    <s v="Hat"/>
    <x v="1"/>
    <n v="5.95"/>
    <n v="20"/>
    <n v="14.05"/>
    <n v="48"/>
    <n v="960"/>
  </r>
  <r>
    <x v="0"/>
    <s v="Hoodie"/>
    <x v="1"/>
    <n v="25.25"/>
    <n v="70"/>
    <n v="44.75"/>
    <n v="294"/>
    <n v="20580"/>
  </r>
  <r>
    <x v="0"/>
    <s v="T-shirt: Women's"/>
    <x v="1"/>
    <n v="7.1"/>
    <n v="30"/>
    <n v="22.9"/>
    <n v="186"/>
    <n v="5580"/>
  </r>
  <r>
    <x v="0"/>
    <s v="T-shirt: Men's"/>
    <x v="1"/>
    <n v="7.1"/>
    <n v="30"/>
    <n v="22.9"/>
    <n v="160"/>
    <n v="4800"/>
  </r>
  <r>
    <x v="0"/>
    <s v="T-shirt: Unisex"/>
    <x v="1"/>
    <n v="5"/>
    <n v="25"/>
    <n v="20"/>
    <n v="109"/>
    <n v="2725"/>
  </r>
  <r>
    <x v="0"/>
    <s v="T-shirt: Touring Cities"/>
    <x v="1"/>
    <n v="6.95"/>
    <n v="35"/>
    <n v="28.05"/>
    <n v="264"/>
    <n v="9240"/>
  </r>
  <r>
    <x v="0"/>
    <s v="T-shirt: Youth"/>
    <x v="1"/>
    <n v="4"/>
    <n v="25"/>
    <n v="21"/>
    <n v="133"/>
    <n v="3325"/>
  </r>
  <r>
    <x v="1"/>
    <s v="Ceramic Mug"/>
    <x v="1"/>
    <n v="5"/>
    <n v="20"/>
    <n v="15"/>
    <n v="458"/>
    <n v="9160"/>
  </r>
  <r>
    <x v="1"/>
    <s v="Ornament"/>
    <x v="1"/>
    <n v="7.5"/>
    <n v="25"/>
    <n v="17.5"/>
    <n v="63"/>
    <n v="1575"/>
  </r>
  <r>
    <x v="1"/>
    <s v="Keychain"/>
    <x v="1"/>
    <n v="3.25"/>
    <n v="15"/>
    <n v="11.75"/>
    <n v="101"/>
    <n v="1515"/>
  </r>
  <r>
    <x v="1"/>
    <s v="Insulated Water Bottle"/>
    <x v="1"/>
    <n v="6.95"/>
    <n v="30"/>
    <n v="23.05"/>
    <n v="128"/>
    <n v="3840"/>
  </r>
  <r>
    <x v="1"/>
    <s v="Necklace"/>
    <x v="1"/>
    <n v="4.55"/>
    <n v="20"/>
    <n v="15.45"/>
    <n v="86"/>
    <n v="1720"/>
  </r>
  <r>
    <x v="1"/>
    <s v="Stuffed Animal"/>
    <x v="1"/>
    <n v="10"/>
    <n v="40"/>
    <n v="30"/>
    <n v="175"/>
    <n v="7000"/>
  </r>
  <r>
    <x v="1"/>
    <s v="Magnet"/>
    <x v="1"/>
    <n v="1.25"/>
    <n v="10"/>
    <n v="8.75"/>
    <n v="115"/>
    <n v="1150"/>
  </r>
  <r>
    <x v="2"/>
    <s v="Book"/>
    <x v="1"/>
    <n v="7.95"/>
    <n v="35"/>
    <n v="27.05"/>
    <n v="102"/>
    <n v="3570"/>
  </r>
  <r>
    <x v="2"/>
    <s v="Cast Recording CD"/>
    <x v="1"/>
    <n v="5.95"/>
    <n v="25"/>
    <n v="19.05"/>
    <n v="204"/>
    <n v="5100"/>
  </r>
  <r>
    <x v="2"/>
    <s v="DVD Behind the Scenes"/>
    <x v="1"/>
    <n v="9.9499999999999993"/>
    <n v="25"/>
    <n v="15.05"/>
    <n v="162"/>
    <n v="4050"/>
  </r>
  <r>
    <x v="2"/>
    <s v="Souvenir Program"/>
    <x v="1"/>
    <n v="9.9499999999999993"/>
    <n v="20"/>
    <n v="10.050000000000001"/>
    <n v="289"/>
    <n v="5780"/>
  </r>
  <r>
    <x v="0"/>
    <s v="Hat"/>
    <x v="2"/>
    <n v="5.95"/>
    <n v="20"/>
    <n v="14.05"/>
    <n v="67"/>
    <n v="1340"/>
  </r>
  <r>
    <x v="0"/>
    <s v="Hoodie"/>
    <x v="2"/>
    <n v="25.25"/>
    <n v="70"/>
    <n v="44.75"/>
    <n v="245"/>
    <n v="17150"/>
  </r>
  <r>
    <x v="0"/>
    <s v="T-shirt: Women's"/>
    <x v="2"/>
    <n v="7.1"/>
    <n v="30"/>
    <n v="22.9"/>
    <n v="176"/>
    <n v="5280"/>
  </r>
  <r>
    <x v="0"/>
    <s v="T-shirt: Men's"/>
    <x v="2"/>
    <n v="7.1"/>
    <n v="30"/>
    <n v="22.9"/>
    <n v="181"/>
    <n v="5430"/>
  </r>
  <r>
    <x v="0"/>
    <s v="T-shirt: Unisex"/>
    <x v="2"/>
    <n v="5"/>
    <n v="25"/>
    <n v="20"/>
    <n v="122"/>
    <n v="3050"/>
  </r>
  <r>
    <x v="0"/>
    <s v="T-shirt: Touring Cities"/>
    <x v="2"/>
    <n v="6.95"/>
    <n v="35"/>
    <n v="28.05"/>
    <n v="275"/>
    <n v="9625"/>
  </r>
  <r>
    <x v="0"/>
    <s v="T-shirt: Youth"/>
    <x v="2"/>
    <n v="4"/>
    <n v="25"/>
    <n v="21"/>
    <n v="155"/>
    <n v="3875"/>
  </r>
  <r>
    <x v="1"/>
    <s v="Ceramic Mug"/>
    <x v="2"/>
    <n v="5"/>
    <n v="20"/>
    <n v="15"/>
    <n v="418"/>
    <n v="8360"/>
  </r>
  <r>
    <x v="1"/>
    <s v="Ornament"/>
    <x v="2"/>
    <n v="7.5"/>
    <n v="25"/>
    <n v="17.5"/>
    <n v="50"/>
    <n v="1250"/>
  </r>
  <r>
    <x v="1"/>
    <s v="Keychain"/>
    <x v="2"/>
    <n v="3.25"/>
    <n v="15"/>
    <n v="11.75"/>
    <n v="111"/>
    <n v="1665"/>
  </r>
  <r>
    <x v="1"/>
    <s v="Insulated Water Bottle"/>
    <x v="2"/>
    <n v="6.95"/>
    <n v="30"/>
    <n v="23.05"/>
    <n v="135"/>
    <n v="4050"/>
  </r>
  <r>
    <x v="1"/>
    <s v="Necklace"/>
    <x v="2"/>
    <n v="4.55"/>
    <n v="20"/>
    <n v="15.45"/>
    <n v="92"/>
    <n v="1840"/>
  </r>
  <r>
    <x v="1"/>
    <s v="Stuffed Animal"/>
    <x v="2"/>
    <n v="10"/>
    <n v="40"/>
    <n v="30"/>
    <n v="214"/>
    <n v="8560"/>
  </r>
  <r>
    <x v="1"/>
    <s v="Magnet"/>
    <x v="2"/>
    <n v="1.25"/>
    <n v="10"/>
    <n v="8.75"/>
    <n v="141"/>
    <n v="1410"/>
  </r>
  <r>
    <x v="2"/>
    <s v="Book"/>
    <x v="2"/>
    <n v="7.95"/>
    <n v="35"/>
    <n v="27.05"/>
    <n v="162"/>
    <n v="5670"/>
  </r>
  <r>
    <x v="2"/>
    <s v="Cast Recording CD"/>
    <x v="2"/>
    <n v="5.95"/>
    <n v="25"/>
    <n v="19.05"/>
    <n v="234"/>
    <n v="5850"/>
  </r>
  <r>
    <x v="2"/>
    <s v="DVD Behind the Scenes"/>
    <x v="2"/>
    <n v="9.9499999999999993"/>
    <n v="25"/>
    <n v="15.05"/>
    <n v="185"/>
    <n v="4625"/>
  </r>
  <r>
    <x v="2"/>
    <s v="Souvenir Program"/>
    <x v="2"/>
    <n v="9.9499999999999993"/>
    <n v="20"/>
    <n v="10.050000000000001"/>
    <n v="327"/>
    <n v="65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d v="2024-01-31T00:00:00"/>
    <n v="5.95"/>
    <n v="20"/>
    <n v="14.05"/>
    <n v="31"/>
    <n v="620"/>
  </r>
  <r>
    <x v="0"/>
    <x v="1"/>
    <d v="2024-01-31T00:00:00"/>
    <n v="25.25"/>
    <n v="70"/>
    <n v="44.75"/>
    <n v="325"/>
    <n v="22750"/>
  </r>
  <r>
    <x v="0"/>
    <x v="2"/>
    <d v="2024-01-31T00:00:00"/>
    <n v="7.1"/>
    <n v="30"/>
    <n v="22.9"/>
    <n v="247"/>
    <n v="7410"/>
  </r>
  <r>
    <x v="0"/>
    <x v="3"/>
    <d v="2024-01-31T00:00:00"/>
    <n v="7.1"/>
    <n v="30"/>
    <n v="22.9"/>
    <n v="231"/>
    <n v="6930"/>
  </r>
  <r>
    <x v="0"/>
    <x v="4"/>
    <d v="2024-01-31T00:00:00"/>
    <n v="5"/>
    <n v="25"/>
    <n v="20"/>
    <n v="325"/>
    <n v="8125"/>
  </r>
  <r>
    <x v="0"/>
    <x v="5"/>
    <d v="2024-01-31T00:00:00"/>
    <n v="6.95"/>
    <n v="35"/>
    <n v="28.05"/>
    <n v="315"/>
    <n v="11025"/>
  </r>
  <r>
    <x v="0"/>
    <x v="6"/>
    <d v="2024-01-31T00:00:00"/>
    <n v="4"/>
    <n v="25"/>
    <n v="21"/>
    <n v="244"/>
    <n v="6100"/>
  </r>
  <r>
    <x v="1"/>
    <x v="7"/>
    <d v="2024-01-31T00:00:00"/>
    <n v="5"/>
    <n v="20"/>
    <n v="15"/>
    <n v="541"/>
    <n v="10820"/>
  </r>
  <r>
    <x v="1"/>
    <x v="8"/>
    <d v="2024-01-31T00:00:00"/>
    <n v="7.5"/>
    <n v="25"/>
    <n v="17.5"/>
    <n v="84"/>
    <n v="2100"/>
  </r>
  <r>
    <x v="1"/>
    <x v="9"/>
    <d v="2024-01-31T00:00:00"/>
    <n v="3.25"/>
    <n v="15"/>
    <n v="11.75"/>
    <n v="99"/>
    <n v="1485"/>
  </r>
  <r>
    <x v="1"/>
    <x v="10"/>
    <d v="2024-01-31T00:00:00"/>
    <n v="6.95"/>
    <n v="30"/>
    <n v="23.05"/>
    <n v="132"/>
    <n v="3960"/>
  </r>
  <r>
    <x v="1"/>
    <x v="11"/>
    <d v="2024-01-31T00:00:00"/>
    <n v="4.55"/>
    <n v="20"/>
    <n v="15.45"/>
    <n v="74"/>
    <n v="1480"/>
  </r>
  <r>
    <x v="1"/>
    <x v="12"/>
    <d v="2024-01-31T00:00:00"/>
    <n v="10"/>
    <n v="40"/>
    <n v="30"/>
    <n v="182"/>
    <n v="7280"/>
  </r>
  <r>
    <x v="1"/>
    <x v="13"/>
    <d v="2024-01-31T00:00:00"/>
    <n v="1.25"/>
    <n v="10"/>
    <n v="8.75"/>
    <n v="201"/>
    <n v="2010"/>
  </r>
  <r>
    <x v="2"/>
    <x v="14"/>
    <d v="2024-01-31T00:00:00"/>
    <n v="7.95"/>
    <n v="35"/>
    <n v="27.05"/>
    <n v="93"/>
    <n v="3255"/>
  </r>
  <r>
    <x v="2"/>
    <x v="15"/>
    <d v="2024-01-31T00:00:00"/>
    <n v="5.95"/>
    <n v="25"/>
    <n v="19.05"/>
    <n v="174"/>
    <n v="4350"/>
  </r>
  <r>
    <x v="2"/>
    <x v="16"/>
    <d v="2024-01-31T00:00:00"/>
    <n v="9.9499999999999993"/>
    <n v="25"/>
    <n v="15.05"/>
    <n v="191"/>
    <n v="4775"/>
  </r>
  <r>
    <x v="2"/>
    <x v="17"/>
    <d v="2024-01-31T00:00:00"/>
    <n v="9.9499999999999993"/>
    <n v="20"/>
    <n v="10.050000000000001"/>
    <n v="307"/>
    <n v="6140"/>
  </r>
  <r>
    <x v="0"/>
    <x v="0"/>
    <d v="2024-02-29T00:00:00"/>
    <n v="5.95"/>
    <n v="20"/>
    <n v="14.05"/>
    <n v="48"/>
    <n v="960"/>
  </r>
  <r>
    <x v="0"/>
    <x v="1"/>
    <d v="2024-02-29T00:00:00"/>
    <n v="25.25"/>
    <n v="70"/>
    <n v="44.75"/>
    <n v="294"/>
    <n v="20580"/>
  </r>
  <r>
    <x v="0"/>
    <x v="2"/>
    <d v="2024-02-29T00:00:00"/>
    <n v="7.1"/>
    <n v="30"/>
    <n v="22.9"/>
    <n v="186"/>
    <n v="5580"/>
  </r>
  <r>
    <x v="0"/>
    <x v="3"/>
    <d v="2024-02-29T00:00:00"/>
    <n v="7.1"/>
    <n v="30"/>
    <n v="22.9"/>
    <n v="160"/>
    <n v="4800"/>
  </r>
  <r>
    <x v="0"/>
    <x v="4"/>
    <d v="2024-02-29T00:00:00"/>
    <n v="5"/>
    <n v="25"/>
    <n v="20"/>
    <n v="109"/>
    <n v="2725"/>
  </r>
  <r>
    <x v="0"/>
    <x v="5"/>
    <d v="2024-02-29T00:00:00"/>
    <n v="6.95"/>
    <n v="35"/>
    <n v="28.05"/>
    <n v="264"/>
    <n v="9240"/>
  </r>
  <r>
    <x v="0"/>
    <x v="6"/>
    <d v="2024-02-29T00:00:00"/>
    <n v="4"/>
    <n v="25"/>
    <n v="21"/>
    <n v="133"/>
    <n v="3325"/>
  </r>
  <r>
    <x v="1"/>
    <x v="7"/>
    <d v="2024-02-29T00:00:00"/>
    <n v="5"/>
    <n v="20"/>
    <n v="15"/>
    <n v="458"/>
    <n v="9160"/>
  </r>
  <r>
    <x v="1"/>
    <x v="8"/>
    <d v="2024-02-29T00:00:00"/>
    <n v="7.5"/>
    <n v="25"/>
    <n v="17.5"/>
    <n v="63"/>
    <n v="1575"/>
  </r>
  <r>
    <x v="1"/>
    <x v="9"/>
    <d v="2024-02-29T00:00:00"/>
    <n v="3.25"/>
    <n v="15"/>
    <n v="11.75"/>
    <n v="101"/>
    <n v="1515"/>
  </r>
  <r>
    <x v="1"/>
    <x v="10"/>
    <d v="2024-02-29T00:00:00"/>
    <n v="6.95"/>
    <n v="30"/>
    <n v="23.05"/>
    <n v="128"/>
    <n v="3840"/>
  </r>
  <r>
    <x v="1"/>
    <x v="11"/>
    <d v="2024-02-29T00:00:00"/>
    <n v="4.55"/>
    <n v="20"/>
    <n v="15.45"/>
    <n v="86"/>
    <n v="1720"/>
  </r>
  <r>
    <x v="1"/>
    <x v="12"/>
    <d v="2024-02-29T00:00:00"/>
    <n v="10"/>
    <n v="40"/>
    <n v="30"/>
    <n v="175"/>
    <n v="7000"/>
  </r>
  <r>
    <x v="1"/>
    <x v="13"/>
    <d v="2024-02-29T00:00:00"/>
    <n v="1.25"/>
    <n v="10"/>
    <n v="8.75"/>
    <n v="115"/>
    <n v="1150"/>
  </r>
  <r>
    <x v="2"/>
    <x v="14"/>
    <d v="2024-02-29T00:00:00"/>
    <n v="7.95"/>
    <n v="35"/>
    <n v="27.05"/>
    <n v="102"/>
    <n v="3570"/>
  </r>
  <r>
    <x v="2"/>
    <x v="15"/>
    <d v="2024-02-29T00:00:00"/>
    <n v="5.95"/>
    <n v="25"/>
    <n v="19.05"/>
    <n v="204"/>
    <n v="5100"/>
  </r>
  <r>
    <x v="2"/>
    <x v="16"/>
    <d v="2024-02-29T00:00:00"/>
    <n v="9.9499999999999993"/>
    <n v="25"/>
    <n v="15.05"/>
    <n v="162"/>
    <n v="4050"/>
  </r>
  <r>
    <x v="2"/>
    <x v="17"/>
    <d v="2024-02-29T00:00:00"/>
    <n v="9.9499999999999993"/>
    <n v="20"/>
    <n v="10.050000000000001"/>
    <n v="289"/>
    <n v="5780"/>
  </r>
  <r>
    <x v="0"/>
    <x v="0"/>
    <d v="2024-03-31T00:00:00"/>
    <n v="5.95"/>
    <n v="20"/>
    <n v="14.05"/>
    <n v="67"/>
    <n v="1340"/>
  </r>
  <r>
    <x v="0"/>
    <x v="1"/>
    <d v="2024-03-31T00:00:00"/>
    <n v="25.25"/>
    <n v="70"/>
    <n v="44.75"/>
    <n v="245"/>
    <n v="17150"/>
  </r>
  <r>
    <x v="0"/>
    <x v="2"/>
    <d v="2024-03-31T00:00:00"/>
    <n v="7.1"/>
    <n v="30"/>
    <n v="22.9"/>
    <n v="176"/>
    <n v="5280"/>
  </r>
  <r>
    <x v="0"/>
    <x v="3"/>
    <d v="2024-03-31T00:00:00"/>
    <n v="7.1"/>
    <n v="30"/>
    <n v="22.9"/>
    <n v="181"/>
    <n v="5430"/>
  </r>
  <r>
    <x v="0"/>
    <x v="4"/>
    <d v="2024-03-31T00:00:00"/>
    <n v="5"/>
    <n v="25"/>
    <n v="20"/>
    <n v="122"/>
    <n v="3050"/>
  </r>
  <r>
    <x v="0"/>
    <x v="5"/>
    <d v="2024-03-31T00:00:00"/>
    <n v="6.95"/>
    <n v="35"/>
    <n v="28.05"/>
    <n v="275"/>
    <n v="9625"/>
  </r>
  <r>
    <x v="0"/>
    <x v="6"/>
    <d v="2024-03-31T00:00:00"/>
    <n v="4"/>
    <n v="25"/>
    <n v="21"/>
    <n v="155"/>
    <n v="3875"/>
  </r>
  <r>
    <x v="1"/>
    <x v="7"/>
    <d v="2024-03-31T00:00:00"/>
    <n v="5"/>
    <n v="20"/>
    <n v="15"/>
    <n v="418"/>
    <n v="8360"/>
  </r>
  <r>
    <x v="1"/>
    <x v="8"/>
    <d v="2024-03-31T00:00:00"/>
    <n v="7.5"/>
    <n v="25"/>
    <n v="17.5"/>
    <n v="50"/>
    <n v="1250"/>
  </r>
  <r>
    <x v="1"/>
    <x v="9"/>
    <d v="2024-03-31T00:00:00"/>
    <n v="3.25"/>
    <n v="15"/>
    <n v="11.75"/>
    <n v="111"/>
    <n v="1665"/>
  </r>
  <r>
    <x v="1"/>
    <x v="10"/>
    <d v="2024-03-31T00:00:00"/>
    <n v="6.95"/>
    <n v="30"/>
    <n v="23.05"/>
    <n v="135"/>
    <n v="4050"/>
  </r>
  <r>
    <x v="1"/>
    <x v="11"/>
    <d v="2024-03-31T00:00:00"/>
    <n v="4.55"/>
    <n v="20"/>
    <n v="15.45"/>
    <n v="92"/>
    <n v="1840"/>
  </r>
  <r>
    <x v="1"/>
    <x v="12"/>
    <d v="2024-03-31T00:00:00"/>
    <n v="10"/>
    <n v="40"/>
    <n v="30"/>
    <n v="214"/>
    <n v="8560"/>
  </r>
  <r>
    <x v="1"/>
    <x v="13"/>
    <d v="2024-03-31T00:00:00"/>
    <n v="1.25"/>
    <n v="10"/>
    <n v="8.75"/>
    <n v="141"/>
    <n v="1410"/>
  </r>
  <r>
    <x v="2"/>
    <x v="14"/>
    <d v="2024-03-31T00:00:00"/>
    <n v="7.95"/>
    <n v="35"/>
    <n v="27.05"/>
    <n v="162"/>
    <n v="5670"/>
  </r>
  <r>
    <x v="2"/>
    <x v="15"/>
    <d v="2024-03-31T00:00:00"/>
    <n v="5.95"/>
    <n v="25"/>
    <n v="19.05"/>
    <n v="234"/>
    <n v="5850"/>
  </r>
  <r>
    <x v="2"/>
    <x v="16"/>
    <d v="2024-03-31T00:00:00"/>
    <n v="9.9499999999999993"/>
    <n v="25"/>
    <n v="15.05"/>
    <n v="185"/>
    <n v="4625"/>
  </r>
  <r>
    <x v="2"/>
    <x v="17"/>
    <d v="2024-03-31T00:00:00"/>
    <n v="9.9499999999999993"/>
    <n v="20"/>
    <n v="10.050000000000001"/>
    <n v="327"/>
    <n v="65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5259F5-F333-4FD3-B1C2-4DC75D16A301}" name="Qtr1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7" firstHeaderRow="0" firstDataRow="1" firstDataCol="1"/>
  <pivotFields count="8">
    <pivotField axis="axisRow" showAll="0">
      <items count="4">
        <item x="0"/>
        <item x="2"/>
        <item x="1"/>
        <item t="default"/>
      </items>
    </pivotField>
    <pivotField showAll="0"/>
    <pivotField numFmtId="165" showAll="0">
      <items count="4">
        <item x="0"/>
        <item x="1"/>
        <item x="2"/>
        <item t="default"/>
      </items>
    </pivotField>
    <pivotField numFmtId="44" showAll="0"/>
    <pivotField numFmtId="164" showAll="0"/>
    <pivotField numFmtId="44" showAll="0"/>
    <pivotField dataField="1" showAll="0"/>
    <pivotField dataField="1" numFmtId="164" showAll="0"/>
  </pivotFields>
  <rowFields count="1">
    <field x="0"/>
  </rowFields>
  <rowItems count="4">
    <i>
      <x/>
    </i>
    <i>
      <x v="1"/>
    </i>
    <i>
      <x v="2"/>
    </i>
    <i t="grand">
      <x/>
    </i>
  </rowItems>
  <colFields count="1">
    <field x="-2"/>
  </colFields>
  <colItems count="2">
    <i>
      <x/>
    </i>
    <i i="1">
      <x v="1"/>
    </i>
  </colItems>
  <dataFields count="2">
    <dataField name="Total Gross Revenue" fld="7" baseField="0" baseItem="0" numFmtId="42"/>
    <dataField name="Total Qty Sold" fld="6" baseField="0" baseItem="0" numFmtId="3"/>
  </dataFields>
  <chartFormats count="8">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series="1">
      <pivotArea type="data" outline="0" fieldPosition="0">
        <references count="1">
          <reference field="4294967294" count="1" selected="0">
            <x v="1"/>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filters count="1">
    <filter fld="2" type="dateBetween" evalOrder="-1" id="4" name="Month">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9467C-39BC-4E84-86FA-6A5E0F434283}" name="Sale Pric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rowPageCount="1" colPageCount="1"/>
  <pivotFields count="9">
    <pivotField axis="axisPage" showAll="0">
      <items count="4">
        <item x="0"/>
        <item x="2"/>
        <item x="1"/>
        <item t="default"/>
      </items>
    </pivotField>
    <pivotField axis="axisRow" showAll="0">
      <items count="19">
        <item x="14"/>
        <item x="15"/>
        <item x="7"/>
        <item x="16"/>
        <item x="0"/>
        <item x="1"/>
        <item x="10"/>
        <item x="9"/>
        <item x="13"/>
        <item x="11"/>
        <item x="8"/>
        <item x="17"/>
        <item x="12"/>
        <item x="3"/>
        <item x="5"/>
        <item x="4"/>
        <item x="2"/>
        <item x="6"/>
        <item t="default"/>
      </items>
    </pivotField>
    <pivotField numFmtId="165" showAll="0"/>
    <pivotField numFmtId="44" showAll="0"/>
    <pivotField dataField="1" numFmtId="164" showAll="0"/>
    <pivotField numFmtId="44" showAll="0"/>
    <pivotField showAll="0"/>
    <pivotField numFmtId="164" showAll="0"/>
    <pivotField dataField="1" dragToRow="0" dragToCol="0" dragToPage="0" showAll="0" defaultSubtotal="0"/>
  </pivotFields>
  <rowFields count="1">
    <field x="1"/>
  </rowFields>
  <rowItems count="8">
    <i>
      <x v="2"/>
    </i>
    <i>
      <x v="6"/>
    </i>
    <i>
      <x v="7"/>
    </i>
    <i>
      <x v="8"/>
    </i>
    <i>
      <x v="9"/>
    </i>
    <i>
      <x v="10"/>
    </i>
    <i>
      <x v="12"/>
    </i>
    <i t="grand">
      <x/>
    </i>
  </rowItems>
  <colFields count="1">
    <field x="-2"/>
  </colFields>
  <colItems count="2">
    <i>
      <x/>
    </i>
    <i i="1">
      <x v="1"/>
    </i>
  </colItems>
  <pageFields count="1">
    <pageField fld="0" item="2" hier="-1"/>
  </pageFields>
  <dataFields count="2">
    <dataField name="Item Retail Price" fld="4" baseField="1" baseItem="2" numFmtId="42"/>
    <dataField name="Sale Price" fld="8" baseField="1" baseItem="2" numFmtId="42"/>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5E3EC-856A-4EBD-9CE4-A34483181B6B}" name="Monthly Hour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s">
  <location ref="E1:F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Monthly Hours" fld="1" baseField="0" baseItem="0"/>
  </dataFields>
  <pivotHierarchies count="9">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Monthly Hours"/>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AMES]"/>
        <x15:activeTabTopLevelEntity name="[HOU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BE03A7-86FB-495F-B61F-685065A99F21}" sourceName="Category">
  <pivotTables>
    <pivotTable tabId="6" name="Sale Prices"/>
  </pivotTables>
  <data>
    <tabular pivotCacheId="20684305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EBEFFF9-B66E-44FA-B2CA-78989689149F}" cache="Slicer_Category" caption="Categor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B83E62-2CA4-49DE-88E7-FF4508F5ABDA}" name="NAMES" displayName="NAMES" ref="A1:B5" totalsRowShown="0">
  <autoFilter ref="A1:B5" xr:uid="{258A0CF9-BF45-411A-9200-ABFA01A4EAA5}"/>
  <tableColumns count="2">
    <tableColumn id="1" xr3:uid="{12016574-2FE7-4262-8A15-154AFA0375A6}" name="ID"/>
    <tableColumn id="2" xr3:uid="{D8E1E2CB-9523-4CBC-A065-7C409B0BDA8D}" name="Last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DD713D-F99F-4848-9ACC-BF3E4D4FADAD}" name="HOURS" displayName="HOURS" ref="A7:C23" totalsRowShown="0">
  <autoFilter ref="A7:C23" xr:uid="{B6C25E2B-F282-4942-9977-BE8A340E8A91}"/>
  <tableColumns count="3">
    <tableColumn id="1" xr3:uid="{8EB4AD2C-549A-46BE-B96D-17615E8619D4}" name="ID"/>
    <tableColumn id="2" xr3:uid="{C12B6937-52C5-4994-A63B-BB89409856EF}" name="Week"/>
    <tableColumn id="3" xr3:uid="{0DC84788-45BA-43C9-AC7D-F3A850F32ACC}" name="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A47E2416-CFD8-482E-81E6-F97514AF4ECA}" sourceName="Month">
  <pivotTables>
    <pivotTable tabId="4" name="Qtr1 Sales"/>
  </pivotTables>
  <state minimalRefreshVersion="6" lastRefreshVersion="6" pivotCacheId="1656029993" filterType="dateBetween">
    <selection startDate="2024-03-01T00:00:00" endDate="2024-03-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2D230D0-ED39-4573-9AF8-14E7EC206FEE}" cache="NativeTimeline_Month" caption="Month" level="2" selectionLevel="2" scrollPosition="2024-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8C90-E083-414B-A43D-02412770AE75}">
  <dimension ref="A1:F20"/>
  <sheetViews>
    <sheetView workbookViewId="0">
      <selection activeCell="F1" sqref="F1"/>
    </sheetView>
  </sheetViews>
  <sheetFormatPr defaultRowHeight="14.4" outlineLevelRow="3" x14ac:dyDescent="0.3"/>
  <cols>
    <col min="2" max="2" width="20.109375" bestFit="1" customWidth="1"/>
    <col min="3" max="3" width="9.109375" style="1"/>
    <col min="4" max="5" width="9.109375" customWidth="1"/>
  </cols>
  <sheetData>
    <row r="1" spans="1:6" x14ac:dyDescent="0.3">
      <c r="A1" s="11" t="s">
        <v>0</v>
      </c>
      <c r="B1" s="11" t="s">
        <v>1</v>
      </c>
      <c r="C1" s="12" t="s">
        <v>2</v>
      </c>
      <c r="D1" s="13" t="s">
        <v>3</v>
      </c>
      <c r="E1" s="11" t="s">
        <v>4</v>
      </c>
      <c r="F1" s="11" t="s">
        <v>5</v>
      </c>
    </row>
    <row r="2" spans="1:6" outlineLevel="3" x14ac:dyDescent="0.3">
      <c r="A2" s="10" t="s">
        <v>6</v>
      </c>
      <c r="B2" s="10" t="s">
        <v>7</v>
      </c>
      <c r="C2" s="14" t="s">
        <v>8</v>
      </c>
      <c r="D2" s="15">
        <v>50</v>
      </c>
      <c r="E2" s="10">
        <v>27</v>
      </c>
      <c r="F2" s="16">
        <f>D2*E2</f>
        <v>1350</v>
      </c>
    </row>
    <row r="3" spans="1:6" outlineLevel="3" x14ac:dyDescent="0.3">
      <c r="A3" s="10" t="s">
        <v>6</v>
      </c>
      <c r="B3" s="10" t="s">
        <v>13</v>
      </c>
      <c r="C3" s="14" t="s">
        <v>8</v>
      </c>
      <c r="D3" s="15">
        <v>70</v>
      </c>
      <c r="E3" s="10">
        <v>105</v>
      </c>
      <c r="F3" s="16">
        <f>D3*E3</f>
        <v>7350</v>
      </c>
    </row>
    <row r="4" spans="1:6" outlineLevel="2" x14ac:dyDescent="0.3">
      <c r="A4" s="19" t="s">
        <v>52</v>
      </c>
      <c r="B4" s="10"/>
      <c r="C4" s="14"/>
      <c r="D4" s="15"/>
      <c r="E4" s="10">
        <f>SUBTOTAL(9,E2:E3)</f>
        <v>132</v>
      </c>
      <c r="F4" s="16">
        <f>SUBTOTAL(9,F2:F3)</f>
        <v>8700</v>
      </c>
    </row>
    <row r="5" spans="1:6" outlineLevel="3" x14ac:dyDescent="0.3">
      <c r="A5" s="10" t="s">
        <v>10</v>
      </c>
      <c r="B5" s="10" t="s">
        <v>14</v>
      </c>
      <c r="C5" s="14" t="s">
        <v>8</v>
      </c>
      <c r="D5" s="15">
        <v>20</v>
      </c>
      <c r="E5" s="10">
        <v>118</v>
      </c>
      <c r="F5" s="16">
        <f>D5*E5</f>
        <v>2360</v>
      </c>
    </row>
    <row r="6" spans="1:6" outlineLevel="3" x14ac:dyDescent="0.3">
      <c r="A6" s="10" t="s">
        <v>10</v>
      </c>
      <c r="B6" s="10" t="s">
        <v>11</v>
      </c>
      <c r="C6" s="14" t="s">
        <v>8</v>
      </c>
      <c r="D6" s="15">
        <v>30</v>
      </c>
      <c r="E6" s="10">
        <v>142</v>
      </c>
      <c r="F6" s="16">
        <f>D6*E6</f>
        <v>4260</v>
      </c>
    </row>
    <row r="7" spans="1:6" outlineLevel="3" x14ac:dyDescent="0.3">
      <c r="A7" s="10" t="s">
        <v>10</v>
      </c>
      <c r="B7" s="10" t="s">
        <v>12</v>
      </c>
      <c r="C7" s="14" t="s">
        <v>8</v>
      </c>
      <c r="D7" s="15">
        <v>30</v>
      </c>
      <c r="E7" s="10">
        <v>151</v>
      </c>
      <c r="F7" s="16">
        <f>D7*E7</f>
        <v>4530</v>
      </c>
    </row>
    <row r="8" spans="1:6" outlineLevel="3" x14ac:dyDescent="0.3">
      <c r="A8" s="10" t="s">
        <v>10</v>
      </c>
      <c r="B8" s="10" t="s">
        <v>15</v>
      </c>
      <c r="C8" s="14" t="s">
        <v>8</v>
      </c>
      <c r="D8" s="15">
        <v>25</v>
      </c>
      <c r="E8" s="10">
        <v>175</v>
      </c>
      <c r="F8" s="16">
        <f>D8*E8</f>
        <v>4375</v>
      </c>
    </row>
    <row r="9" spans="1:6" outlineLevel="2" x14ac:dyDescent="0.3">
      <c r="A9" s="19" t="s">
        <v>53</v>
      </c>
      <c r="B9" s="10"/>
      <c r="C9" s="14"/>
      <c r="D9" s="15"/>
      <c r="E9" s="10">
        <f>SUBTOTAL(9,E5:E8)</f>
        <v>586</v>
      </c>
      <c r="F9" s="16">
        <f>SUBTOTAL(9,F5:F8)</f>
        <v>15525</v>
      </c>
    </row>
    <row r="10" spans="1:6" outlineLevel="1" x14ac:dyDescent="0.3">
      <c r="A10" s="10"/>
      <c r="B10" s="10"/>
      <c r="C10" s="18" t="s">
        <v>49</v>
      </c>
      <c r="D10" s="15"/>
      <c r="E10" s="10">
        <f>SUBTOTAL(9,E2:E8)</f>
        <v>718</v>
      </c>
      <c r="F10" s="16">
        <f>SUBTOTAL(9,F2:F8)</f>
        <v>24225</v>
      </c>
    </row>
    <row r="11" spans="1:6" outlineLevel="3" x14ac:dyDescent="0.3">
      <c r="A11" s="10" t="s">
        <v>6</v>
      </c>
      <c r="B11" s="10" t="s">
        <v>7</v>
      </c>
      <c r="C11" s="14" t="s">
        <v>9</v>
      </c>
      <c r="D11" s="15">
        <v>50</v>
      </c>
      <c r="E11" s="10">
        <v>36</v>
      </c>
      <c r="F11" s="16">
        <f>D11*E11</f>
        <v>1800</v>
      </c>
    </row>
    <row r="12" spans="1:6" outlineLevel="3" x14ac:dyDescent="0.3">
      <c r="A12" s="10" t="s">
        <v>6</v>
      </c>
      <c r="B12" s="10" t="s">
        <v>13</v>
      </c>
      <c r="C12" s="14" t="s">
        <v>9</v>
      </c>
      <c r="D12" s="15">
        <v>70</v>
      </c>
      <c r="E12" s="10">
        <v>139</v>
      </c>
      <c r="F12" s="16">
        <f>D12*E12</f>
        <v>9730</v>
      </c>
    </row>
    <row r="13" spans="1:6" outlineLevel="2" x14ac:dyDescent="0.3">
      <c r="A13" s="19" t="s">
        <v>52</v>
      </c>
      <c r="B13" s="10"/>
      <c r="C13" s="14"/>
      <c r="D13" s="15"/>
      <c r="E13" s="10">
        <f>SUBTOTAL(9,E11:E12)</f>
        <v>175</v>
      </c>
      <c r="F13" s="16">
        <f>SUBTOTAL(9,F11:F12)</f>
        <v>11530</v>
      </c>
    </row>
    <row r="14" spans="1:6" outlineLevel="3" x14ac:dyDescent="0.3">
      <c r="A14" s="10" t="s">
        <v>10</v>
      </c>
      <c r="B14" s="10" t="s">
        <v>11</v>
      </c>
      <c r="C14" s="14" t="s">
        <v>9</v>
      </c>
      <c r="D14" s="15">
        <v>30</v>
      </c>
      <c r="E14" s="10">
        <v>89</v>
      </c>
      <c r="F14" s="16">
        <f>D14*E14</f>
        <v>2670</v>
      </c>
    </row>
    <row r="15" spans="1:6" outlineLevel="3" x14ac:dyDescent="0.3">
      <c r="A15" s="10" t="s">
        <v>10</v>
      </c>
      <c r="B15" s="10" t="s">
        <v>12</v>
      </c>
      <c r="C15" s="14" t="s">
        <v>9</v>
      </c>
      <c r="D15" s="15">
        <v>30</v>
      </c>
      <c r="E15" s="10">
        <v>96</v>
      </c>
      <c r="F15" s="16">
        <f>D15*E15</f>
        <v>2880</v>
      </c>
    </row>
    <row r="16" spans="1:6" outlineLevel="3" x14ac:dyDescent="0.3">
      <c r="A16" s="10" t="s">
        <v>10</v>
      </c>
      <c r="B16" s="10" t="s">
        <v>15</v>
      </c>
      <c r="C16" s="14" t="s">
        <v>9</v>
      </c>
      <c r="D16" s="15">
        <v>25</v>
      </c>
      <c r="E16" s="10">
        <v>150</v>
      </c>
      <c r="F16" s="16">
        <f>D16*E16</f>
        <v>3750</v>
      </c>
    </row>
    <row r="17" spans="1:6" outlineLevel="3" x14ac:dyDescent="0.3">
      <c r="A17" s="10" t="s">
        <v>10</v>
      </c>
      <c r="B17" s="10" t="s">
        <v>14</v>
      </c>
      <c r="C17" s="14" t="s">
        <v>9</v>
      </c>
      <c r="D17" s="15">
        <v>20</v>
      </c>
      <c r="E17" s="10">
        <v>197</v>
      </c>
      <c r="F17" s="16">
        <f>D17*E17</f>
        <v>3940</v>
      </c>
    </row>
    <row r="18" spans="1:6" outlineLevel="2" x14ac:dyDescent="0.3">
      <c r="A18" s="19" t="s">
        <v>53</v>
      </c>
      <c r="B18" s="10"/>
      <c r="C18" s="14"/>
      <c r="D18" s="15"/>
      <c r="E18" s="10">
        <f>SUBTOTAL(9,E14:E17)</f>
        <v>532</v>
      </c>
      <c r="F18" s="16">
        <f>SUBTOTAL(9,F14:F17)</f>
        <v>13240</v>
      </c>
    </row>
    <row r="19" spans="1:6" outlineLevel="1" x14ac:dyDescent="0.3">
      <c r="A19" s="10"/>
      <c r="B19" s="10"/>
      <c r="C19" s="18" t="s">
        <v>50</v>
      </c>
      <c r="D19" s="15"/>
      <c r="E19" s="10">
        <f>SUBTOTAL(9,E11:E17)</f>
        <v>707</v>
      </c>
      <c r="F19" s="16">
        <f>SUBTOTAL(9,F11:F17)</f>
        <v>24770</v>
      </c>
    </row>
    <row r="20" spans="1:6" x14ac:dyDescent="0.3">
      <c r="A20" s="10"/>
      <c r="B20" s="10"/>
      <c r="C20" s="18" t="s">
        <v>51</v>
      </c>
      <c r="D20" s="15"/>
      <c r="E20" s="10">
        <f>SUBTOTAL(9,E2:E17)</f>
        <v>1425</v>
      </c>
      <c r="F20" s="16">
        <f>SUBTOTAL(9,F2:F17)</f>
        <v>48995</v>
      </c>
    </row>
  </sheetData>
  <sortState xmlns:xlrd2="http://schemas.microsoft.com/office/spreadsheetml/2017/richdata2" ref="A2:F17">
    <sortCondition ref="C2:C17"/>
    <sortCondition ref="A2:A1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2CD4-E4E9-4F1D-BC1B-64C520A315F8}">
  <dimension ref="A3:C7"/>
  <sheetViews>
    <sheetView workbookViewId="0">
      <selection activeCell="C4" sqref="C4"/>
    </sheetView>
  </sheetViews>
  <sheetFormatPr defaultRowHeight="14.4" x14ac:dyDescent="0.3"/>
  <cols>
    <col min="1" max="1" width="12.5546875" bestFit="1" customWidth="1"/>
    <col min="2" max="2" width="18.21875" bestFit="1" customWidth="1"/>
    <col min="3" max="3" width="12.77734375" bestFit="1" customWidth="1"/>
  </cols>
  <sheetData>
    <row r="3" spans="1:3" x14ac:dyDescent="0.3">
      <c r="A3" s="20" t="s">
        <v>54</v>
      </c>
      <c r="B3" t="s">
        <v>55</v>
      </c>
      <c r="C3" t="s">
        <v>56</v>
      </c>
    </row>
    <row r="4" spans="1:3" x14ac:dyDescent="0.3">
      <c r="A4" s="21" t="s">
        <v>22</v>
      </c>
      <c r="B4" s="22">
        <v>45750</v>
      </c>
      <c r="C4" s="23">
        <v>1221</v>
      </c>
    </row>
    <row r="5" spans="1:3" x14ac:dyDescent="0.3">
      <c r="A5" s="21" t="s">
        <v>37</v>
      </c>
      <c r="B5" s="22">
        <v>22685</v>
      </c>
      <c r="C5" s="23">
        <v>908</v>
      </c>
    </row>
    <row r="6" spans="1:3" x14ac:dyDescent="0.3">
      <c r="A6" s="21" t="s">
        <v>29</v>
      </c>
      <c r="B6" s="22">
        <v>27135</v>
      </c>
      <c r="C6" s="23">
        <v>1161</v>
      </c>
    </row>
    <row r="7" spans="1:3" x14ac:dyDescent="0.3">
      <c r="A7" s="21" t="s">
        <v>51</v>
      </c>
      <c r="B7" s="22">
        <v>95570</v>
      </c>
      <c r="C7" s="23">
        <v>3290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D7DA7-19EC-4394-A1B6-7C54BD20B982}">
  <dimension ref="A1:C11"/>
  <sheetViews>
    <sheetView workbookViewId="0">
      <selection activeCell="H4" sqref="H4"/>
    </sheetView>
  </sheetViews>
  <sheetFormatPr defaultRowHeight="14.4" x14ac:dyDescent="0.3"/>
  <cols>
    <col min="1" max="1" width="19.6640625" bestFit="1" customWidth="1"/>
    <col min="2" max="2" width="14.6640625" bestFit="1" customWidth="1"/>
    <col min="3" max="3" width="9" bestFit="1" customWidth="1"/>
  </cols>
  <sheetData>
    <row r="1" spans="1:3" x14ac:dyDescent="0.3">
      <c r="A1" s="20" t="s">
        <v>0</v>
      </c>
      <c r="B1" t="s">
        <v>29</v>
      </c>
    </row>
    <row r="3" spans="1:3" x14ac:dyDescent="0.3">
      <c r="A3" s="20" t="s">
        <v>54</v>
      </c>
      <c r="B3" t="s">
        <v>57</v>
      </c>
      <c r="C3" t="s">
        <v>58</v>
      </c>
    </row>
    <row r="4" spans="1:3" x14ac:dyDescent="0.3">
      <c r="A4" s="21" t="s">
        <v>30</v>
      </c>
      <c r="B4" s="22">
        <v>60</v>
      </c>
      <c r="C4" s="22">
        <v>51</v>
      </c>
    </row>
    <row r="5" spans="1:3" x14ac:dyDescent="0.3">
      <c r="A5" s="21" t="s">
        <v>33</v>
      </c>
      <c r="B5" s="22">
        <v>90</v>
      </c>
      <c r="C5" s="22">
        <v>76.5</v>
      </c>
    </row>
    <row r="6" spans="1:3" x14ac:dyDescent="0.3">
      <c r="A6" s="21" t="s">
        <v>32</v>
      </c>
      <c r="B6" s="22">
        <v>45</v>
      </c>
      <c r="C6" s="22">
        <v>38.25</v>
      </c>
    </row>
    <row r="7" spans="1:3" x14ac:dyDescent="0.3">
      <c r="A7" s="21" t="s">
        <v>36</v>
      </c>
      <c r="B7" s="22">
        <v>30</v>
      </c>
      <c r="C7" s="22">
        <v>25.5</v>
      </c>
    </row>
    <row r="8" spans="1:3" x14ac:dyDescent="0.3">
      <c r="A8" s="21" t="s">
        <v>34</v>
      </c>
      <c r="B8" s="22">
        <v>60</v>
      </c>
      <c r="C8" s="22">
        <v>51</v>
      </c>
    </row>
    <row r="9" spans="1:3" x14ac:dyDescent="0.3">
      <c r="A9" s="21" t="s">
        <v>31</v>
      </c>
      <c r="B9" s="22">
        <v>75</v>
      </c>
      <c r="C9" s="22">
        <v>63.75</v>
      </c>
    </row>
    <row r="10" spans="1:3" x14ac:dyDescent="0.3">
      <c r="A10" s="21" t="s">
        <v>35</v>
      </c>
      <c r="B10" s="22">
        <v>120</v>
      </c>
      <c r="C10" s="22">
        <v>102</v>
      </c>
    </row>
    <row r="11" spans="1:3" x14ac:dyDescent="0.3">
      <c r="A11" s="21" t="s">
        <v>51</v>
      </c>
      <c r="B11" s="22">
        <v>480</v>
      </c>
      <c r="C11" s="22">
        <v>408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2E4E-8F6D-492E-9364-7959B7B424F7}">
  <dimension ref="A1:H57"/>
  <sheetViews>
    <sheetView tabSelected="1" zoomScaleNormal="100" workbookViewId="0">
      <selection activeCell="H2" sqref="H2"/>
    </sheetView>
  </sheetViews>
  <sheetFormatPr defaultRowHeight="14.4" x14ac:dyDescent="0.3"/>
  <cols>
    <col min="1" max="1" width="9.6640625" bestFit="1" customWidth="1"/>
    <col min="2" max="2" width="23.6640625" customWidth="1"/>
    <col min="3" max="3" width="15.44140625" customWidth="1"/>
    <col min="8" max="8" width="12.5546875" bestFit="1" customWidth="1"/>
  </cols>
  <sheetData>
    <row r="1" spans="1:8" x14ac:dyDescent="0.3">
      <c r="E1" s="17"/>
      <c r="F1" s="17"/>
      <c r="G1" s="2" t="s">
        <v>16</v>
      </c>
      <c r="H1" s="3">
        <f>GETPIVOTDATA("Total Gross Revenue",'Sales PivotTable'!$A$3)</f>
        <v>95570</v>
      </c>
    </row>
    <row r="3" spans="1:8" ht="28.8" x14ac:dyDescent="0.3">
      <c r="A3" s="4" t="s">
        <v>0</v>
      </c>
      <c r="B3" s="4" t="s">
        <v>17</v>
      </c>
      <c r="C3" s="4" t="s">
        <v>18</v>
      </c>
      <c r="D3" s="4" t="s">
        <v>19</v>
      </c>
      <c r="E3" s="4" t="s">
        <v>20</v>
      </c>
      <c r="F3" s="4" t="s">
        <v>21</v>
      </c>
      <c r="G3" s="4" t="s">
        <v>4</v>
      </c>
      <c r="H3" s="4" t="s">
        <v>5</v>
      </c>
    </row>
    <row r="4" spans="1:8" x14ac:dyDescent="0.3">
      <c r="A4" s="10" t="s">
        <v>22</v>
      </c>
      <c r="B4" s="10" t="s">
        <v>23</v>
      </c>
      <c r="C4" s="5">
        <v>45322</v>
      </c>
      <c r="D4" s="6">
        <v>5.95</v>
      </c>
      <c r="E4" s="15">
        <v>20</v>
      </c>
      <c r="F4" s="7">
        <f>E4-D4</f>
        <v>14.05</v>
      </c>
      <c r="G4" s="10">
        <v>31</v>
      </c>
      <c r="H4" s="16">
        <f>E4*G4</f>
        <v>620</v>
      </c>
    </row>
    <row r="5" spans="1:8" x14ac:dyDescent="0.3">
      <c r="A5" s="10" t="s">
        <v>22</v>
      </c>
      <c r="B5" s="10" t="s">
        <v>6</v>
      </c>
      <c r="C5" s="5">
        <v>45322</v>
      </c>
      <c r="D5" s="6">
        <v>25.25</v>
      </c>
      <c r="E5" s="15">
        <v>70</v>
      </c>
      <c r="F5" s="7">
        <f t="shared" ref="F5:F21" si="0">E5-D5</f>
        <v>44.75</v>
      </c>
      <c r="G5" s="10">
        <v>325</v>
      </c>
      <c r="H5" s="16">
        <f t="shared" ref="H5:H21" si="1">E5*G5</f>
        <v>22750</v>
      </c>
    </row>
    <row r="6" spans="1:8" x14ac:dyDescent="0.3">
      <c r="A6" s="10" t="s">
        <v>22</v>
      </c>
      <c r="B6" s="10" t="s">
        <v>24</v>
      </c>
      <c r="C6" s="5">
        <v>45322</v>
      </c>
      <c r="D6" s="8">
        <v>7.1</v>
      </c>
      <c r="E6" s="15">
        <v>30</v>
      </c>
      <c r="F6" s="7">
        <f t="shared" si="0"/>
        <v>22.9</v>
      </c>
      <c r="G6" s="10">
        <v>247</v>
      </c>
      <c r="H6" s="16">
        <f t="shared" si="1"/>
        <v>7410</v>
      </c>
    </row>
    <row r="7" spans="1:8" x14ac:dyDescent="0.3">
      <c r="A7" s="10" t="s">
        <v>22</v>
      </c>
      <c r="B7" s="10" t="s">
        <v>25</v>
      </c>
      <c r="C7" s="5">
        <v>45322</v>
      </c>
      <c r="D7" s="8">
        <v>7.1</v>
      </c>
      <c r="E7" s="15">
        <v>30</v>
      </c>
      <c r="F7" s="7">
        <f t="shared" si="0"/>
        <v>22.9</v>
      </c>
      <c r="G7" s="10">
        <v>231</v>
      </c>
      <c r="H7" s="16">
        <f t="shared" si="1"/>
        <v>6930</v>
      </c>
    </row>
    <row r="8" spans="1:8" x14ac:dyDescent="0.3">
      <c r="A8" s="10" t="s">
        <v>22</v>
      </c>
      <c r="B8" s="10" t="s">
        <v>26</v>
      </c>
      <c r="C8" s="5">
        <v>45322</v>
      </c>
      <c r="D8" s="8">
        <v>5</v>
      </c>
      <c r="E8" s="15">
        <v>25</v>
      </c>
      <c r="F8" s="7">
        <f t="shared" si="0"/>
        <v>20</v>
      </c>
      <c r="G8" s="10">
        <v>325</v>
      </c>
      <c r="H8" s="16">
        <f t="shared" si="1"/>
        <v>8125</v>
      </c>
    </row>
    <row r="9" spans="1:8" x14ac:dyDescent="0.3">
      <c r="A9" s="10" t="s">
        <v>22</v>
      </c>
      <c r="B9" s="10" t="s">
        <v>27</v>
      </c>
      <c r="C9" s="5">
        <v>45322</v>
      </c>
      <c r="D9" s="8">
        <v>6.95</v>
      </c>
      <c r="E9" s="15">
        <v>35</v>
      </c>
      <c r="F9" s="7">
        <f t="shared" si="0"/>
        <v>28.05</v>
      </c>
      <c r="G9" s="10">
        <v>315</v>
      </c>
      <c r="H9" s="16">
        <f t="shared" si="1"/>
        <v>11025</v>
      </c>
    </row>
    <row r="10" spans="1:8" x14ac:dyDescent="0.3">
      <c r="A10" s="10" t="s">
        <v>22</v>
      </c>
      <c r="B10" s="10" t="s">
        <v>28</v>
      </c>
      <c r="C10" s="5">
        <v>45322</v>
      </c>
      <c r="D10" s="8">
        <v>4</v>
      </c>
      <c r="E10" s="15">
        <v>25</v>
      </c>
      <c r="F10" s="7">
        <f t="shared" si="0"/>
        <v>21</v>
      </c>
      <c r="G10" s="10">
        <v>244</v>
      </c>
      <c r="H10" s="16">
        <f t="shared" si="1"/>
        <v>6100</v>
      </c>
    </row>
    <row r="11" spans="1:8" x14ac:dyDescent="0.3">
      <c r="A11" s="10" t="s">
        <v>29</v>
      </c>
      <c r="B11" s="10" t="s">
        <v>30</v>
      </c>
      <c r="C11" s="5">
        <v>45322</v>
      </c>
      <c r="D11" s="6">
        <v>5</v>
      </c>
      <c r="E11" s="15">
        <v>20</v>
      </c>
      <c r="F11" s="7">
        <f t="shared" si="0"/>
        <v>15</v>
      </c>
      <c r="G11" s="10">
        <v>541</v>
      </c>
      <c r="H11" s="16">
        <f t="shared" si="1"/>
        <v>10820</v>
      </c>
    </row>
    <row r="12" spans="1:8" x14ac:dyDescent="0.3">
      <c r="A12" s="10" t="s">
        <v>29</v>
      </c>
      <c r="B12" s="10" t="s">
        <v>31</v>
      </c>
      <c r="C12" s="5">
        <v>45322</v>
      </c>
      <c r="D12" s="6">
        <v>7.5</v>
      </c>
      <c r="E12" s="15">
        <v>25</v>
      </c>
      <c r="F12" s="7">
        <f t="shared" si="0"/>
        <v>17.5</v>
      </c>
      <c r="G12" s="10">
        <v>84</v>
      </c>
      <c r="H12" s="16">
        <f t="shared" si="1"/>
        <v>2100</v>
      </c>
    </row>
    <row r="13" spans="1:8" x14ac:dyDescent="0.3">
      <c r="A13" s="10" t="s">
        <v>29</v>
      </c>
      <c r="B13" s="10" t="s">
        <v>32</v>
      </c>
      <c r="C13" s="5">
        <v>45322</v>
      </c>
      <c r="D13" s="6">
        <v>3.25</v>
      </c>
      <c r="E13" s="15">
        <v>15</v>
      </c>
      <c r="F13" s="7">
        <f t="shared" si="0"/>
        <v>11.75</v>
      </c>
      <c r="G13" s="10">
        <v>99</v>
      </c>
      <c r="H13" s="16">
        <f t="shared" si="1"/>
        <v>1485</v>
      </c>
    </row>
    <row r="14" spans="1:8" x14ac:dyDescent="0.3">
      <c r="A14" s="10" t="s">
        <v>29</v>
      </c>
      <c r="B14" s="10" t="s">
        <v>33</v>
      </c>
      <c r="C14" s="5">
        <v>45322</v>
      </c>
      <c r="D14" s="6">
        <v>6.95</v>
      </c>
      <c r="E14" s="15">
        <v>30</v>
      </c>
      <c r="F14" s="7">
        <f t="shared" si="0"/>
        <v>23.05</v>
      </c>
      <c r="G14" s="10">
        <v>132</v>
      </c>
      <c r="H14" s="16">
        <f t="shared" si="1"/>
        <v>3960</v>
      </c>
    </row>
    <row r="15" spans="1:8" x14ac:dyDescent="0.3">
      <c r="A15" s="10" t="s">
        <v>29</v>
      </c>
      <c r="B15" s="10" t="s">
        <v>34</v>
      </c>
      <c r="C15" s="5">
        <v>45322</v>
      </c>
      <c r="D15" s="6">
        <v>4.55</v>
      </c>
      <c r="E15" s="15">
        <v>20</v>
      </c>
      <c r="F15" s="7">
        <f t="shared" si="0"/>
        <v>15.45</v>
      </c>
      <c r="G15" s="10">
        <v>74</v>
      </c>
      <c r="H15" s="16">
        <f t="shared" si="1"/>
        <v>1480</v>
      </c>
    </row>
    <row r="16" spans="1:8" x14ac:dyDescent="0.3">
      <c r="A16" s="10" t="s">
        <v>29</v>
      </c>
      <c r="B16" s="10" t="s">
        <v>35</v>
      </c>
      <c r="C16" s="5">
        <v>45322</v>
      </c>
      <c r="D16" s="6">
        <v>10</v>
      </c>
      <c r="E16" s="15">
        <v>40</v>
      </c>
      <c r="F16" s="7">
        <f t="shared" si="0"/>
        <v>30</v>
      </c>
      <c r="G16" s="10">
        <v>182</v>
      </c>
      <c r="H16" s="16">
        <f t="shared" si="1"/>
        <v>7280</v>
      </c>
    </row>
    <row r="17" spans="1:8" x14ac:dyDescent="0.3">
      <c r="A17" s="10" t="s">
        <v>29</v>
      </c>
      <c r="B17" s="10" t="s">
        <v>36</v>
      </c>
      <c r="C17" s="5">
        <v>45322</v>
      </c>
      <c r="D17" s="6">
        <v>1.25</v>
      </c>
      <c r="E17" s="15">
        <v>10</v>
      </c>
      <c r="F17" s="7">
        <f t="shared" si="0"/>
        <v>8.75</v>
      </c>
      <c r="G17" s="10">
        <v>201</v>
      </c>
      <c r="H17" s="16">
        <f t="shared" si="1"/>
        <v>2010</v>
      </c>
    </row>
    <row r="18" spans="1:8" x14ac:dyDescent="0.3">
      <c r="A18" s="10" t="s">
        <v>37</v>
      </c>
      <c r="B18" s="10" t="s">
        <v>38</v>
      </c>
      <c r="C18" s="5">
        <v>45322</v>
      </c>
      <c r="D18" s="6">
        <v>7.95</v>
      </c>
      <c r="E18" s="15">
        <v>35</v>
      </c>
      <c r="F18" s="7">
        <f t="shared" si="0"/>
        <v>27.05</v>
      </c>
      <c r="G18" s="10">
        <v>93</v>
      </c>
      <c r="H18" s="16">
        <f t="shared" si="1"/>
        <v>3255</v>
      </c>
    </row>
    <row r="19" spans="1:8" x14ac:dyDescent="0.3">
      <c r="A19" s="10" t="s">
        <v>37</v>
      </c>
      <c r="B19" s="10" t="s">
        <v>39</v>
      </c>
      <c r="C19" s="5">
        <v>45322</v>
      </c>
      <c r="D19" s="6">
        <v>5.95</v>
      </c>
      <c r="E19" s="15">
        <v>25</v>
      </c>
      <c r="F19" s="7">
        <f t="shared" si="0"/>
        <v>19.05</v>
      </c>
      <c r="G19" s="10">
        <v>174</v>
      </c>
      <c r="H19" s="16">
        <f t="shared" si="1"/>
        <v>4350</v>
      </c>
    </row>
    <row r="20" spans="1:8" x14ac:dyDescent="0.3">
      <c r="A20" s="10" t="s">
        <v>37</v>
      </c>
      <c r="B20" s="10" t="s">
        <v>40</v>
      </c>
      <c r="C20" s="5">
        <v>45322</v>
      </c>
      <c r="D20" s="6">
        <v>9.9499999999999993</v>
      </c>
      <c r="E20" s="15">
        <v>25</v>
      </c>
      <c r="F20" s="7">
        <f t="shared" si="0"/>
        <v>15.05</v>
      </c>
      <c r="G20" s="10">
        <v>191</v>
      </c>
      <c r="H20" s="16">
        <f t="shared" si="1"/>
        <v>4775</v>
      </c>
    </row>
    <row r="21" spans="1:8" x14ac:dyDescent="0.3">
      <c r="A21" s="10" t="s">
        <v>37</v>
      </c>
      <c r="B21" s="10" t="s">
        <v>41</v>
      </c>
      <c r="C21" s="5">
        <v>45322</v>
      </c>
      <c r="D21" s="6">
        <v>9.9499999999999993</v>
      </c>
      <c r="E21" s="15">
        <v>20</v>
      </c>
      <c r="F21" s="7">
        <f t="shared" si="0"/>
        <v>10.050000000000001</v>
      </c>
      <c r="G21" s="10">
        <v>307</v>
      </c>
      <c r="H21" s="16">
        <f t="shared" si="1"/>
        <v>6140</v>
      </c>
    </row>
    <row r="22" spans="1:8" x14ac:dyDescent="0.3">
      <c r="A22" s="10" t="s">
        <v>22</v>
      </c>
      <c r="B22" s="10" t="s">
        <v>23</v>
      </c>
      <c r="C22" s="5">
        <v>45351</v>
      </c>
      <c r="D22" s="6">
        <v>5.95</v>
      </c>
      <c r="E22" s="15">
        <v>20</v>
      </c>
      <c r="F22" s="7">
        <f>E22-D22</f>
        <v>14.05</v>
      </c>
      <c r="G22" s="10">
        <v>48</v>
      </c>
      <c r="H22" s="16">
        <f>E22*G22</f>
        <v>960</v>
      </c>
    </row>
    <row r="23" spans="1:8" x14ac:dyDescent="0.3">
      <c r="A23" s="10" t="s">
        <v>22</v>
      </c>
      <c r="B23" s="10" t="s">
        <v>6</v>
      </c>
      <c r="C23" s="5">
        <v>45351</v>
      </c>
      <c r="D23" s="6">
        <v>25.25</v>
      </c>
      <c r="E23" s="15">
        <v>70</v>
      </c>
      <c r="F23" s="7">
        <f t="shared" ref="F23:F39" si="2">E23-D23</f>
        <v>44.75</v>
      </c>
      <c r="G23" s="10">
        <v>294</v>
      </c>
      <c r="H23" s="16">
        <f t="shared" ref="H23:H39" si="3">E23*G23</f>
        <v>20580</v>
      </c>
    </row>
    <row r="24" spans="1:8" x14ac:dyDescent="0.3">
      <c r="A24" s="10" t="s">
        <v>22</v>
      </c>
      <c r="B24" s="10" t="s">
        <v>24</v>
      </c>
      <c r="C24" s="5">
        <v>45351</v>
      </c>
      <c r="D24" s="8">
        <v>7.1</v>
      </c>
      <c r="E24" s="15">
        <v>30</v>
      </c>
      <c r="F24" s="7">
        <f t="shared" si="2"/>
        <v>22.9</v>
      </c>
      <c r="G24" s="10">
        <v>186</v>
      </c>
      <c r="H24" s="16">
        <f t="shared" si="3"/>
        <v>5580</v>
      </c>
    </row>
    <row r="25" spans="1:8" x14ac:dyDescent="0.3">
      <c r="A25" s="10" t="s">
        <v>22</v>
      </c>
      <c r="B25" s="10" t="s">
        <v>25</v>
      </c>
      <c r="C25" s="5">
        <v>45351</v>
      </c>
      <c r="D25" s="8">
        <v>7.1</v>
      </c>
      <c r="E25" s="15">
        <v>30</v>
      </c>
      <c r="F25" s="7">
        <f t="shared" si="2"/>
        <v>22.9</v>
      </c>
      <c r="G25" s="10">
        <v>160</v>
      </c>
      <c r="H25" s="16">
        <f t="shared" si="3"/>
        <v>4800</v>
      </c>
    </row>
    <row r="26" spans="1:8" x14ac:dyDescent="0.3">
      <c r="A26" s="10" t="s">
        <v>22</v>
      </c>
      <c r="B26" s="10" t="s">
        <v>26</v>
      </c>
      <c r="C26" s="5">
        <v>45351</v>
      </c>
      <c r="D26" s="8">
        <v>5</v>
      </c>
      <c r="E26" s="15">
        <v>25</v>
      </c>
      <c r="F26" s="7">
        <f t="shared" si="2"/>
        <v>20</v>
      </c>
      <c r="G26" s="10">
        <v>109</v>
      </c>
      <c r="H26" s="16">
        <f t="shared" si="3"/>
        <v>2725</v>
      </c>
    </row>
    <row r="27" spans="1:8" x14ac:dyDescent="0.3">
      <c r="A27" s="10" t="s">
        <v>22</v>
      </c>
      <c r="B27" s="10" t="s">
        <v>27</v>
      </c>
      <c r="C27" s="5">
        <v>45351</v>
      </c>
      <c r="D27" s="8">
        <v>6.95</v>
      </c>
      <c r="E27" s="15">
        <v>35</v>
      </c>
      <c r="F27" s="7">
        <f t="shared" si="2"/>
        <v>28.05</v>
      </c>
      <c r="G27" s="10">
        <v>264</v>
      </c>
      <c r="H27" s="16">
        <f t="shared" si="3"/>
        <v>9240</v>
      </c>
    </row>
    <row r="28" spans="1:8" x14ac:dyDescent="0.3">
      <c r="A28" s="10" t="s">
        <v>22</v>
      </c>
      <c r="B28" s="10" t="s">
        <v>28</v>
      </c>
      <c r="C28" s="5">
        <v>45351</v>
      </c>
      <c r="D28" s="8">
        <v>4</v>
      </c>
      <c r="E28" s="15">
        <v>25</v>
      </c>
      <c r="F28" s="7">
        <f t="shared" si="2"/>
        <v>21</v>
      </c>
      <c r="G28" s="10">
        <v>133</v>
      </c>
      <c r="H28" s="16">
        <f t="shared" si="3"/>
        <v>3325</v>
      </c>
    </row>
    <row r="29" spans="1:8" x14ac:dyDescent="0.3">
      <c r="A29" s="10" t="s">
        <v>29</v>
      </c>
      <c r="B29" s="10" t="s">
        <v>30</v>
      </c>
      <c r="C29" s="5">
        <v>45351</v>
      </c>
      <c r="D29" s="6">
        <v>5</v>
      </c>
      <c r="E29" s="15">
        <v>20</v>
      </c>
      <c r="F29" s="7">
        <f t="shared" si="2"/>
        <v>15</v>
      </c>
      <c r="G29" s="10">
        <v>458</v>
      </c>
      <c r="H29" s="16">
        <f t="shared" si="3"/>
        <v>9160</v>
      </c>
    </row>
    <row r="30" spans="1:8" x14ac:dyDescent="0.3">
      <c r="A30" s="10" t="s">
        <v>29</v>
      </c>
      <c r="B30" s="10" t="s">
        <v>31</v>
      </c>
      <c r="C30" s="5">
        <v>45351</v>
      </c>
      <c r="D30" s="6">
        <v>7.5</v>
      </c>
      <c r="E30" s="15">
        <v>25</v>
      </c>
      <c r="F30" s="7">
        <f t="shared" si="2"/>
        <v>17.5</v>
      </c>
      <c r="G30" s="10">
        <v>63</v>
      </c>
      <c r="H30" s="16">
        <f t="shared" si="3"/>
        <v>1575</v>
      </c>
    </row>
    <row r="31" spans="1:8" x14ac:dyDescent="0.3">
      <c r="A31" s="10" t="s">
        <v>29</v>
      </c>
      <c r="B31" s="10" t="s">
        <v>32</v>
      </c>
      <c r="C31" s="5">
        <v>45351</v>
      </c>
      <c r="D31" s="6">
        <v>3.25</v>
      </c>
      <c r="E31" s="15">
        <v>15</v>
      </c>
      <c r="F31" s="7">
        <f t="shared" si="2"/>
        <v>11.75</v>
      </c>
      <c r="G31" s="10">
        <v>101</v>
      </c>
      <c r="H31" s="16">
        <f t="shared" si="3"/>
        <v>1515</v>
      </c>
    </row>
    <row r="32" spans="1:8" x14ac:dyDescent="0.3">
      <c r="A32" s="10" t="s">
        <v>29</v>
      </c>
      <c r="B32" s="10" t="s">
        <v>33</v>
      </c>
      <c r="C32" s="5">
        <v>45351</v>
      </c>
      <c r="D32" s="6">
        <v>6.95</v>
      </c>
      <c r="E32" s="15">
        <v>30</v>
      </c>
      <c r="F32" s="7">
        <f t="shared" si="2"/>
        <v>23.05</v>
      </c>
      <c r="G32" s="10">
        <v>128</v>
      </c>
      <c r="H32" s="16">
        <f t="shared" si="3"/>
        <v>3840</v>
      </c>
    </row>
    <row r="33" spans="1:8" x14ac:dyDescent="0.3">
      <c r="A33" s="10" t="s">
        <v>29</v>
      </c>
      <c r="B33" s="10" t="s">
        <v>34</v>
      </c>
      <c r="C33" s="5">
        <v>45351</v>
      </c>
      <c r="D33" s="6">
        <v>4.55</v>
      </c>
      <c r="E33" s="15">
        <v>20</v>
      </c>
      <c r="F33" s="7">
        <f t="shared" si="2"/>
        <v>15.45</v>
      </c>
      <c r="G33" s="10">
        <v>86</v>
      </c>
      <c r="H33" s="16">
        <f t="shared" si="3"/>
        <v>1720</v>
      </c>
    </row>
    <row r="34" spans="1:8" x14ac:dyDescent="0.3">
      <c r="A34" s="10" t="s">
        <v>29</v>
      </c>
      <c r="B34" s="10" t="s">
        <v>35</v>
      </c>
      <c r="C34" s="5">
        <v>45351</v>
      </c>
      <c r="D34" s="6">
        <v>10</v>
      </c>
      <c r="E34" s="15">
        <v>40</v>
      </c>
      <c r="F34" s="7">
        <f t="shared" si="2"/>
        <v>30</v>
      </c>
      <c r="G34" s="10">
        <v>175</v>
      </c>
      <c r="H34" s="16">
        <f t="shared" si="3"/>
        <v>7000</v>
      </c>
    </row>
    <row r="35" spans="1:8" x14ac:dyDescent="0.3">
      <c r="A35" s="10" t="s">
        <v>29</v>
      </c>
      <c r="B35" s="10" t="s">
        <v>36</v>
      </c>
      <c r="C35" s="5">
        <v>45351</v>
      </c>
      <c r="D35" s="6">
        <v>1.25</v>
      </c>
      <c r="E35" s="15">
        <v>10</v>
      </c>
      <c r="F35" s="7">
        <f t="shared" si="2"/>
        <v>8.75</v>
      </c>
      <c r="G35" s="10">
        <v>115</v>
      </c>
      <c r="H35" s="16">
        <f t="shared" si="3"/>
        <v>1150</v>
      </c>
    </row>
    <row r="36" spans="1:8" x14ac:dyDescent="0.3">
      <c r="A36" s="10" t="s">
        <v>37</v>
      </c>
      <c r="B36" s="10" t="s">
        <v>38</v>
      </c>
      <c r="C36" s="5">
        <v>45351</v>
      </c>
      <c r="D36" s="6">
        <v>7.95</v>
      </c>
      <c r="E36" s="15">
        <v>35</v>
      </c>
      <c r="F36" s="7">
        <f t="shared" si="2"/>
        <v>27.05</v>
      </c>
      <c r="G36" s="10">
        <v>102</v>
      </c>
      <c r="H36" s="16">
        <f t="shared" si="3"/>
        <v>3570</v>
      </c>
    </row>
    <row r="37" spans="1:8" x14ac:dyDescent="0.3">
      <c r="A37" s="10" t="s">
        <v>37</v>
      </c>
      <c r="B37" s="10" t="s">
        <v>39</v>
      </c>
      <c r="C37" s="5">
        <v>45351</v>
      </c>
      <c r="D37" s="6">
        <v>5.95</v>
      </c>
      <c r="E37" s="15">
        <v>25</v>
      </c>
      <c r="F37" s="7">
        <f t="shared" si="2"/>
        <v>19.05</v>
      </c>
      <c r="G37" s="10">
        <v>204</v>
      </c>
      <c r="H37" s="16">
        <f t="shared" si="3"/>
        <v>5100</v>
      </c>
    </row>
    <row r="38" spans="1:8" x14ac:dyDescent="0.3">
      <c r="A38" s="10" t="s">
        <v>37</v>
      </c>
      <c r="B38" s="10" t="s">
        <v>40</v>
      </c>
      <c r="C38" s="5">
        <v>45351</v>
      </c>
      <c r="D38" s="6">
        <v>9.9499999999999993</v>
      </c>
      <c r="E38" s="15">
        <v>25</v>
      </c>
      <c r="F38" s="7">
        <f t="shared" si="2"/>
        <v>15.05</v>
      </c>
      <c r="G38" s="10">
        <v>162</v>
      </c>
      <c r="H38" s="16">
        <f t="shared" si="3"/>
        <v>4050</v>
      </c>
    </row>
    <row r="39" spans="1:8" x14ac:dyDescent="0.3">
      <c r="A39" s="10" t="s">
        <v>37</v>
      </c>
      <c r="B39" s="10" t="s">
        <v>41</v>
      </c>
      <c r="C39" s="5">
        <v>45351</v>
      </c>
      <c r="D39" s="6">
        <v>9.9499999999999993</v>
      </c>
      <c r="E39" s="15">
        <v>20</v>
      </c>
      <c r="F39" s="7">
        <f t="shared" si="2"/>
        <v>10.050000000000001</v>
      </c>
      <c r="G39" s="10">
        <v>289</v>
      </c>
      <c r="H39" s="16">
        <f t="shared" si="3"/>
        <v>5780</v>
      </c>
    </row>
    <row r="40" spans="1:8" x14ac:dyDescent="0.3">
      <c r="A40" s="10" t="s">
        <v>22</v>
      </c>
      <c r="B40" s="10" t="s">
        <v>23</v>
      </c>
      <c r="C40" s="5">
        <v>45382</v>
      </c>
      <c r="D40" s="6">
        <v>5.95</v>
      </c>
      <c r="E40" s="15">
        <v>20</v>
      </c>
      <c r="F40" s="7">
        <f>E40-D40</f>
        <v>14.05</v>
      </c>
      <c r="G40" s="10">
        <v>67</v>
      </c>
      <c r="H40" s="16">
        <f>E40*G40</f>
        <v>1340</v>
      </c>
    </row>
    <row r="41" spans="1:8" x14ac:dyDescent="0.3">
      <c r="A41" s="10" t="s">
        <v>22</v>
      </c>
      <c r="B41" s="10" t="s">
        <v>6</v>
      </c>
      <c r="C41" s="5">
        <v>45382</v>
      </c>
      <c r="D41" s="6">
        <v>25.25</v>
      </c>
      <c r="E41" s="15">
        <v>70</v>
      </c>
      <c r="F41" s="7">
        <f t="shared" ref="F41:F57" si="4">E41-D41</f>
        <v>44.75</v>
      </c>
      <c r="G41" s="10">
        <v>245</v>
      </c>
      <c r="H41" s="16">
        <f t="shared" ref="H41:H57" si="5">E41*G41</f>
        <v>17150</v>
      </c>
    </row>
    <row r="42" spans="1:8" x14ac:dyDescent="0.3">
      <c r="A42" s="10" t="s">
        <v>22</v>
      </c>
      <c r="B42" s="10" t="s">
        <v>24</v>
      </c>
      <c r="C42" s="5">
        <v>45382</v>
      </c>
      <c r="D42" s="8">
        <v>7.1</v>
      </c>
      <c r="E42" s="15">
        <v>30</v>
      </c>
      <c r="F42" s="7">
        <f t="shared" si="4"/>
        <v>22.9</v>
      </c>
      <c r="G42" s="10">
        <v>176</v>
      </c>
      <c r="H42" s="16">
        <f t="shared" si="5"/>
        <v>5280</v>
      </c>
    </row>
    <row r="43" spans="1:8" x14ac:dyDescent="0.3">
      <c r="A43" s="10" t="s">
        <v>22</v>
      </c>
      <c r="B43" s="10" t="s">
        <v>25</v>
      </c>
      <c r="C43" s="5">
        <v>45382</v>
      </c>
      <c r="D43" s="8">
        <v>7.1</v>
      </c>
      <c r="E43" s="15">
        <v>30</v>
      </c>
      <c r="F43" s="7">
        <f t="shared" si="4"/>
        <v>22.9</v>
      </c>
      <c r="G43" s="10">
        <v>181</v>
      </c>
      <c r="H43" s="16">
        <f t="shared" si="5"/>
        <v>5430</v>
      </c>
    </row>
    <row r="44" spans="1:8" x14ac:dyDescent="0.3">
      <c r="A44" s="10" t="s">
        <v>22</v>
      </c>
      <c r="B44" s="10" t="s">
        <v>26</v>
      </c>
      <c r="C44" s="5">
        <v>45382</v>
      </c>
      <c r="D44" s="8">
        <v>5</v>
      </c>
      <c r="E44" s="15">
        <v>25</v>
      </c>
      <c r="F44" s="7">
        <f t="shared" si="4"/>
        <v>20</v>
      </c>
      <c r="G44" s="10">
        <v>122</v>
      </c>
      <c r="H44" s="16">
        <f t="shared" si="5"/>
        <v>3050</v>
      </c>
    </row>
    <row r="45" spans="1:8" x14ac:dyDescent="0.3">
      <c r="A45" s="10" t="s">
        <v>22</v>
      </c>
      <c r="B45" s="10" t="s">
        <v>27</v>
      </c>
      <c r="C45" s="5">
        <v>45382</v>
      </c>
      <c r="D45" s="8">
        <v>6.95</v>
      </c>
      <c r="E45" s="15">
        <v>35</v>
      </c>
      <c r="F45" s="7">
        <f t="shared" si="4"/>
        <v>28.05</v>
      </c>
      <c r="G45" s="10">
        <v>275</v>
      </c>
      <c r="H45" s="16">
        <f t="shared" si="5"/>
        <v>9625</v>
      </c>
    </row>
    <row r="46" spans="1:8" x14ac:dyDescent="0.3">
      <c r="A46" s="10" t="s">
        <v>22</v>
      </c>
      <c r="B46" s="10" t="s">
        <v>28</v>
      </c>
      <c r="C46" s="5">
        <v>45382</v>
      </c>
      <c r="D46" s="8">
        <v>4</v>
      </c>
      <c r="E46" s="15">
        <v>25</v>
      </c>
      <c r="F46" s="7">
        <f t="shared" si="4"/>
        <v>21</v>
      </c>
      <c r="G46" s="10">
        <v>155</v>
      </c>
      <c r="H46" s="16">
        <f t="shared" si="5"/>
        <v>3875</v>
      </c>
    </row>
    <row r="47" spans="1:8" x14ac:dyDescent="0.3">
      <c r="A47" s="10" t="s">
        <v>29</v>
      </c>
      <c r="B47" s="10" t="s">
        <v>30</v>
      </c>
      <c r="C47" s="5">
        <v>45382</v>
      </c>
      <c r="D47" s="6">
        <v>5</v>
      </c>
      <c r="E47" s="15">
        <v>20</v>
      </c>
      <c r="F47" s="7">
        <f t="shared" si="4"/>
        <v>15</v>
      </c>
      <c r="G47" s="10">
        <v>418</v>
      </c>
      <c r="H47" s="16">
        <f t="shared" si="5"/>
        <v>8360</v>
      </c>
    </row>
    <row r="48" spans="1:8" x14ac:dyDescent="0.3">
      <c r="A48" s="10" t="s">
        <v>29</v>
      </c>
      <c r="B48" s="10" t="s">
        <v>31</v>
      </c>
      <c r="C48" s="5">
        <v>45382</v>
      </c>
      <c r="D48" s="6">
        <v>7.5</v>
      </c>
      <c r="E48" s="15">
        <v>25</v>
      </c>
      <c r="F48" s="7">
        <f t="shared" si="4"/>
        <v>17.5</v>
      </c>
      <c r="G48" s="10">
        <v>50</v>
      </c>
      <c r="H48" s="16">
        <f t="shared" si="5"/>
        <v>1250</v>
      </c>
    </row>
    <row r="49" spans="1:8" x14ac:dyDescent="0.3">
      <c r="A49" s="10" t="s">
        <v>29</v>
      </c>
      <c r="B49" s="10" t="s">
        <v>32</v>
      </c>
      <c r="C49" s="5">
        <v>45382</v>
      </c>
      <c r="D49" s="6">
        <v>3.25</v>
      </c>
      <c r="E49" s="15">
        <v>15</v>
      </c>
      <c r="F49" s="7">
        <f t="shared" si="4"/>
        <v>11.75</v>
      </c>
      <c r="G49" s="10">
        <v>111</v>
      </c>
      <c r="H49" s="16">
        <f t="shared" si="5"/>
        <v>1665</v>
      </c>
    </row>
    <row r="50" spans="1:8" x14ac:dyDescent="0.3">
      <c r="A50" s="10" t="s">
        <v>29</v>
      </c>
      <c r="B50" s="10" t="s">
        <v>33</v>
      </c>
      <c r="C50" s="5">
        <v>45382</v>
      </c>
      <c r="D50" s="6">
        <v>6.95</v>
      </c>
      <c r="E50" s="15">
        <v>30</v>
      </c>
      <c r="F50" s="7">
        <f t="shared" si="4"/>
        <v>23.05</v>
      </c>
      <c r="G50" s="10">
        <v>135</v>
      </c>
      <c r="H50" s="16">
        <f t="shared" si="5"/>
        <v>4050</v>
      </c>
    </row>
    <row r="51" spans="1:8" x14ac:dyDescent="0.3">
      <c r="A51" s="10" t="s">
        <v>29</v>
      </c>
      <c r="B51" s="10" t="s">
        <v>34</v>
      </c>
      <c r="C51" s="5">
        <v>45382</v>
      </c>
      <c r="D51" s="6">
        <v>4.55</v>
      </c>
      <c r="E51" s="15">
        <v>20</v>
      </c>
      <c r="F51" s="7">
        <f t="shared" si="4"/>
        <v>15.45</v>
      </c>
      <c r="G51" s="10">
        <v>92</v>
      </c>
      <c r="H51" s="16">
        <f t="shared" si="5"/>
        <v>1840</v>
      </c>
    </row>
    <row r="52" spans="1:8" x14ac:dyDescent="0.3">
      <c r="A52" s="10" t="s">
        <v>29</v>
      </c>
      <c r="B52" s="10" t="s">
        <v>35</v>
      </c>
      <c r="C52" s="5">
        <v>45382</v>
      </c>
      <c r="D52" s="6">
        <v>10</v>
      </c>
      <c r="E52" s="15">
        <v>40</v>
      </c>
      <c r="F52" s="7">
        <f t="shared" si="4"/>
        <v>30</v>
      </c>
      <c r="G52" s="10">
        <v>214</v>
      </c>
      <c r="H52" s="16">
        <f t="shared" si="5"/>
        <v>8560</v>
      </c>
    </row>
    <row r="53" spans="1:8" x14ac:dyDescent="0.3">
      <c r="A53" s="10" t="s">
        <v>29</v>
      </c>
      <c r="B53" s="10" t="s">
        <v>36</v>
      </c>
      <c r="C53" s="5">
        <v>45382</v>
      </c>
      <c r="D53" s="6">
        <v>1.25</v>
      </c>
      <c r="E53" s="15">
        <v>10</v>
      </c>
      <c r="F53" s="7">
        <f t="shared" si="4"/>
        <v>8.75</v>
      </c>
      <c r="G53" s="10">
        <v>141</v>
      </c>
      <c r="H53" s="16">
        <f t="shared" si="5"/>
        <v>1410</v>
      </c>
    </row>
    <row r="54" spans="1:8" x14ac:dyDescent="0.3">
      <c r="A54" s="10" t="s">
        <v>37</v>
      </c>
      <c r="B54" s="10" t="s">
        <v>38</v>
      </c>
      <c r="C54" s="5">
        <v>45382</v>
      </c>
      <c r="D54" s="6">
        <v>7.95</v>
      </c>
      <c r="E54" s="15">
        <v>35</v>
      </c>
      <c r="F54" s="7">
        <f t="shared" si="4"/>
        <v>27.05</v>
      </c>
      <c r="G54" s="10">
        <v>162</v>
      </c>
      <c r="H54" s="16">
        <f t="shared" si="5"/>
        <v>5670</v>
      </c>
    </row>
    <row r="55" spans="1:8" x14ac:dyDescent="0.3">
      <c r="A55" s="10" t="s">
        <v>37</v>
      </c>
      <c r="B55" s="10" t="s">
        <v>39</v>
      </c>
      <c r="C55" s="5">
        <v>45382</v>
      </c>
      <c r="D55" s="6">
        <v>5.95</v>
      </c>
      <c r="E55" s="15">
        <v>25</v>
      </c>
      <c r="F55" s="7">
        <f t="shared" si="4"/>
        <v>19.05</v>
      </c>
      <c r="G55" s="10">
        <v>234</v>
      </c>
      <c r="H55" s="16">
        <f t="shared" si="5"/>
        <v>5850</v>
      </c>
    </row>
    <row r="56" spans="1:8" x14ac:dyDescent="0.3">
      <c r="A56" s="10" t="s">
        <v>37</v>
      </c>
      <c r="B56" s="10" t="s">
        <v>40</v>
      </c>
      <c r="C56" s="5">
        <v>45382</v>
      </c>
      <c r="D56" s="6">
        <v>9.9499999999999993</v>
      </c>
      <c r="E56" s="15">
        <v>25</v>
      </c>
      <c r="F56" s="7">
        <f t="shared" si="4"/>
        <v>15.05</v>
      </c>
      <c r="G56" s="10">
        <v>185</v>
      </c>
      <c r="H56" s="16">
        <f t="shared" si="5"/>
        <v>4625</v>
      </c>
    </row>
    <row r="57" spans="1:8" x14ac:dyDescent="0.3">
      <c r="A57" s="10" t="s">
        <v>37</v>
      </c>
      <c r="B57" s="10" t="s">
        <v>41</v>
      </c>
      <c r="C57" s="5">
        <v>45382</v>
      </c>
      <c r="D57" s="6">
        <v>9.9499999999999993</v>
      </c>
      <c r="E57" s="15">
        <v>20</v>
      </c>
      <c r="F57" s="7">
        <f t="shared" si="4"/>
        <v>10.050000000000001</v>
      </c>
      <c r="G57" s="10">
        <v>327</v>
      </c>
      <c r="H57" s="16">
        <f t="shared" si="5"/>
        <v>6540</v>
      </c>
    </row>
  </sheetData>
  <printOptions horizontalCentered="1"/>
  <pageMargins left="0.7" right="0.7" top="1" bottom="0.75" header="0.3" footer="0.3"/>
  <pageSetup orientation="landscape" r:id="rId1"/>
  <headerFooter>
    <oddHeader>&amp;LStudent Name&amp;C&amp;A&amp;R&amp;F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1DB8-55DB-456E-96BF-1A41B2EB02E8}">
  <dimension ref="A1:F23"/>
  <sheetViews>
    <sheetView workbookViewId="0">
      <selection activeCell="G8" sqref="G8"/>
    </sheetView>
  </sheetViews>
  <sheetFormatPr defaultRowHeight="14.4" x14ac:dyDescent="0.3"/>
  <cols>
    <col min="1" max="1" width="5.109375" bestFit="1" customWidth="1"/>
    <col min="2" max="2" width="12" bestFit="1" customWidth="1"/>
    <col min="3" max="3" width="8" customWidth="1"/>
    <col min="5" max="5" width="10.77734375" bestFit="1" customWidth="1"/>
    <col min="6" max="6" width="13.6640625" bestFit="1" customWidth="1"/>
  </cols>
  <sheetData>
    <row r="1" spans="1:6" x14ac:dyDescent="0.3">
      <c r="A1" s="10" t="s">
        <v>42</v>
      </c>
      <c r="B1" s="10" t="s">
        <v>43</v>
      </c>
      <c r="E1" s="20" t="s">
        <v>60</v>
      </c>
      <c r="F1" t="s">
        <v>59</v>
      </c>
    </row>
    <row r="2" spans="1:6" x14ac:dyDescent="0.3">
      <c r="A2" s="10">
        <v>110</v>
      </c>
      <c r="B2" s="10" t="s">
        <v>44</v>
      </c>
      <c r="E2" s="21" t="s">
        <v>45</v>
      </c>
      <c r="F2">
        <v>65</v>
      </c>
    </row>
    <row r="3" spans="1:6" x14ac:dyDescent="0.3">
      <c r="A3" s="10">
        <v>112</v>
      </c>
      <c r="B3" s="10" t="s">
        <v>45</v>
      </c>
      <c r="E3" s="21" t="s">
        <v>44</v>
      </c>
      <c r="F3">
        <v>80</v>
      </c>
    </row>
    <row r="4" spans="1:6" x14ac:dyDescent="0.3">
      <c r="A4" s="10">
        <v>114</v>
      </c>
      <c r="B4" s="10" t="s">
        <v>46</v>
      </c>
      <c r="E4" s="21" t="s">
        <v>47</v>
      </c>
      <c r="F4">
        <v>80</v>
      </c>
    </row>
    <row r="5" spans="1:6" x14ac:dyDescent="0.3">
      <c r="A5" s="10">
        <v>116</v>
      </c>
      <c r="B5" s="10" t="s">
        <v>47</v>
      </c>
      <c r="E5" s="21" t="s">
        <v>46</v>
      </c>
      <c r="F5">
        <v>60</v>
      </c>
    </row>
    <row r="6" spans="1:6" x14ac:dyDescent="0.3">
      <c r="E6" s="21" t="s">
        <v>51</v>
      </c>
      <c r="F6">
        <v>285</v>
      </c>
    </row>
    <row r="7" spans="1:6" x14ac:dyDescent="0.3">
      <c r="A7" s="10" t="s">
        <v>42</v>
      </c>
      <c r="B7" s="9" t="s">
        <v>2</v>
      </c>
      <c r="C7" s="10" t="s">
        <v>48</v>
      </c>
    </row>
    <row r="8" spans="1:6" x14ac:dyDescent="0.3">
      <c r="A8" s="10">
        <v>110</v>
      </c>
      <c r="B8" s="10">
        <v>1</v>
      </c>
      <c r="C8" s="10">
        <v>20</v>
      </c>
    </row>
    <row r="9" spans="1:6" x14ac:dyDescent="0.3">
      <c r="A9" s="10">
        <v>112</v>
      </c>
      <c r="B9" s="10">
        <v>1</v>
      </c>
      <c r="C9" s="10">
        <v>10</v>
      </c>
    </row>
    <row r="10" spans="1:6" x14ac:dyDescent="0.3">
      <c r="A10" s="10">
        <v>114</v>
      </c>
      <c r="B10" s="10">
        <v>1</v>
      </c>
      <c r="C10" s="10">
        <v>20</v>
      </c>
    </row>
    <row r="11" spans="1:6" x14ac:dyDescent="0.3">
      <c r="A11" s="10">
        <v>116</v>
      </c>
      <c r="B11" s="10">
        <v>1</v>
      </c>
      <c r="C11" s="10">
        <v>10</v>
      </c>
    </row>
    <row r="12" spans="1:6" x14ac:dyDescent="0.3">
      <c r="A12" s="10">
        <v>110</v>
      </c>
      <c r="B12" s="10">
        <v>2</v>
      </c>
      <c r="C12" s="10">
        <v>20</v>
      </c>
    </row>
    <row r="13" spans="1:6" x14ac:dyDescent="0.3">
      <c r="A13" s="10">
        <v>112</v>
      </c>
      <c r="B13" s="10">
        <v>2</v>
      </c>
      <c r="C13" s="10">
        <v>20</v>
      </c>
    </row>
    <row r="14" spans="1:6" x14ac:dyDescent="0.3">
      <c r="A14" s="10">
        <v>114</v>
      </c>
      <c r="B14" s="10">
        <v>2</v>
      </c>
      <c r="C14" s="10">
        <v>15</v>
      </c>
    </row>
    <row r="15" spans="1:6" x14ac:dyDescent="0.3">
      <c r="A15" s="10">
        <v>116</v>
      </c>
      <c r="B15" s="10">
        <v>2</v>
      </c>
      <c r="C15" s="10">
        <v>20</v>
      </c>
    </row>
    <row r="16" spans="1:6" x14ac:dyDescent="0.3">
      <c r="A16" s="10">
        <v>110</v>
      </c>
      <c r="B16" s="10">
        <v>3</v>
      </c>
      <c r="C16" s="10">
        <v>20</v>
      </c>
    </row>
    <row r="17" spans="1:3" x14ac:dyDescent="0.3">
      <c r="A17" s="10">
        <v>112</v>
      </c>
      <c r="B17" s="10">
        <v>3</v>
      </c>
      <c r="C17" s="10">
        <v>15</v>
      </c>
    </row>
    <row r="18" spans="1:3" x14ac:dyDescent="0.3">
      <c r="A18" s="10">
        <v>114</v>
      </c>
      <c r="B18" s="10">
        <v>3</v>
      </c>
      <c r="C18" s="10">
        <v>15</v>
      </c>
    </row>
    <row r="19" spans="1:3" x14ac:dyDescent="0.3">
      <c r="A19" s="10">
        <v>116</v>
      </c>
      <c r="B19" s="10">
        <v>3</v>
      </c>
      <c r="C19" s="10">
        <v>25</v>
      </c>
    </row>
    <row r="20" spans="1:3" x14ac:dyDescent="0.3">
      <c r="A20" s="10">
        <v>110</v>
      </c>
      <c r="B20" s="10">
        <v>4</v>
      </c>
      <c r="C20" s="10">
        <v>20</v>
      </c>
    </row>
    <row r="21" spans="1:3" x14ac:dyDescent="0.3">
      <c r="A21" s="10">
        <v>112</v>
      </c>
      <c r="B21" s="10">
        <v>4</v>
      </c>
      <c r="C21" s="10">
        <v>20</v>
      </c>
    </row>
    <row r="22" spans="1:3" x14ac:dyDescent="0.3">
      <c r="A22" s="10">
        <v>114</v>
      </c>
      <c r="B22" s="10">
        <v>4</v>
      </c>
      <c r="C22" s="10">
        <v>10</v>
      </c>
    </row>
    <row r="23" spans="1:3" x14ac:dyDescent="0.3">
      <c r="A23" s="10">
        <v>116</v>
      </c>
      <c r="B23" s="10">
        <v>4</v>
      </c>
      <c r="C23" s="10">
        <v>25</v>
      </c>
    </row>
  </sheetData>
  <pageMargins left="0.7" right="0.7" top="0.75" bottom="0.75" header="0.3" footer="0.3"/>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eyHHFNQrMM/qffnHHn/NtYWfNNzO514XrDOobfPctqiyW/ii5hMO+pZFQLx/iMyuIpryQx0Fb13pQmh881lx2H0J76+bBhQL-~w43luTO9IdLs94NgZaCv4g==</id>
</project>
</file>

<file path=customXml/itemProps1.xml><?xml version="1.0" encoding="utf-8"?>
<ds:datastoreItem xmlns:ds="http://schemas.openxmlformats.org/officeDocument/2006/customXml" ds:itemID="{A0A2962A-E905-4AF7-B453-CE5E4A506E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Apparel</vt:lpstr>
      <vt:lpstr>Sales PivotTable</vt:lpstr>
      <vt:lpstr>Sale Prices</vt:lpstr>
      <vt:lpstr>Qtr1</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Vaishnavi Gopal Wadhwa</cp:lastModifiedBy>
  <dcterms:created xsi:type="dcterms:W3CDTF">2021-04-05T00:42:58Z</dcterms:created>
  <dcterms:modified xsi:type="dcterms:W3CDTF">2023-10-17T03:36:33Z</dcterms:modified>
</cp:coreProperties>
</file>