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 for Portfolio\CoachX Assignments\Excel\Excel Assignments\"/>
    </mc:Choice>
  </mc:AlternateContent>
  <xr:revisionPtr revIDLastSave="0" documentId="8_{6E6A0E05-FD67-4D74-80C4-E7CB21FC6121}" xr6:coauthVersionLast="47" xr6:coauthVersionMax="47" xr10:uidLastSave="{00000000-0000-0000-0000-000000000000}"/>
  <bookViews>
    <workbookView xWindow="3720" yWindow="0" windowWidth="20016" windowHeight="12336" activeTab="2" xr2:uid="{00000000-000D-0000-FFFF-FFFF00000000}"/>
  </bookViews>
  <sheets>
    <sheet name="Sheet1" sheetId="5" r:id="rId1"/>
    <sheet name="AdvancePurchase Return Book" sheetId="2" r:id="rId2"/>
    <sheet name="Visualization Sheets" sheetId="4" r:id="rId3"/>
    <sheet name="Supplier Sheet" sheetId="3" r:id="rId4"/>
  </sheets>
  <definedNames>
    <definedName name="_xlchart.v1.0" hidden="1">'AdvancePurchase Return Book'!$G$5</definedName>
    <definedName name="_xlchart.v1.1" hidden="1">'AdvancePurchase Return Book'!$G$6:$G$8</definedName>
    <definedName name="_xlchart.v1.2" hidden="1">'AdvancePurchase Return Book'!$H$5</definedName>
    <definedName name="_xlchart.v1.3" hidden="1">'AdvancePurchase Return Book'!$H$6:$H$8</definedName>
    <definedName name="ABC__def__123">'Supplier Sheet'!#REF!</definedName>
    <definedName name="Address">'Supplier Sheet'!#REF!</definedName>
    <definedName name="Customer_Name" localSheetId="3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3">'Supplier Sheet'!$A$3:$A$23</definedName>
    <definedName name="Phone">'Supplier Sheet'!#REF!</definedName>
    <definedName name="Phone_Number">'Supplier Sheet'!#REF!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N20" i="2"/>
  <c r="N18" i="2"/>
  <c r="L6" i="2"/>
  <c r="J7" i="2"/>
  <c r="L7" i="2" s="1"/>
  <c r="J8" i="2"/>
  <c r="L8" i="2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6" i="2"/>
  <c r="L28" i="2" l="1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  <c r="L10" i="2"/>
  <c r="L29" i="2" l="1"/>
</calcChain>
</file>

<file path=xl/sharedStrings.xml><?xml version="1.0" encoding="utf-8"?>
<sst xmlns="http://schemas.openxmlformats.org/spreadsheetml/2006/main" count="60" uniqueCount="56">
  <si>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</si>
  <si>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</si>
  <si>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</si>
  <si>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</si>
  <si>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</si>
  <si>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</si>
  <si>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</si>
  <si>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</si>
  <si>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</si>
  <si>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</si>
  <si>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</si>
  <si>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</si>
  <si>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</si>
  <si>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</si>
  <si>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</si>
  <si>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</si>
  <si>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</si>
  <si>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</si>
  <si>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</si>
  <si>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</si>
  <si>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</si>
  <si>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</si>
  <si>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</si>
  <si>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</si>
  <si>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</si>
  <si>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</si>
  <si>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</si>
  <si>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</si>
  <si>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</si>
  <si>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</si>
  <si>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</si>
  <si>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</si>
  <si>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</si>
  <si>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</si>
  <si>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</si>
  <si>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</si>
  <si>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</si>
  <si>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</si>
  <si>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</si>
  <si>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</si>
  <si>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</si>
  <si>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</si>
  <si>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</si>
  <si>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</si>
  <si>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</si>
  <si>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</si>
  <si>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</si>
  <si>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</si>
  <si>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>Sum of Quantity</t>
  </si>
  <si>
    <t>Sum of Rate</t>
  </si>
  <si>
    <t>Sum of Tax Paid</t>
  </si>
  <si>
    <t>Sum of Other Expenses</t>
  </si>
  <si>
    <t>Max</t>
  </si>
  <si>
    <t>Supplier</t>
  </si>
  <si>
    <t>Highest Rate Supplier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</si>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</sst>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26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2" fillId="3" borderId="1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10" xfId="0" applyFont="1" applyBorder="1"/>
    <xf numFmtId="0" fontId="0" fillId="0" borderId="10" xfId="0" applyBorder="1"/>
    <xf numFmtId="0" fontId="7" fillId="5" borderId="9" xfId="0" applyFont="1" applyFill="1" applyBorder="1"/>
    <xf numFmtId="0" fontId="7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 indent="2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0" xfId="0" applyNumberForma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Vs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'AdvancePurchase Return Book'!$G$6:$G$8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A-4097-B381-96C88C3DDDF5}"/>
            </c:ext>
          </c:extLst>
        </c:ser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'AdvancePurchase Return Book'!$H$6:$H$8</c:f>
              <c:numCache>
                <c:formatCode>_-[$$-409]* #,##0_ ;_-[$$-409]* \-#,##0\ ;_-[$$-409]* "-"_ ;_-@_ 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3A-4097-B381-96C88C3D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71984"/>
        <c:axId val="261868624"/>
      </c:scatterChart>
      <c:valAx>
        <c:axId val="26187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68624"/>
        <c:crosses val="autoZero"/>
        <c:crossBetween val="midCat"/>
      </c:valAx>
      <c:valAx>
        <c:axId val="2618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7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335280</xdr:colOff>
      <xdr:row>10</xdr:row>
      <xdr:rowOff>22860</xdr:rowOff>
    </xdr:from>
    <xdr:ext cx="815340" cy="2438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DC1596-C8FF-6843-5D4A-B45C7CD21DAE}"/>
            </a:ext>
          </a:extLst>
        </xdr:cNvPr>
        <xdr:cNvSpPr txBox="1"/>
      </xdr:nvSpPr>
      <xdr:spPr>
        <a:xfrm>
          <a:off x="3733800" y="1851660"/>
          <a:ext cx="815340" cy="243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IN" sz="16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14</xdr:row>
      <xdr:rowOff>186267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5845366" y="376767"/>
          <a:ext cx="7848600" cy="356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38100</xdr:rowOff>
    </xdr:from>
    <xdr:to>
      <xdr:col>7</xdr:col>
      <xdr:colOff>388620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7923B-08DD-4014-B678-8AFFF5105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</xdr:row>
      <xdr:rowOff>38100</xdr:rowOff>
    </xdr:from>
    <xdr:to>
      <xdr:col>6</xdr:col>
      <xdr:colOff>388620</xdr:colOff>
      <xdr:row>5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832131E-2551-420A-AFD2-DCC9854AF8B3}"/>
            </a:ext>
          </a:extLst>
        </xdr:cNvPr>
        <xdr:cNvGrpSpPr/>
      </xdr:nvGrpSpPr>
      <xdr:grpSpPr>
        <a:xfrm>
          <a:off x="2171700" y="220980"/>
          <a:ext cx="1874520" cy="807720"/>
          <a:chOff x="5524500" y="1516380"/>
          <a:chExt cx="1874520" cy="807720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B8B2610A-9EA7-DDC9-DC98-C8B983D5E025}"/>
              </a:ext>
            </a:extLst>
          </xdr:cNvPr>
          <xdr:cNvSpPr/>
        </xdr:nvSpPr>
        <xdr:spPr>
          <a:xfrm>
            <a:off x="5524500" y="1516380"/>
            <a:ext cx="1874520" cy="80772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/>
              <a:t>Total Rate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B5D09A3-0D5D-8313-B1EE-0B114F5F1EE5}"/>
              </a:ext>
            </a:extLst>
          </xdr:cNvPr>
          <xdr:cNvSpPr txBox="1"/>
        </xdr:nvSpPr>
        <xdr:spPr>
          <a:xfrm>
            <a:off x="6065520" y="1805940"/>
            <a:ext cx="815340" cy="24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2225</a:t>
            </a:r>
          </a:p>
        </xdr:txBody>
      </xdr:sp>
    </xdr:grpSp>
    <xdr:clientData/>
  </xdr:twoCellAnchor>
  <xdr:twoCellAnchor>
    <xdr:from>
      <xdr:col>10</xdr:col>
      <xdr:colOff>297180</xdr:colOff>
      <xdr:row>1</xdr:row>
      <xdr:rowOff>114300</xdr:rowOff>
    </xdr:from>
    <xdr:to>
      <xdr:col>14</xdr:col>
      <xdr:colOff>99060</xdr:colOff>
      <xdr:row>6</xdr:row>
      <xdr:rowOff>7620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F80B6BD-0AE9-4C9F-A513-F81476453DDF}"/>
            </a:ext>
          </a:extLst>
        </xdr:cNvPr>
        <xdr:cNvGrpSpPr/>
      </xdr:nvGrpSpPr>
      <xdr:grpSpPr>
        <a:xfrm>
          <a:off x="6393180" y="297180"/>
          <a:ext cx="2240280" cy="807720"/>
          <a:chOff x="5524500" y="1516380"/>
          <a:chExt cx="1874520" cy="807720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5D1EC8A7-6372-5881-C260-AE7168F713B9}"/>
              </a:ext>
            </a:extLst>
          </xdr:cNvPr>
          <xdr:cNvSpPr/>
        </xdr:nvSpPr>
        <xdr:spPr>
          <a:xfrm>
            <a:off x="5524500" y="1516380"/>
            <a:ext cx="1874520" cy="80772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/>
              <a:t>Total Other</a:t>
            </a:r>
            <a:r>
              <a:rPr lang="en-IN" sz="1600" b="1" baseline="0"/>
              <a:t> expenses</a:t>
            </a:r>
            <a:endParaRPr lang="en-IN" sz="1600" b="1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08EF4E5-D21B-94BF-2253-BAD1FF6FCBC8}"/>
              </a:ext>
            </a:extLst>
          </xdr:cNvPr>
          <xdr:cNvSpPr txBox="1"/>
        </xdr:nvSpPr>
        <xdr:spPr>
          <a:xfrm>
            <a:off x="6065520" y="1805940"/>
            <a:ext cx="815340" cy="24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4300</a:t>
            </a:r>
          </a:p>
          <a:p>
            <a:pPr algn="ctr"/>
            <a:endParaRPr lang="en-IN" sz="16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121920</xdr:colOff>
      <xdr:row>1</xdr:row>
      <xdr:rowOff>30480</xdr:rowOff>
    </xdr:from>
    <xdr:to>
      <xdr:col>3</xdr:col>
      <xdr:colOff>167640</xdr:colOff>
      <xdr:row>5</xdr:row>
      <xdr:rowOff>106680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B704122-17B9-4AC1-8476-37A2DF29FF6C}"/>
            </a:ext>
          </a:extLst>
        </xdr:cNvPr>
        <xdr:cNvGrpSpPr/>
      </xdr:nvGrpSpPr>
      <xdr:grpSpPr>
        <a:xfrm>
          <a:off x="121920" y="213360"/>
          <a:ext cx="1874520" cy="807720"/>
          <a:chOff x="5524500" y="1516380"/>
          <a:chExt cx="1874520" cy="80772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07E89AB0-39C3-02D8-BDE7-A765C90DAFEA}"/>
              </a:ext>
            </a:extLst>
          </xdr:cNvPr>
          <xdr:cNvSpPr/>
        </xdr:nvSpPr>
        <xdr:spPr>
          <a:xfrm>
            <a:off x="5524500" y="1516380"/>
            <a:ext cx="1874520" cy="80772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/>
              <a:t>Total Quantity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4ED80FB5-CECA-5F4D-7579-6D88E01263D8}"/>
              </a:ext>
            </a:extLst>
          </xdr:cNvPr>
          <xdr:cNvSpPr txBox="1"/>
        </xdr:nvSpPr>
        <xdr:spPr>
          <a:xfrm>
            <a:off x="6065520" y="1805940"/>
            <a:ext cx="815340" cy="24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345</a:t>
            </a:r>
          </a:p>
        </xdr:txBody>
      </xdr:sp>
    </xdr:grpSp>
    <xdr:clientData/>
  </xdr:twoCellAnchor>
  <xdr:twoCellAnchor>
    <xdr:from>
      <xdr:col>6</xdr:col>
      <xdr:colOff>541020</xdr:colOff>
      <xdr:row>1</xdr:row>
      <xdr:rowOff>60960</xdr:rowOff>
    </xdr:from>
    <xdr:to>
      <xdr:col>9</xdr:col>
      <xdr:colOff>586740</xdr:colOff>
      <xdr:row>5</xdr:row>
      <xdr:rowOff>137160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7C590B8-43EF-424E-84DB-5BEF7BC43236}"/>
            </a:ext>
          </a:extLst>
        </xdr:cNvPr>
        <xdr:cNvGrpSpPr/>
      </xdr:nvGrpSpPr>
      <xdr:grpSpPr>
        <a:xfrm>
          <a:off x="4198620" y="243840"/>
          <a:ext cx="1874520" cy="807720"/>
          <a:chOff x="5524500" y="1516380"/>
          <a:chExt cx="1874520" cy="807720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E8BBD21F-0EE7-7DF5-6AE0-14E0977BC81B}"/>
              </a:ext>
            </a:extLst>
          </xdr:cNvPr>
          <xdr:cNvSpPr/>
        </xdr:nvSpPr>
        <xdr:spPr>
          <a:xfrm>
            <a:off x="5524500" y="1516380"/>
            <a:ext cx="1874520" cy="80772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/>
              <a:t>Total Tax Paid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7B25B315-1A52-0C54-B8C6-4C3EA01E1DD4}"/>
              </a:ext>
            </a:extLst>
          </xdr:cNvPr>
          <xdr:cNvSpPr txBox="1"/>
        </xdr:nvSpPr>
        <xdr:spPr>
          <a:xfrm>
            <a:off x="6065520" y="1805940"/>
            <a:ext cx="815340" cy="24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24600</a:t>
            </a:r>
          </a:p>
        </xdr:txBody>
      </xdr:sp>
    </xdr:grpSp>
    <xdr:clientData/>
  </xdr:twoCellAnchor>
  <xdr:twoCellAnchor>
    <xdr:from>
      <xdr:col>9</xdr:col>
      <xdr:colOff>0</xdr:colOff>
      <xdr:row>7</xdr:row>
      <xdr:rowOff>91440</xdr:rowOff>
    </xdr:from>
    <xdr:to>
      <xdr:col>9</xdr:col>
      <xdr:colOff>0</xdr:colOff>
      <xdr:row>11</xdr:row>
      <xdr:rowOff>7620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98BE1AD-BAA6-AFF0-6DA8-000A4B19963F}"/>
            </a:ext>
          </a:extLst>
        </xdr:cNvPr>
        <xdr:cNvCxnSpPr/>
      </xdr:nvCxnSpPr>
      <xdr:spPr>
        <a:xfrm>
          <a:off x="5486400" y="1371600"/>
          <a:ext cx="0" cy="103632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11</xdr:row>
      <xdr:rowOff>0</xdr:rowOff>
    </xdr:from>
    <xdr:to>
      <xdr:col>13</xdr:col>
      <xdr:colOff>30480</xdr:colOff>
      <xdr:row>11</xdr:row>
      <xdr:rowOff>7620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6C7E871-362A-4C11-9581-08C94A8B494B}"/>
            </a:ext>
          </a:extLst>
        </xdr:cNvPr>
        <xdr:cNvCxnSpPr/>
      </xdr:nvCxnSpPr>
      <xdr:spPr>
        <a:xfrm>
          <a:off x="5501640" y="2240280"/>
          <a:ext cx="2453640" cy="762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7</xdr:row>
      <xdr:rowOff>83820</xdr:rowOff>
    </xdr:from>
    <xdr:to>
      <xdr:col>13</xdr:col>
      <xdr:colOff>22860</xdr:colOff>
      <xdr:row>11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0C1F1F0-38C9-44A0-BCE5-D9DA86523723}"/>
            </a:ext>
          </a:extLst>
        </xdr:cNvPr>
        <xdr:cNvCxnSpPr/>
      </xdr:nvCxnSpPr>
      <xdr:spPr>
        <a:xfrm>
          <a:off x="7947660" y="1363980"/>
          <a:ext cx="0" cy="8763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7</xdr:row>
      <xdr:rowOff>91440</xdr:rowOff>
    </xdr:from>
    <xdr:to>
      <xdr:col>13</xdr:col>
      <xdr:colOff>0</xdr:colOff>
      <xdr:row>7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6C11260-4496-4CCF-B158-7361AA34C2B8}"/>
            </a:ext>
          </a:extLst>
        </xdr:cNvPr>
        <xdr:cNvCxnSpPr/>
      </xdr:nvCxnSpPr>
      <xdr:spPr>
        <a:xfrm>
          <a:off x="5494020" y="1371600"/>
          <a:ext cx="2430780" cy="2286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12</xdr:row>
      <xdr:rowOff>38100</xdr:rowOff>
    </xdr:from>
    <xdr:to>
      <xdr:col>12</xdr:col>
      <xdr:colOff>396240</xdr:colOff>
      <xdr:row>16</xdr:row>
      <xdr:rowOff>114300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58A0F24-AD6D-4601-945E-881B5F843C6D}"/>
            </a:ext>
          </a:extLst>
        </xdr:cNvPr>
        <xdr:cNvGrpSpPr/>
      </xdr:nvGrpSpPr>
      <xdr:grpSpPr>
        <a:xfrm>
          <a:off x="5471160" y="2461260"/>
          <a:ext cx="2240280" cy="807720"/>
          <a:chOff x="5524500" y="1516380"/>
          <a:chExt cx="1874520" cy="807720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273767F1-B4E6-2273-82C8-DED654C56FB6}"/>
              </a:ext>
            </a:extLst>
          </xdr:cNvPr>
          <xdr:cNvSpPr/>
        </xdr:nvSpPr>
        <xdr:spPr>
          <a:xfrm>
            <a:off x="5524500" y="1516380"/>
            <a:ext cx="1874520" cy="80772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/>
              <a:t>Total Amount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EE0126B9-2DAB-22FF-D5D0-BE540C8B1220}"/>
              </a:ext>
            </a:extLst>
          </xdr:cNvPr>
          <xdr:cNvSpPr txBox="1"/>
        </xdr:nvSpPr>
        <xdr:spPr>
          <a:xfrm>
            <a:off x="6065520" y="1805940"/>
            <a:ext cx="815340" cy="243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IN" sz="1600" b="1">
                <a:solidFill>
                  <a:schemeClr val="bg1"/>
                </a:solidFill>
              </a:rPr>
              <a:t>549050</a:t>
            </a:r>
          </a:p>
          <a:p>
            <a:pPr algn="ctr"/>
            <a:endParaRPr lang="en-IN" sz="16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766" refreshedDate="45466.037241666665" createdVersion="8" refreshedVersion="8" minRefreshableVersion="3" recordCount="24" xr:uid="{B1C99526-D77A-4D1E-BFBD-54BA062BD79D}">
  <cacheSource type="worksheet">
    <worksheetSource ref="B5:L29" sheet="AdvancePurchase Return Book"/>
  </cacheSource>
  <cacheFields count="11">
    <cacheField name="Date" numFmtId="0">
      <sharedItems containsDate="1" containsBlank="1" containsMixedTypes="1" minDate="2018-06-05T00:00:00" maxDate="2018-06-12T00:00:00"/>
    </cacheField>
    <cacheField name="Debit Note No." numFmtId="0">
      <sharedItems containsBlank="1"/>
    </cacheField>
    <cacheField name="Invoice No." numFmtId="0">
      <sharedItems containsBlank="1" containsMixedTypes="1" containsNumber="1" containsInteger="1" minValue="4501" maxValue="4501"/>
    </cacheField>
    <cacheField name="Supplier Name" numFmtId="0">
      <sharedItems containsBlank="1"/>
    </cacheField>
    <cacheField name="Product Details" numFmtId="0">
      <sharedItems containsBlank="1"/>
    </cacheField>
    <cacheField name="Quantity" numFmtId="0">
      <sharedItems containsString="0" containsBlank="1" containsNumber="1" containsInteger="1" minValue="75" maxValue="150"/>
    </cacheField>
    <cacheField name="Rate" numFmtId="0">
      <sharedItems containsString="0" containsBlank="1" containsNumber="1" containsInteger="1" minValue="500" maxValue="975"/>
    </cacheField>
    <cacheField name="Tax %" numFmtId="0">
      <sharedItems containsString="0" containsBlank="1" containsNumber="1" minValue="0.05" maxValue="0.18"/>
    </cacheField>
    <cacheField name="Tax Paid" numFmtId="0">
      <sharedItems containsString="0" containsBlank="1" containsNumber="1" minValue="0" maxValue="13162.5"/>
    </cacheField>
    <cacheField name="Other Expenses" numFmtId="0">
      <sharedItems containsString="0" containsBlank="1" containsNumber="1" containsInteger="1" minValue="800" maxValue="2500"/>
    </cacheField>
    <cacheField name="Total Amount" numFmtId="165">
      <sharedItems containsSemiMixedTypes="0" containsString="0" containsNumber="1" minValue="0" maxValue="274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18-06-05T00:00:00"/>
    <s v="ABC123"/>
    <n v="4501"/>
    <s v="Al Sultan Traders"/>
    <s v="Children Toys"/>
    <n v="120"/>
    <n v="500"/>
    <n v="0.05"/>
    <n v="3000"/>
    <n v="1000"/>
    <n v="64000"/>
  </r>
  <r>
    <d v="2018-06-07T00:00:00"/>
    <s v="ABC124"/>
    <s v="AM124"/>
    <s v="A A General Trading"/>
    <s v="Dolls"/>
    <n v="150"/>
    <n v="750"/>
    <n v="7.4999999999999997E-2"/>
    <n v="8437.5"/>
    <n v="800"/>
    <n v="121737.5"/>
  </r>
  <r>
    <d v="2018-06-11T00:00:00"/>
    <s v="ABC125"/>
    <s v="2017/02/201"/>
    <s v="Sashi General Trading"/>
    <s v="Balls"/>
    <n v="75"/>
    <n v="975"/>
    <n v="0.18"/>
    <n v="13162.5"/>
    <n v="2500"/>
    <n v="88787.5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m/>
    <m/>
    <m/>
    <m/>
    <m/>
    <m/>
    <m/>
    <m/>
    <n v="0"/>
    <m/>
    <n v="0"/>
  </r>
  <r>
    <s v="Total Purchase Return"/>
    <m/>
    <m/>
    <m/>
    <m/>
    <m/>
    <m/>
    <m/>
    <m/>
    <m/>
    <n v="274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75F33-62CF-47B0-AB45-B8E3C18A21D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C7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Items count="1">
    <i/>
  </rowItems>
  <colItems count="1">
    <i/>
  </colItems>
  <dataFields count="1">
    <dataField name="Sum of Total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8F2BF-0A39-4D22-AD28-EC25143F947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A7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5" showAll="0"/>
  </pivotFields>
  <rowItems count="1">
    <i/>
  </rowItems>
  <colItems count="1">
    <i/>
  </colItems>
  <dataFields count="1">
    <dataField name="Sum of Other Expens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A4FAF-B116-46AA-84C8-F361D9F5249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</pivotFields>
  <rowItems count="1">
    <i/>
  </rowItems>
  <colItems count="1">
    <i/>
  </colItems>
  <dataFields count="1">
    <dataField name="Sum of Tax Pai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44442-A9DB-4ECE-B3F9-6A1C6236EBB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</pivotFields>
  <rowItems count="1">
    <i/>
  </rowItems>
  <colItems count="1">
    <i/>
  </colItems>
  <dataFields count="1">
    <dataField name="Sum of Ra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31825-0897-4E38-B120-87717E118F0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5" showAll="0"/>
  </pivotFields>
  <rowItems count="1">
    <i/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Table3[[#This Row],[Quantity]]*Table3[[#This Row],[Rate]]*Table3[[#This Row],[Tax %]]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DA20-E3A4-4D24-B6FF-3D739C320E1B}">
  <dimension ref="A3:E7"/>
  <sheetViews>
    <sheetView workbookViewId="0">
      <selection activeCell="E12" sqref="E12"/>
    </sheetView>
  </sheetViews>
  <sheetFormatPr defaultRowHeight="14.4" x14ac:dyDescent="0.3"/>
  <cols>
    <col min="1" max="1" width="20.5546875" bestFit="1" customWidth="1"/>
    <col min="3" max="3" width="19.21875" bestFit="1" customWidth="1"/>
    <col min="4" max="4" width="12.21875" bestFit="1" customWidth="1"/>
    <col min="5" max="5" width="14.5546875" bestFit="1" customWidth="1"/>
  </cols>
  <sheetData>
    <row r="3" spans="1:5" x14ac:dyDescent="0.3">
      <c r="A3" t="s">
        <v>48</v>
      </c>
      <c r="C3" t="s">
        <v>49</v>
      </c>
      <c r="E3" t="s">
        <v>50</v>
      </c>
    </row>
    <row r="4" spans="1:5" x14ac:dyDescent="0.3">
      <c r="A4" s="30">
        <v>345</v>
      </c>
      <c r="C4" s="30">
        <v>2225</v>
      </c>
      <c r="E4" s="30">
        <v>24600</v>
      </c>
    </row>
    <row r="6" spans="1:5" x14ac:dyDescent="0.3">
      <c r="A6" t="s">
        <v>51</v>
      </c>
      <c r="C6" t="s">
        <v>55</v>
      </c>
    </row>
    <row r="7" spans="1:5" x14ac:dyDescent="0.3">
      <c r="A7" s="30">
        <v>4300</v>
      </c>
      <c r="C7" s="30">
        <v>549050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J5" zoomScale="90" zoomScaleNormal="90" workbookViewId="0">
      <selection activeCell="N20" sqref="N20"/>
    </sheetView>
  </sheetViews>
  <sheetFormatPr defaultColWidth="9.109375" defaultRowHeight="13.8" x14ac:dyDescent="0.25"/>
  <cols>
    <col min="1" max="1" width="3" style="1" customWidth="1"/>
    <col min="2" max="2" width="12.88671875" style="1" bestFit="1" customWidth="1"/>
    <col min="3" max="3" width="16" style="1" customWidth="1"/>
    <col min="4" max="4" width="16.33203125" style="1" bestFit="1" customWidth="1"/>
    <col min="5" max="5" width="26.88671875" style="1" customWidth="1"/>
    <col min="6" max="6" width="33" style="1" customWidth="1"/>
    <col min="7" max="7" width="19.109375" style="1" bestFit="1" customWidth="1"/>
    <col min="8" max="8" width="11.6640625" style="1" customWidth="1"/>
    <col min="9" max="9" width="21.77734375" style="1" customWidth="1"/>
    <col min="10" max="10" width="11.88671875" style="1" bestFit="1" customWidth="1"/>
    <col min="11" max="11" width="29.21875" style="1" customWidth="1"/>
    <col min="12" max="12" width="20.44140625" style="1" customWidth="1"/>
    <col min="13" max="13" width="3" style="1" customWidth="1"/>
    <col min="14" max="16" width="18.21875" style="1" customWidth="1"/>
    <col min="17" max="16384" width="9.109375" style="1"/>
  </cols>
  <sheetData>
    <row r="1" spans="1:16" ht="14.4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47</v>
      </c>
    </row>
    <row r="2" spans="1:16" ht="40.799999999999997" thickBot="1" x14ac:dyDescent="0.95">
      <c r="A2" s="6"/>
      <c r="B2" s="24" t="s">
        <v>46</v>
      </c>
      <c r="C2" s="25"/>
      <c r="D2" s="25"/>
      <c r="E2" s="25"/>
      <c r="F2" s="25"/>
      <c r="G2" s="25"/>
      <c r="H2" s="25"/>
      <c r="I2" s="25"/>
      <c r="J2" s="25"/>
      <c r="K2" s="19"/>
      <c r="L2" s="20"/>
      <c r="M2" s="6"/>
    </row>
    <row r="3" spans="1:16" ht="14.4" thickBot="1" x14ac:dyDescent="0.3">
      <c r="A3" s="6"/>
      <c r="K3" s="21"/>
      <c r="L3" s="22"/>
      <c r="M3" s="6"/>
    </row>
    <row r="4" spans="1:16" ht="40.799999999999997" thickBot="1" x14ac:dyDescent="0.95">
      <c r="A4" s="6"/>
      <c r="B4" s="26" t="s">
        <v>18</v>
      </c>
      <c r="C4" s="27"/>
      <c r="D4" s="12" t="s">
        <v>20</v>
      </c>
      <c r="E4" s="28"/>
      <c r="F4" s="28"/>
      <c r="G4" s="28"/>
      <c r="H4" s="28"/>
      <c r="I4" s="28"/>
      <c r="J4" s="29"/>
      <c r="K4" s="8" t="s">
        <v>19</v>
      </c>
      <c r="L4" s="13">
        <v>2023</v>
      </c>
      <c r="M4" s="6"/>
    </row>
    <row r="5" spans="1:16" ht="41.4" thickBot="1" x14ac:dyDescent="0.3">
      <c r="A5" s="6"/>
      <c r="B5" s="16" t="s">
        <v>0</v>
      </c>
      <c r="C5" s="14" t="s">
        <v>1</v>
      </c>
      <c r="D5" s="14" t="s">
        <v>4</v>
      </c>
      <c r="E5" s="14" t="s">
        <v>45</v>
      </c>
      <c r="F5" s="15" t="s">
        <v>44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6.2" thickBot="1" x14ac:dyDescent="0.3">
      <c r="A6" s="6"/>
      <c r="B6" s="2">
        <v>43256</v>
      </c>
      <c r="C6" s="2" t="s">
        <v>9</v>
      </c>
      <c r="D6" s="3">
        <v>4501</v>
      </c>
      <c r="E6" s="3" t="s">
        <v>23</v>
      </c>
      <c r="F6" s="3" t="s">
        <v>10</v>
      </c>
      <c r="G6" s="3">
        <v>120</v>
      </c>
      <c r="H6" s="4">
        <v>500</v>
      </c>
      <c r="I6" s="5">
        <v>0.05</v>
      </c>
      <c r="J6" s="7">
        <f>Table3[[#This Row],[Quantity]]*Table3[[#This Row],[Rate]]*Table3[[#This Row],[Tax %]]</f>
        <v>3000</v>
      </c>
      <c r="K6" s="4">
        <v>1000</v>
      </c>
      <c r="L6" s="17">
        <f>(Table3[[#This Row],[Quantity]]*Table3[[#This Row],[Rate]])+Table3[[#This Row],[Tax Paid]]+Table3[[#This Row],[Other Expenses]]</f>
        <v>64000</v>
      </c>
      <c r="M6" s="6"/>
    </row>
    <row r="7" spans="1:16" ht="16.2" thickBot="1" x14ac:dyDescent="0.3">
      <c r="A7" s="6"/>
      <c r="B7" s="2">
        <v>43258</v>
      </c>
      <c r="C7" s="2" t="s">
        <v>11</v>
      </c>
      <c r="D7" s="3" t="s">
        <v>13</v>
      </c>
      <c r="E7" s="3" t="s">
        <v>25</v>
      </c>
      <c r="F7" s="3" t="s">
        <v>15</v>
      </c>
      <c r="G7" s="3">
        <v>150</v>
      </c>
      <c r="H7" s="4">
        <v>750</v>
      </c>
      <c r="I7" s="5">
        <v>7.4999999999999997E-2</v>
      </c>
      <c r="J7" s="7">
        <f>Table3[[#This Row],[Quantity]]*Table3[[#This Row],[Rate]]*Table3[[#This Row],[Tax %]]</f>
        <v>8437.5</v>
      </c>
      <c r="K7" s="4">
        <v>800</v>
      </c>
      <c r="L7" s="17">
        <f>(Table3[[#This Row],[Quantity]]*Table3[[#This Row],[Rate]])+Table3[[#This Row],[Tax Paid]]+Table3[[#This Row],[Other Expenses]]</f>
        <v>121737.5</v>
      </c>
      <c r="M7" s="6"/>
    </row>
    <row r="8" spans="1:16" ht="16.2" thickBot="1" x14ac:dyDescent="0.3">
      <c r="A8" s="6"/>
      <c r="B8" s="2">
        <v>43262</v>
      </c>
      <c r="C8" s="2" t="s">
        <v>12</v>
      </c>
      <c r="D8" s="3" t="s">
        <v>14</v>
      </c>
      <c r="E8" s="3" t="s">
        <v>26</v>
      </c>
      <c r="F8" s="3" t="s">
        <v>16</v>
      </c>
      <c r="G8" s="3">
        <v>75</v>
      </c>
      <c r="H8" s="4">
        <v>975</v>
      </c>
      <c r="I8" s="5">
        <v>0.18</v>
      </c>
      <c r="J8" s="7">
        <f>Table3[[#This Row],[Quantity]]*Table3[[#This Row],[Rate]]*Table3[[#This Row],[Tax %]]</f>
        <v>13162.5</v>
      </c>
      <c r="K8" s="4">
        <v>2500</v>
      </c>
      <c r="L8" s="17">
        <f>(Table3[[#This Row],[Quantity]]*Table3[[#This Row],[Rate]])+Table3[[#This Row],[Tax Paid]]+Table3[[#This Row],[Other Expenses]]</f>
        <v>88787.5</v>
      </c>
      <c r="M8" s="6"/>
    </row>
    <row r="9" spans="1:16" ht="16.2" thickBot="1" x14ac:dyDescent="0.35">
      <c r="A9" s="6"/>
      <c r="B9" s="2"/>
      <c r="C9" s="2"/>
      <c r="D9" s="3"/>
      <c r="E9" s="3"/>
      <c r="F9" s="3"/>
      <c r="G9" s="3"/>
      <c r="H9" s="4"/>
      <c r="I9" s="5"/>
      <c r="J9" s="7">
        <f>Table3[[#This Row],[Quantity]]*Table3[[#This Row],[Rate]]*Table3[[#This Row],[Tax %]]</f>
        <v>0</v>
      </c>
      <c r="K9" s="4"/>
      <c r="L9" s="17">
        <f t="shared" ref="L9:L28" si="0">(G9*H9)+J9+K9</f>
        <v>0</v>
      </c>
      <c r="M9" s="6"/>
      <c r="O9"/>
      <c r="P9"/>
    </row>
    <row r="10" spans="1:16" ht="16.2" thickBot="1" x14ac:dyDescent="0.35">
      <c r="A10" s="6"/>
      <c r="B10" s="2"/>
      <c r="C10" s="2"/>
      <c r="D10" s="3"/>
      <c r="E10" s="3"/>
      <c r="F10" s="3"/>
      <c r="G10" s="3"/>
      <c r="H10" s="4"/>
      <c r="I10" s="5"/>
      <c r="J10" s="7">
        <f>Table3[[#This Row],[Quantity]]*Table3[[#This Row],[Rate]]*Table3[[#This Row],[Tax %]]</f>
        <v>0</v>
      </c>
      <c r="K10" s="4"/>
      <c r="L10" s="17">
        <f t="shared" si="0"/>
        <v>0</v>
      </c>
      <c r="M10" s="6"/>
      <c r="O10"/>
      <c r="P10"/>
    </row>
    <row r="11" spans="1:16" ht="16.2" thickBot="1" x14ac:dyDescent="0.35">
      <c r="A11" s="6"/>
      <c r="B11" s="2"/>
      <c r="C11" s="2"/>
      <c r="D11" s="3"/>
      <c r="E11" s="3"/>
      <c r="F11" s="3"/>
      <c r="G11" s="3"/>
      <c r="H11" s="4"/>
      <c r="I11" s="5"/>
      <c r="J11" s="7">
        <f>Table3[[#This Row],[Quantity]]*Table3[[#This Row],[Rate]]*Table3[[#This Row],[Tax %]]</f>
        <v>0</v>
      </c>
      <c r="K11" s="4"/>
      <c r="L11" s="17">
        <f t="shared" si="0"/>
        <v>0</v>
      </c>
      <c r="M11" s="6"/>
      <c r="O11"/>
      <c r="P11"/>
    </row>
    <row r="12" spans="1:16" ht="16.2" thickBot="1" x14ac:dyDescent="0.35">
      <c r="A12" s="6"/>
      <c r="B12" s="2"/>
      <c r="C12" s="2"/>
      <c r="D12" s="3"/>
      <c r="E12" s="3"/>
      <c r="F12" s="3"/>
      <c r="G12" s="3"/>
      <c r="H12" s="4"/>
      <c r="I12" s="5"/>
      <c r="J12" s="7">
        <f>Table3[[#This Row],[Quantity]]*Table3[[#This Row],[Rate]]*Table3[[#This Row],[Tax %]]</f>
        <v>0</v>
      </c>
      <c r="K12" s="4"/>
      <c r="L12" s="17">
        <f t="shared" si="0"/>
        <v>0</v>
      </c>
      <c r="M12" s="6"/>
      <c r="O12"/>
      <c r="P12"/>
    </row>
    <row r="13" spans="1:16" ht="16.2" thickBot="1" x14ac:dyDescent="0.3">
      <c r="A13" s="6"/>
      <c r="B13" s="2"/>
      <c r="C13" s="2"/>
      <c r="D13" s="3"/>
      <c r="E13" s="3"/>
      <c r="F13" s="3"/>
      <c r="G13" s="3"/>
      <c r="H13" s="4"/>
      <c r="I13" s="5"/>
      <c r="J13" s="7">
        <f>Table3[[#This Row],[Quantity]]*Table3[[#This Row],[Rate]]*Table3[[#This Row],[Tax %]]</f>
        <v>0</v>
      </c>
      <c r="K13" s="4"/>
      <c r="L13" s="17">
        <f t="shared" si="0"/>
        <v>0</v>
      </c>
      <c r="M13" s="6"/>
    </row>
    <row r="14" spans="1:16" ht="16.2" thickBot="1" x14ac:dyDescent="0.3">
      <c r="A14" s="6"/>
      <c r="B14" s="2"/>
      <c r="C14" s="2"/>
      <c r="D14" s="3"/>
      <c r="E14" s="3"/>
      <c r="F14" s="3"/>
      <c r="G14" s="3"/>
      <c r="H14" s="4"/>
      <c r="I14" s="5"/>
      <c r="J14" s="7">
        <f>Table3[[#This Row],[Quantity]]*Table3[[#This Row],[Rate]]*Table3[[#This Row],[Tax %]]</f>
        <v>0</v>
      </c>
      <c r="K14" s="4"/>
      <c r="L14" s="17">
        <f t="shared" si="0"/>
        <v>0</v>
      </c>
      <c r="M14" s="6"/>
    </row>
    <row r="15" spans="1:16" ht="16.2" thickBot="1" x14ac:dyDescent="0.3">
      <c r="A15" s="6"/>
      <c r="B15" s="2"/>
      <c r="C15" s="2"/>
      <c r="D15" s="3"/>
      <c r="E15" s="3"/>
      <c r="F15" s="3"/>
      <c r="G15" s="3"/>
      <c r="H15" s="4"/>
      <c r="I15" s="5"/>
      <c r="J15" s="7">
        <f>Table3[[#This Row],[Quantity]]*Table3[[#This Row],[Rate]]*Table3[[#This Row],[Tax %]]</f>
        <v>0</v>
      </c>
      <c r="K15" s="4"/>
      <c r="L15" s="17">
        <f t="shared" si="0"/>
        <v>0</v>
      </c>
      <c r="M15" s="6"/>
    </row>
    <row r="16" spans="1:16" ht="16.2" thickBot="1" x14ac:dyDescent="0.3">
      <c r="A16" s="6"/>
      <c r="B16" s="2"/>
      <c r="C16" s="2"/>
      <c r="D16" s="3"/>
      <c r="E16" s="3"/>
      <c r="F16" s="3"/>
      <c r="G16" s="3"/>
      <c r="H16" s="4"/>
      <c r="I16" s="5"/>
      <c r="J16" s="7">
        <f>Table3[[#This Row],[Quantity]]*Table3[[#This Row],[Rate]]*Table3[[#This Row],[Tax %]]</f>
        <v>0</v>
      </c>
      <c r="K16" s="4"/>
      <c r="L16" s="17">
        <f t="shared" si="0"/>
        <v>0</v>
      </c>
      <c r="M16" s="6"/>
    </row>
    <row r="17" spans="1:14" ht="16.2" thickBot="1" x14ac:dyDescent="0.3">
      <c r="A17" s="6"/>
      <c r="B17" s="2"/>
      <c r="C17" s="2"/>
      <c r="D17" s="3"/>
      <c r="E17" s="3"/>
      <c r="F17" s="3"/>
      <c r="G17" s="3"/>
      <c r="H17" s="4"/>
      <c r="I17" s="5"/>
      <c r="J17" s="7">
        <f>Table3[[#This Row],[Quantity]]*Table3[[#This Row],[Rate]]*Table3[[#This Row],[Tax %]]</f>
        <v>0</v>
      </c>
      <c r="K17" s="4"/>
      <c r="L17" s="17">
        <f t="shared" si="0"/>
        <v>0</v>
      </c>
      <c r="M17" s="6"/>
      <c r="N17" s="32" t="s">
        <v>52</v>
      </c>
    </row>
    <row r="18" spans="1:14" ht="16.2" thickBot="1" x14ac:dyDescent="0.3">
      <c r="A18" s="6"/>
      <c r="B18" s="2"/>
      <c r="C18" s="2"/>
      <c r="D18" s="3"/>
      <c r="E18" s="3"/>
      <c r="F18" s="3"/>
      <c r="G18" s="3"/>
      <c r="H18" s="4"/>
      <c r="I18" s="5"/>
      <c r="J18" s="7">
        <f>Table3[[#This Row],[Quantity]]*Table3[[#This Row],[Rate]]*Table3[[#This Row],[Tax %]]</f>
        <v>0</v>
      </c>
      <c r="K18" s="4"/>
      <c r="L18" s="17">
        <f t="shared" si="0"/>
        <v>0</v>
      </c>
      <c r="M18" s="6"/>
      <c r="N18" s="31">
        <f>MAX($H$6:$H$8)</f>
        <v>975</v>
      </c>
    </row>
    <row r="19" spans="1:14" ht="16.2" thickBot="1" x14ac:dyDescent="0.3">
      <c r="A19" s="6"/>
      <c r="B19" s="2"/>
      <c r="C19" s="2"/>
      <c r="D19" s="3"/>
      <c r="E19" s="3"/>
      <c r="F19" s="3"/>
      <c r="G19" s="3"/>
      <c r="H19" s="4"/>
      <c r="I19" s="5"/>
      <c r="J19" s="7">
        <f>Table3[[#This Row],[Quantity]]*Table3[[#This Row],[Rate]]*Table3[[#This Row],[Tax %]]</f>
        <v>0</v>
      </c>
      <c r="K19" s="4"/>
      <c r="L19" s="17">
        <f t="shared" si="0"/>
        <v>0</v>
      </c>
      <c r="M19" s="6"/>
      <c r="N19" s="32" t="s">
        <v>53</v>
      </c>
    </row>
    <row r="20" spans="1:14" ht="33" thickBot="1" x14ac:dyDescent="0.6">
      <c r="A20" s="6"/>
      <c r="B20" s="2"/>
      <c r="C20" s="2"/>
      <c r="D20" s="3"/>
      <c r="E20" s="3"/>
      <c r="F20" s="3"/>
      <c r="G20" s="3"/>
      <c r="H20" s="4"/>
      <c r="I20" s="5"/>
      <c r="J20" s="7">
        <f>Table3[[#This Row],[Quantity]]*Table3[[#This Row],[Rate]]*Table3[[#This Row],[Tax %]]</f>
        <v>0</v>
      </c>
      <c r="K20" s="4"/>
      <c r="L20" s="17">
        <f t="shared" si="0"/>
        <v>0</v>
      </c>
      <c r="M20" s="6"/>
      <c r="N20" s="33" t="str">
        <f>INDEX($E$6:$E$8,MATCH(MAX($H$6:$H$8),$H$6:$H$8))</f>
        <v>Sashi General Trading</v>
      </c>
    </row>
    <row r="21" spans="1:14" ht="16.2" thickBot="1" x14ac:dyDescent="0.3">
      <c r="A21" s="6"/>
      <c r="B21" s="2"/>
      <c r="C21" s="2"/>
      <c r="D21" s="3"/>
      <c r="E21" s="3"/>
      <c r="F21" s="3"/>
      <c r="G21" s="3"/>
      <c r="H21" s="4"/>
      <c r="I21" s="5"/>
      <c r="J21" s="7">
        <f>Table3[[#This Row],[Quantity]]*Table3[[#This Row],[Rate]]*Table3[[#This Row],[Tax %]]</f>
        <v>0</v>
      </c>
      <c r="K21" s="4"/>
      <c r="L21" s="17">
        <f t="shared" si="0"/>
        <v>0</v>
      </c>
      <c r="M21" s="6"/>
    </row>
    <row r="22" spans="1:14" ht="16.2" thickBot="1" x14ac:dyDescent="0.3">
      <c r="A22" s="6"/>
      <c r="B22" s="2"/>
      <c r="C22" s="2"/>
      <c r="D22" s="3"/>
      <c r="E22" s="3"/>
      <c r="F22" s="3"/>
      <c r="G22" s="3"/>
      <c r="H22" s="4"/>
      <c r="I22" s="5"/>
      <c r="J22" s="7">
        <f>Table3[[#This Row],[Quantity]]*Table3[[#This Row],[Rate]]*Table3[[#This Row],[Tax %]]</f>
        <v>0</v>
      </c>
      <c r="K22" s="4"/>
      <c r="L22" s="17">
        <f t="shared" si="0"/>
        <v>0</v>
      </c>
      <c r="M22" s="6"/>
    </row>
    <row r="23" spans="1:14" ht="16.2" thickBot="1" x14ac:dyDescent="0.3">
      <c r="A23" s="6"/>
      <c r="B23" s="2"/>
      <c r="C23" s="2"/>
      <c r="D23" s="3"/>
      <c r="E23" s="3"/>
      <c r="F23" s="3"/>
      <c r="G23" s="3"/>
      <c r="H23" s="4"/>
      <c r="I23" s="5"/>
      <c r="J23" s="7">
        <f>Table3[[#This Row],[Quantity]]*Table3[[#This Row],[Rate]]*Table3[[#This Row],[Tax %]]</f>
        <v>0</v>
      </c>
      <c r="K23" s="4"/>
      <c r="L23" s="17">
        <f t="shared" si="0"/>
        <v>0</v>
      </c>
      <c r="M23" s="6"/>
    </row>
    <row r="24" spans="1:14" ht="16.2" thickBot="1" x14ac:dyDescent="0.3">
      <c r="A24" s="6"/>
      <c r="B24" s="2"/>
      <c r="C24" s="2"/>
      <c r="D24" s="3"/>
      <c r="E24" s="3"/>
      <c r="F24" s="3"/>
      <c r="G24" s="3"/>
      <c r="H24" s="4"/>
      <c r="I24" s="5"/>
      <c r="J24" s="7">
        <f>Table3[[#This Row],[Quantity]]*Table3[[#This Row],[Rate]]*Table3[[#This Row],[Tax %]]</f>
        <v>0</v>
      </c>
      <c r="K24" s="4"/>
      <c r="L24" s="17">
        <f t="shared" si="0"/>
        <v>0</v>
      </c>
      <c r="M24" s="6"/>
    </row>
    <row r="25" spans="1:14" ht="16.2" thickBot="1" x14ac:dyDescent="0.3">
      <c r="A25" s="6"/>
      <c r="B25" s="2"/>
      <c r="C25" s="2"/>
      <c r="D25" s="3"/>
      <c r="E25" s="3"/>
      <c r="F25" s="3"/>
      <c r="G25" s="3"/>
      <c r="H25" s="4"/>
      <c r="I25" s="5"/>
      <c r="J25" s="7">
        <f>Table3[[#This Row],[Quantity]]*Table3[[#This Row],[Rate]]*Table3[[#This Row],[Tax %]]</f>
        <v>0</v>
      </c>
      <c r="K25" s="4"/>
      <c r="L25" s="17">
        <f t="shared" si="0"/>
        <v>0</v>
      </c>
      <c r="M25" s="6"/>
    </row>
    <row r="26" spans="1:14" ht="16.2" thickBot="1" x14ac:dyDescent="0.3">
      <c r="A26" s="6"/>
      <c r="B26" s="2"/>
      <c r="C26" s="2"/>
      <c r="D26" s="3"/>
      <c r="E26" s="3"/>
      <c r="F26" s="3"/>
      <c r="G26" s="3"/>
      <c r="H26" s="4"/>
      <c r="I26" s="5"/>
      <c r="J26" s="7">
        <f>Table3[[#This Row],[Quantity]]*Table3[[#This Row],[Rate]]*Table3[[#This Row],[Tax %]]</f>
        <v>0</v>
      </c>
      <c r="K26" s="4"/>
      <c r="L26" s="17">
        <f t="shared" si="0"/>
        <v>0</v>
      </c>
      <c r="M26" s="6"/>
    </row>
    <row r="27" spans="1:14" ht="15.75" customHeight="1" thickBot="1" x14ac:dyDescent="0.3">
      <c r="A27" s="6"/>
      <c r="B27" s="2"/>
      <c r="C27" s="2"/>
      <c r="D27" s="3"/>
      <c r="E27" s="3"/>
      <c r="F27" s="3"/>
      <c r="G27" s="3"/>
      <c r="H27" s="4"/>
      <c r="I27" s="5"/>
      <c r="J27" s="7">
        <f>Table3[[#This Row],[Quantity]]*Table3[[#This Row],[Rate]]*Table3[[#This Row],[Tax %]]</f>
        <v>0</v>
      </c>
      <c r="K27" s="4"/>
      <c r="L27" s="17">
        <f t="shared" si="0"/>
        <v>0</v>
      </c>
      <c r="M27" s="6"/>
    </row>
    <row r="28" spans="1:14" ht="16.2" thickBot="1" x14ac:dyDescent="0.3">
      <c r="A28" s="6"/>
      <c r="B28" s="2"/>
      <c r="C28" s="2"/>
      <c r="D28" s="3"/>
      <c r="E28" s="3"/>
      <c r="F28" s="3"/>
      <c r="G28" s="3"/>
      <c r="H28" s="4"/>
      <c r="I28" s="5"/>
      <c r="J28" s="7">
        <f>Table3[[#This Row],[Quantity]]*Table3[[#This Row],[Rate]]*Table3[[#This Row],[Tax %]]</f>
        <v>0</v>
      </c>
      <c r="K28" s="4"/>
      <c r="L28" s="17">
        <f t="shared" si="0"/>
        <v>0</v>
      </c>
      <c r="M28" s="6"/>
    </row>
    <row r="29" spans="1:14" ht="21" thickBot="1" x14ac:dyDescent="0.3">
      <c r="A29" s="6"/>
      <c r="B29" s="23" t="s">
        <v>17</v>
      </c>
      <c r="C29" s="23"/>
      <c r="D29" s="23"/>
      <c r="E29" s="23"/>
      <c r="F29" s="23"/>
      <c r="G29" s="23"/>
      <c r="H29" s="23"/>
      <c r="I29" s="23"/>
      <c r="J29" s="23"/>
      <c r="K29" s="23"/>
      <c r="L29" s="18">
        <f>SUM(L6:L28)</f>
        <v>274525</v>
      </c>
      <c r="M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5">
    <mergeCell ref="K2:L3"/>
    <mergeCell ref="B29:K29"/>
    <mergeCell ref="B2:J2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J9:J11"/>
  <sheetViews>
    <sheetView tabSelected="1" workbookViewId="0">
      <selection activeCell="O19" sqref="O19"/>
    </sheetView>
  </sheetViews>
  <sheetFormatPr defaultRowHeight="14.4" x14ac:dyDescent="0.3"/>
  <cols>
    <col min="10" max="10" width="8.88671875" customWidth="1"/>
  </cols>
  <sheetData>
    <row r="9" spans="10:10" ht="25.8" x14ac:dyDescent="0.5">
      <c r="J9" s="34" t="s">
        <v>54</v>
      </c>
    </row>
    <row r="11" spans="10:10" ht="21" x14ac:dyDescent="0.4">
      <c r="J11" s="35" t="str">
        <f>INDEX('AdvancePurchase Return Book'!E6:E8,MATCH(MAX('AdvancePurchase Return Book'!H6:H8),'AdvancePurchase Return Book'!H6:H8))</f>
        <v>Sashi General Trading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A2" sqref="A2:A23"/>
    </sheetView>
  </sheetViews>
  <sheetFormatPr defaultRowHeight="14.4" x14ac:dyDescent="0.3"/>
  <cols>
    <col min="1" max="1" width="23.5546875" customWidth="1"/>
  </cols>
  <sheetData>
    <row r="1" spans="1:3" ht="21" hidden="1" x14ac:dyDescent="0.3">
      <c r="B1" s="9" t="s">
        <v>21</v>
      </c>
      <c r="C1" s="9" t="s">
        <v>22</v>
      </c>
    </row>
    <row r="2" spans="1:3" x14ac:dyDescent="0.3">
      <c r="A2" s="10" t="s">
        <v>45</v>
      </c>
    </row>
    <row r="3" spans="1:3" x14ac:dyDescent="0.3">
      <c r="A3" s="11" t="s">
        <v>23</v>
      </c>
    </row>
    <row r="4" spans="1:3" x14ac:dyDescent="0.3">
      <c r="A4" s="11" t="s">
        <v>24</v>
      </c>
    </row>
    <row r="5" spans="1:3" x14ac:dyDescent="0.3">
      <c r="A5" s="11" t="s">
        <v>25</v>
      </c>
    </row>
    <row r="6" spans="1:3" x14ac:dyDescent="0.3">
      <c r="A6" s="11" t="s">
        <v>26</v>
      </c>
    </row>
    <row r="7" spans="1:3" x14ac:dyDescent="0.3">
      <c r="A7" s="11" t="s">
        <v>27</v>
      </c>
    </row>
    <row r="8" spans="1:3" x14ac:dyDescent="0.3">
      <c r="A8" s="11" t="s">
        <v>28</v>
      </c>
    </row>
    <row r="9" spans="1:3" x14ac:dyDescent="0.3">
      <c r="A9" s="11" t="s">
        <v>29</v>
      </c>
    </row>
    <row r="10" spans="1:3" x14ac:dyDescent="0.3">
      <c r="A10" s="11" t="s">
        <v>30</v>
      </c>
    </row>
    <row r="11" spans="1:3" x14ac:dyDescent="0.3">
      <c r="A11" s="11" t="s">
        <v>31</v>
      </c>
    </row>
    <row r="12" spans="1:3" x14ac:dyDescent="0.3">
      <c r="A12" s="11" t="s">
        <v>32</v>
      </c>
    </row>
    <row r="13" spans="1:3" x14ac:dyDescent="0.3">
      <c r="A13" s="11" t="s">
        <v>33</v>
      </c>
    </row>
    <row r="14" spans="1:3" x14ac:dyDescent="0.3">
      <c r="A14" s="11" t="s">
        <v>34</v>
      </c>
    </row>
    <row r="15" spans="1:3" x14ac:dyDescent="0.3">
      <c r="A15" s="11" t="s">
        <v>35</v>
      </c>
    </row>
    <row r="16" spans="1:3" x14ac:dyDescent="0.3">
      <c r="A16" s="11" t="s">
        <v>36</v>
      </c>
    </row>
    <row r="17" spans="1:1" x14ac:dyDescent="0.3">
      <c r="A17" s="11" t="s">
        <v>37</v>
      </c>
    </row>
    <row r="18" spans="1:1" x14ac:dyDescent="0.3">
      <c r="A18" s="11" t="s">
        <v>38</v>
      </c>
    </row>
    <row r="19" spans="1:1" x14ac:dyDescent="0.3">
      <c r="A19" s="11" t="s">
        <v>39</v>
      </c>
    </row>
    <row r="20" spans="1:1" x14ac:dyDescent="0.3">
      <c r="A20" s="11" t="s">
        <v>40</v>
      </c>
    </row>
    <row r="21" spans="1:1" x14ac:dyDescent="0.3">
      <c r="A21" s="11" t="s">
        <v>41</v>
      </c>
    </row>
    <row r="22" spans="1:1" x14ac:dyDescent="0.3">
      <c r="A22" s="11" t="s">
        <v>42</v>
      </c>
    </row>
    <row r="23" spans="1:1" x14ac:dyDescent="0.3">
      <c r="A23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ActSoftware</cp:lastModifiedBy>
  <dcterms:created xsi:type="dcterms:W3CDTF">2016-12-21T08:56:10Z</dcterms:created>
  <dcterms:modified xsi:type="dcterms:W3CDTF">2024-06-22T20:00:02Z</dcterms:modified>
</cp:coreProperties>
</file>