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hidePivotFieldList="1"/>
  <mc:AlternateContent xmlns:mc="http://schemas.openxmlformats.org/markup-compatibility/2006">
    <mc:Choice Requires="x15">
      <x15ac:absPath xmlns:x15ac="http://schemas.microsoft.com/office/spreadsheetml/2010/11/ac" url="F:\Excel Projects\"/>
    </mc:Choice>
  </mc:AlternateContent>
  <xr:revisionPtr revIDLastSave="0" documentId="13_ncr:1_{4CFD1D59-C72C-4F39-AB2C-17CA183C44B0}" xr6:coauthVersionLast="47" xr6:coauthVersionMax="47" xr10:uidLastSave="{00000000-0000-0000-0000-000000000000}"/>
  <bookViews>
    <workbookView xWindow="0" yWindow="0" windowWidth="24000" windowHeight="12900" activeTab="2" xr2:uid="{26D4546B-D2A1-4444-8EAF-A6228F96F0C1}"/>
  </bookViews>
  <sheets>
    <sheet name="Pivot data" sheetId="6" r:id="rId1"/>
    <sheet name="Data" sheetId="2" r:id="rId2"/>
    <sheet name="Call Centre Analysis" sheetId="5" r:id="rId3"/>
    <sheet name="Assets" sheetId="4" r:id="rId4"/>
  </sheets>
  <definedNames>
    <definedName name="_xlnm._FilterDatabase" localSheetId="1" hidden="1">Data!$B$3:$H$1003</definedName>
    <definedName name="_xlcn.WorksheetConnection_CallCenterExcelAnalysis.xlsxcalls1" hidden="1">calls[]</definedName>
    <definedName name="_xlcn.WorksheetConnection_CallCenterExcelAnalysis.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 Center Excel Analysis.xlsx!customers"/>
          <x15:modelTable id="calls" name="calls" connection="WorksheetConnection_Call Center Excel Analysis.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8" i="6" l="1"/>
  <c r="N27" i="5" s="1"/>
  <c r="I52" i="6"/>
  <c r="I55" i="6" s="1"/>
  <c r="I60" i="6" s="1"/>
  <c r="N35" i="5" s="1"/>
  <c r="I51" i="6"/>
  <c r="I54" i="6" s="1"/>
  <c r="I59" i="6" s="1"/>
  <c r="N34" i="5" s="1"/>
  <c r="I50" i="6"/>
  <c r="I58" i="6" s="1"/>
  <c r="N33" i="5" s="1"/>
  <c r="Q15" i="5" a="1"/>
  <c r="Q15" i="5" s="1"/>
  <c r="P16" i="5" a="1"/>
  <c r="P16" i="5" s="1"/>
  <c r="I32" i="6"/>
  <c r="I38"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35" i="6" l="1"/>
  <c r="H39" i="6"/>
  <c r="H38" i="6"/>
  <c r="H37" i="6"/>
  <c r="H36" i="6"/>
  <c r="I35" i="6"/>
  <c r="I37" i="6"/>
  <c r="I36" i="6"/>
  <c r="I3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58C30D-60EF-45BD-A20A-FE8C79D9DD8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E8E5092-5586-47E7-84A3-0CDD4DE94C9D}" name="WorksheetConnection_Call Center Excel Analysis.xlsx!calls" type="102" refreshedVersion="8" minRefreshableVersion="5">
    <extLst>
      <ext xmlns:x15="http://schemas.microsoft.com/office/spreadsheetml/2010/11/main" uri="{DE250136-89BD-433C-8126-D09CA5730AF9}">
        <x15:connection id="calls" autoDelete="1">
          <x15:rangePr sourceName="_xlcn.WorksheetConnection_CallCenterExcelAnalysis.xlsxcalls1"/>
        </x15:connection>
      </ext>
    </extLst>
  </connection>
  <connection id="3" xr16:uid="{2A4A08F4-CA4A-4008-8BBC-B8CC07854200}" name="WorksheetConnection_Call Center Excel Analysis.xlsx!customers" type="102" refreshedVersion="8" minRefreshableVersion="5">
    <extLst>
      <ext xmlns:x15="http://schemas.microsoft.com/office/spreadsheetml/2010/11/main" uri="{DE250136-89BD-433C-8126-D09CA5730AF9}">
        <x15:connection id="customers">
          <x15:rangePr sourceName="_xlcn.WorksheetConnection_CallCenterExcelAnalysis.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<sst xmlns="http://schemas.openxmlformats.org/spreadsheetml/2006/main" count="3195" uniqueCount="1086">
  <si>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</si>
  <si>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</si>
  <si>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</si>
  <si>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</si>
  <si>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</si>
  <si>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</si>
  <si>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</si>
  <si>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</si>
  <si>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</si>
  <si>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</si>
  <si>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</si>
  <si>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</si>
  <si>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</si>
  <si>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</si>
  <si>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</si>
  <si>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</si>
  <si>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</si>
  <si>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</si>
  <si>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</si>
  <si>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</si>
  <si>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</si>
  <si>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</si>
  <si>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</si>
  <si>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</si>
  <si>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</si>
  <si>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</si>
  <si>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</si>
  <si>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</si>
  <si>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</si>
  <si>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</si>
  <si>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</si>
  <si>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</si>
  <si>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</si>
  <si>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</si>
  <si>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</si>
  <si>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</si>
  <si>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</si>
  <si>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</si>
  <si>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</si>
  <si>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</si>
  <si>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</si>
  <si>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</si>
  <si>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</si>
  <si>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</si>
  <si>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</si>
  <si>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</si>
  <si>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</si>
  <si>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</si>
  <si>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</si>
  <si>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</si>
  <si>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</si>
  <si>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</si>
  <si>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</si>
  <si>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</si>
  <si>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</si>
  <si>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</si>
  <si>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</si>
  <si>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</si>
  <si>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</si>
  <si>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</si>
  <si>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</si>
  <si>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</si>
  <si>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</si>
  <si>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</si>
  <si>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</si>
  <si>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</si>
  <si>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</si>
  <si>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</si>
  <si>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</si>
  <si>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</si>
  <si>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</si>
  <si>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</si>
  <si>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</si>
  <si>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</si>
  <si>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</si>
  <si>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</si>
  <si>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</si>
  <si>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</si>
  <si>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</si>
  <si>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</si>
  <si>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</si>
  <si>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</si>
  <si>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</si>
  <si>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</si>
  <si>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</si>
  <si>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</si>
  <si>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</si>
  <si>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</si>
  <si>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</si>
  <si>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</si>
  <si>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</si>
  <si>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</si>
  <si>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</si>
  <si>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</si>
  <si>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</si>
  <si>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</si>
  <si>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</si>
  <si>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</si>
  <si>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</si>
  <si>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</si>
  <si>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</si>
  <si>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</si>
  <si>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</si>
  <si>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</si>
  <si>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</si>
  <si>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</si>
  <si>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</si>
  <si>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</si>
  <si>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</si>
  <si>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</si>
  <si>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</si>
  <si>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</si>
  <si>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</si>
  <si>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</si>
  <si>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</si>
  <si>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</si>
  <si>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</si>
  <si>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</si>
  <si>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</si>
  <si>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</si>
  <si>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</si>
  <si>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</si>
  <si>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</si>
  <si>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</si>
  <si>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</si>
  <si>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</si>
  <si>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</si>
  <si>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</si>
  <si>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</si>
  <si>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</si>
  <si>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</si>
  <si>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</si>
  <si>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</si>
  <si>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</si>
  <si>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</si>
  <si>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</si>
  <si>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</si>
  <si>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</si>
  <si>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</si>
  <si>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</si>
  <si>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</si>
  <si>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</si>
  <si>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</si>
  <si>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</si>
  <si>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</si>
  <si>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</si>
  <si>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</si>
  <si>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</si>
  <si>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</si>
  <si>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</si>
  <si>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</si>
  <si>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</si>
  <si>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</si>
  <si>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</si>
  <si>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</si>
  <si>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</si>
  <si>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</si>
  <si>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</si>
  <si>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</si>
  <si>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</si>
  <si>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</si>
  <si>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</si>
  <si>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</si>
  <si>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</si>
  <si>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</si>
  <si>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</si>
  <si>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</si>
  <si>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</si>
  <si>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</si>
  <si>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</si>
  <si>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</si>
  <si>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</si>
  <si>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</si>
  <si>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</si>
  <si>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</si>
  <si>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</si>
  <si>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</si>
  <si>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</si>
  <si>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</si>
  <si>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</si>
  <si>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</si>
  <si>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</si>
  <si>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</si>
  <si>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</si>
  <si>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</si>
  <si>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</si>
  <si>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</si>
  <si>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</si>
  <si>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</si>
  <si>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</si>
  <si>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</si>
  <si>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</si>
  <si>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</si>
  <si>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</si>
  <si>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</si>
  <si>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</si>
  <si>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</si>
  <si>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</si>
  <si>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</si>
  <si>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</si>
  <si>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</si>
  <si>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</si>
  <si>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</si>
  <si>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</si>
  <si>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</si>
  <si>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</si>
  <si>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</si>
  <si>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</si>
  <si>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</si>
  <si>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</si>
  <si>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</si>
  <si>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</si>
  <si>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</si>
  <si>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</si>
  <si>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</si>
  <si>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</si>
  <si>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</si>
  <si>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</si>
  <si>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</si>
  <si>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</si>
  <si>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</si>
  <si>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</si>
  <si>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</si>
  <si>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</si>
  <si>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</si>
  <si>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</si>
  <si>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</si>
  <si>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</si>
  <si>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</si>
  <si>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</si>
  <si>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</si>
  <si>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</si>
  <si>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</si>
  <si>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</si>
  <si>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</si>
  <si>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</si>
  <si>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</si>
  <si>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</si>
  <si>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</si>
  <si>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</si>
  <si>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</si>
  <si>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</si>
  <si>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</si>
  <si>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</si>
  <si>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</si>
  <si>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</si>
  <si>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</si>
  <si>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</si>
  <si>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</si>
  <si>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</si>
  <si>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</si>
  <si>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</si>
  <si>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</si>
  <si>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</si>
  <si>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</si>
  <si>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</si>
  <si>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</si>
  <si>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</si>
  <si>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</si>
  <si>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</si>
  <si>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</si>
  <si>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</si>
  <si>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</si>
  <si>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</si>
  <si>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</si>
  <si>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</si>
  <si>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</si>
  <si>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</si>
  <si>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</si>
  <si>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</si>
  <si>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</si>
  <si>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</si>
  <si>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</si>
  <si>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</si>
  <si>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</si>
  <si>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</si>
  <si>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</si>
  <si>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</si>
  <si>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</si>
  <si>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</si>
  <si>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</si>
  <si>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</si>
  <si>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</si>
  <si>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</si>
  <si>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</si>
  <si>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</si>
  <si>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</si>
  <si>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</si>
  <si>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</si>
  <si>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</si>
  <si>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</si>
  <si>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</si>
  <si>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</si>
  <si>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</si>
  <si>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</si>
  <si>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</si>
  <si>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</si>
  <si>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</si>
  <si>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</si>
  <si>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</si>
  <si>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</si>
  <si>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</si>
  <si>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</si>
  <si>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</si>
  <si>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</si>
  <si>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</si>
  <si>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</si>
  <si>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</si>
  <si>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</si>
  <si>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</si>
  <si>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</si>
  <si>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</si>
  <si>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</si>
  <si>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</si>
  <si>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</si>
  <si>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</si>
  <si>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</si>
  <si>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</si>
  <si>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</si>
  <si>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</si>
  <si>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</si>
  <si>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</si>
  <si>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</si>
  <si>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</si>
  <si>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</si>
  <si>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</si>
  <si>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</si>
  <si>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</si>
  <si>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</si>
  <si>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</si>
  <si>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</si>
  <si>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</si>
  <si>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</si>
  <si>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</si>
  <si>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</si>
  <si>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</si>
  <si>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</si>
  <si>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</si>
  <si>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</si>
  <si>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</si>
  <si>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</si>
  <si>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</si>
  <si>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</si>
  <si>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</si>
  <si>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</si>
  <si>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</si>
  <si>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</si>
  <si>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</si>
  <si>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</si>
  <si>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</si>
  <si>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</si>
  <si>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</si>
  <si>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</si>
  <si>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</si>
  <si>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</si>
  <si>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</si>
  <si>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</si>
  <si>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</si>
  <si>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</si>
  <si>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</si>
  <si>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</si>
  <si>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</si>
  <si>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</si>
  <si>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</si>
  <si>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</si>
  <si>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</si>
  <si>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</si>
  <si>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</si>
  <si>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</si>
  <si>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</si>
  <si>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</si>
  <si>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</si>
  <si>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</si>
  <si>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</si>
  <si>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</si>
  <si>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</si>
  <si>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</si>
  <si>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</si>
  <si>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</si>
  <si>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</si>
  <si>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</si>
  <si>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</si>
  <si>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</si>
  <si>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</si>
  <si>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</si>
  <si>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</si>
  <si>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</si>
  <si>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</si>
  <si>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</si>
  <si>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</si>
  <si>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</si>
  <si>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</si>
  <si>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</si>
  <si>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</si>
  <si>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</si>
  <si>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</si>
  <si>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</si>
  <si>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</si>
  <si>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</si>
  <si>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</si>
  <si>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</si>
  <si>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</si>
  <si>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</si>
  <si>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</si>
  <si>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</si>
  <si>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</si>
  <si>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</si>
  <si>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</si>
  <si>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</si>
  <si>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</si>
  <si>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</si>
  <si>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</si>
  <si>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</si>
  <si>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</si>
  <si>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</si>
  <si>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</si>
  <si>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</si>
  <si>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</si>
  <si>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</si>
  <si>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</si>
  <si>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</si>
  <si>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</si>
  <si>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</si>
  <si>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</si>
  <si>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</si>
  <si>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</si>
  <si>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</si>
  <si>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</si>
  <si>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</si>
  <si>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</si>
  <si>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</si>
  <si>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</si>
  <si>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</si>
  <si>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</si>
  <si>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</si>
  <si>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</si>
  <si>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</si>
  <si>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</si>
  <si>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</si>
  <si>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</si>
  <si>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</si>
  <si>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</si>
  <si>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</si>
  <si>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</si>
  <si>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</si>
  <si>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</si>
  <si>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</si>
  <si>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</si>
  <si>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</si>
  <si>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</si>
  <si>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</si>
  <si>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</si>
  <si>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</si>
  <si>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</si>
  <si>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</si>
  <si>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</si>
  <si>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</si>
  <si>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</si>
  <si>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</si>
  <si>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</si>
  <si>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</si>
  <si>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</si>
  <si>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</si>
  <si>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</si>
  <si>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</si>
  <si>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</si>
  <si>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</si>
  <si>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</si>
  <si>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</si>
  <si>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</si>
  <si>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</si>
  <si>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</si>
  <si>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</si>
  <si>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</si>
  <si>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</si>
  <si>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</si>
  <si>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</si>
  <si>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</si>
  <si>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</si>
  <si>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</si>
  <si>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</si>
  <si>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</si>
  <si>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</si>
  <si>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</si>
  <si>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</si>
  <si>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</si>
  <si>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</si>
  <si>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</si>
  <si>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</si>
  <si>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</si>
  <si>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</si>
  <si>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</si>
  <si>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</si>
  <si>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</si>
  <si>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</si>
  <si>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</si>
  <si>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</si>
  <si>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</si>
  <si>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</si>
  <si>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</si>
  <si>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</si>
  <si>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</si>
  <si>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</si>
  <si>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</si>
  <si>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</si>
  <si>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</si>
  <si>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</si>
  <si>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</si>
  <si>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</si>
  <si>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</si>
  <si>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</si>
  <si>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</si>
  <si>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</si>
  <si>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</si>
  <si>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</si>
  <si>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</si>
  <si>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</si>
  <si>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</si>
  <si>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</si>
  <si>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</si>
  <si>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</si>
  <si>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</si>
  <si>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</si>
  <si>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</si>
  <si>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</si>
  <si>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</si>
  <si>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</si>
  <si>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</si>
  <si>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</si>
  <si>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</si>
  <si>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</si>
  <si>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</si>
  <si>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</si>
  <si>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</si>
  <si>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</si>
  <si>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</si>
  <si>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</si>
  <si>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</si>
  <si>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</si>
  <si>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</si>
  <si>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</si>
  <si>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</si>
  <si>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</si>
  <si>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</si>
  <si>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</si>
  <si>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</si>
  <si>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</si>
  <si>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</si>
  <si>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</si>
  <si>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</si>
  <si>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</si>
  <si>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</si>
  <si>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</si>
  <si>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</si>
  <si>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</si>
  <si>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</si>
  <si>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</si>
  <si>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</si>
  <si>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</si>
  <si>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</si>
  <si>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</si>
  <si>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</si>
  <si>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</si>
  <si>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</si>
  <si>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</si>
  <si>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</si>
  <si>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</si>
  <si>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</si>
  <si>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</si>
  <si>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</si>
  <si>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</si>
  <si>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</si>
  <si>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</si>
  <si>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</si>
  <si>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</si>
  <si>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</si>
  <si>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</si>
  <si>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</si>
  <si>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</si>
  <si>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</si>
  <si>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</si>
  <si>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</si>
  <si>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</si>
  <si>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</si>
  <si>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</si>
  <si>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</si>
  <si>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</si>
  <si>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</si>
  <si>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</si>
  <si>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</si>
  <si>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</si>
  <si>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</si>
  <si>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</si>
  <si>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</si>
  <si>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</si>
  <si>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</si>
  <si>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</si>
  <si>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</si>
  <si>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</si>
  <si>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</si>
  <si>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</si>
  <si>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</si>
  <si>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</si>
  <si>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</si>
  <si>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</si>
  <si>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</si>
  <si>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</si>
  <si>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</si>
  <si>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</si>
  <si>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</si>
  <si>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</si>
  <si>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</si>
  <si>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</si>
  <si>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</si>
  <si>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</si>
  <si>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</si>
  <si>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</si>
  <si>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</si>
  <si>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</si>
  <si>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</si>
  <si>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</si>
  <si>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</si>
  <si>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</si>
  <si>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</si>
  <si>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</si>
  <si>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</si>
  <si>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</si>
  <si>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</si>
  <si>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</si>
  <si>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</si>
  <si>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</si>
  <si>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</si>
  <si>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</si>
  <si>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</si>
  <si>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</si>
  <si>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</si>
  <si>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</si>
  <si>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</si>
  <si>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</si>
  <si>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</si>
  <si>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</si>
  <si>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</si>
  <si>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</si>
  <si>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</si>
  <si>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</si>
  <si>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</si>
  <si>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</si>
  <si>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</si>
  <si>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</si>
  <si>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</si>
  <si>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</si>
  <si>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</si>
  <si>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</si>
  <si>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</si>
  <si>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</si>
  <si>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</si>
  <si>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</si>
  <si>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</si>
  <si>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</si>
  <si>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</si>
  <si>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</si>
  <si>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</si>
  <si>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</si>
  <si>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</si>
  <si>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</si>
  <si>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</si>
  <si>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</si>
  <si>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</si>
  <si>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</si>
  <si>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</si>
  <si>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</si>
  <si>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</si>
  <si>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</si>
  <si>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</si>
  <si>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</si>
  <si>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</si>
  <si>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</si>
  <si>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</si>
  <si>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</si>
  <si>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</si>
  <si>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</si>
  <si>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</si>
  <si>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</si>
  <si>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</si>
  <si>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</si>
  <si>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</si>
  <si>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</si>
  <si>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</si>
  <si>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</si>
  <si>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</si>
  <si>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</si>
  <si>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</si>
  <si>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</si>
  <si>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</si>
  <si>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</si>
  <si>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</si>
  <si>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</si>
  <si>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</si>
  <si>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</si>
  <si>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</si>
  <si>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</si>
  <si>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</si>
  <si>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</si>
  <si>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</si>
  <si>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</si>
  <si>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</si>
  <si>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</si>
  <si>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</si>
  <si>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</si>
  <si>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</si>
  <si>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</si>
  <si>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</si>
  <si>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</si>
  <si>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</si>
  <si>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</si>
  <si>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</si>
  <si>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</si>
  <si>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</si>
  <si>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</si>
  <si>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</si>
  <si>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</si>
  <si>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</si>
  <si>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</si>
  <si>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</si>
  <si>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</si>
  <si>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</si>
  <si>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</si>
  <si>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</si>
  <si>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</si>
  <si>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</si>
  <si>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</si>
  <si>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</si>
  <si>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</si>
  <si>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</si>
  <si>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</si>
  <si>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</si>
  <si>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</si>
  <si>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</si>
  <si>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</si>
  <si>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</si>
  <si>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</si>
  <si>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</si>
  <si>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</si>
  <si>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</si>
  <si>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</si>
  <si>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</si>
  <si>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</si>
  <si>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</si>
  <si>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</si>
  <si>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</si>
  <si>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</si>
  <si>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</si>
  <si>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</si>
  <si>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</si>
  <si>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</si>
  <si>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</si>
  <si>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</si>
  <si>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</si>
  <si>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</si>
  <si>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</si>
  <si>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</si>
  <si>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</si>
  <si>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</si>
  <si>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</si>
  <si>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</si>
  <si>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</si>
  <si>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</si>
  <si>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</si>
  <si>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</si>
  <si>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</si>
  <si>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</si>
  <si>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</si>
  <si>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</si>
  <si>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</si>
  <si>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</si>
  <si>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</si>
  <si>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</si>
  <si>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</si>
  <si>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</si>
  <si>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</si>
  <si>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</si>
  <si>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</si>
  <si>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</si>
  <si>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</si>
  <si>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</si>
  <si>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</si>
  <si>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</si>
  <si>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</si>
  <si>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</si>
  <si>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</si>
  <si>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</si>
  <si>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</si>
  <si>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</si>
  <si>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</si>
  <si>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</si>
  <si>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</si>
  <si>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</si>
  <si>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</si>
  <si>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</si>
  <si>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</si>
  <si>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</si>
  <si>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</si>
  <si>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</si>
  <si>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</si>
  <si>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</si>
  <si>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</si>
  <si>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</si>
  <si>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</si>
  <si>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</si>
  <si>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</si>
  <si>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</si>
  <si>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</si>
  <si>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</si>
  <si>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</si>
  <si>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</si>
  <si>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</si>
  <si>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</si>
  <si>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</si>
  <si>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</si>
  <si>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</si>
  <si>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</si>
  <si>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</si>
  <si>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</si>
  <si>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</si>
  <si>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</si>
  <si>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</si>
  <si>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</si>
  <si>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</si>
  <si>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</si>
  <si>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</si>
  <si>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</si>
  <si>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</si>
  <si>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</si>
  <si>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</si>
  <si>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</si>
  <si>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</si>
  <si>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</si>
  <si>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</si>
  <si>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</si>
  <si>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</si>
  <si>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</si>
  <si>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</si>
  <si>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</si>
  <si>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</si>
  <si>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</si>
  <si>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</si>
  <si>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</si>
  <si>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</si>
  <si>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</si>
  <si>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</si>
  <si>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</si>
  <si>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</si>
  <si>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</si>
  <si>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</si>
  <si>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</si>
  <si>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</si>
  <si>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</si>
  <si>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</si>
  <si>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</si>
  <si>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</si>
  <si>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</si>
  <si>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</si>
  <si>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</si>
  <si>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</si>
  <si>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</si>
  <si>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</si>
  <si>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</si>
  <si>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</si>
  <si>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</si>
  <si>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</si>
  <si>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</si>
  <si>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</si>
  <si>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</si>
  <si>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</si>
  <si>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</si>
  <si>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</si>
  <si>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</si>
  <si>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</si>
  <si>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</si>
  <si>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</si>
  <si>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</si>
  <si>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</si>
  <si>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</si>
  <si>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</si>
  <si>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</si>
  <si>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</si>
  <si>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</si>
  <si>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</si>
  <si>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</si>
  <si>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</si>
  <si>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</si>
  <si>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</si>
  <si>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</si>
  <si>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</si>
  <si>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</si>
  <si>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</si>
  <si>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</si>
  <si>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</si>
  <si>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</si>
  <si>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</si>
  <si>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</si>
  <si>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</si>
  <si>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</si>
  <si>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</si>
  <si>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</si>
  <si>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</si>
  <si>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</si>
  <si>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</si>
  <si>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</si>
  <si>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</si>
  <si>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</si>
  <si>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</si>
  <si>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</si>
  <si>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</si>
  <si>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</si>
  <si>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</si>
  <si>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</si>
  <si>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</si>
  <si>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</si>
  <si>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</si>
  <si>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</si>
  <si>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</si>
  <si>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</si>
  <si>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</si>
  <si>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</si>
  <si>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</si>
  <si>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</si>
  <si>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</si>
  <si>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</si>
  <si>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</si>
  <si>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</si>
  <si>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</si>
  <si>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</si>
  <si>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</si>
  <si>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</si>
  <si>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</si>
  <si>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</si>
  <si>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</si>
  <si>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</si>
  <si>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</si>
  <si>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</si>
  <si>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</si>
  <si>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</si>
  <si>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</si>
  <si>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</si>
  <si>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</si>
  <si>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</si>
  <si>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</si>
  <si>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</si>
  <si>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</si>
  <si>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</si>
  <si>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</si>
  <si>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</si>
  <si>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</si>
  <si>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</si>
  <si>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</si>
  <si>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</si>
  <si>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</si>
  <si>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</si>
  <si>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</si>
  <si>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</si>
  <si>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</si>
  <si>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</si>
  <si>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</si>
  <si>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</si>
  <si>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</si>
  <si>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</si>
  <si>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</si>
  <si>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</si>
  <si>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</si>
  <si>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</si>
  <si>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</si>
  <si>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</si>
  <si>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</si>
  <si>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</si>
  <si>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</si>
  <si>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</si>
  <si>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</si>
  <si>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</si>
  <si>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</si>
  <si>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</si>
  <si>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</si>
  <si>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</si>
  <si>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</si>
  <si>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</si>
  <si>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</si>
  <si>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</si>
  <si>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</si>
  <si>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</si>
  <si>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</si>
  <si>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</si>
  <si>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</si>
  <si>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</si>
  <si>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</si>
  <si>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</si>
  <si>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</si>
  <si>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</si>
  <si>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</si>
  <si>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</si>
  <si>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</si>
  <si>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</si>
  <si>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</si>
  <si>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</si>
  <si>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</si>
  <si>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</si>
  <si>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</si>
  <si>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</si>
  <si>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</si>
  <si>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</si>
  <si>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</si>
  <si>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</si>
  <si>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</si>
  <si>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</si>
  <si>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</si>
  <si>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</si>
  <si>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</si>
  <si>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</si>
  <si>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</si>
  <si>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</si>
  <si>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</si>
  <si>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</si>
  <si>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</si>
  <si>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</si>
  <si>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</si>
  <si>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</si>
  <si>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</si>
  <si>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</si>
  <si>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</si>
  <si>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</si>
  <si>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</si>
  <si>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</si>
  <si>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</si>
  <si>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</si>
  <si>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</si>
  <si>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</si>
  <si>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</si>
  <si>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</si>
  <si>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</si>
  <si>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</si>
  <si>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</si>
  <si>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</si>
  <si>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</si>
  <si>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</si>
  <si>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</si>
  <si>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</si>
  <si>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</si>
  <si>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5*Calls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</si>
  <si>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</si>
  <si>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</si>
  <si>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</si>
  <si>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</si>
  <si>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</si>
  <si>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</si>
  <si>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</si>
  <si>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</si>
  <si>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</si>
  <si>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</si>
  <si>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</si>
  <si>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</si>
  <si>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</si>
  <si>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</si>
  <si>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</si>
  <si>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</si>
  <si>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</si>
  <si>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</si>
  <si>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</si>
  <si>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</si>
  <si>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</si>
  <si>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</si>
  <si>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</si>
  <si>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Amount</t>
  </si>
  <si>
    <t>for graph purpose (copy paste Ro1 to R05)</t>
  </si>
  <si>
    <t>Sell Calls</t>
  </si>
  <si>
    <t>Sell Amount</t>
  </si>
  <si>
    <t>Selected Rep</t>
  </si>
  <si>
    <t xml:space="preserve"> </t>
  </si>
  <si>
    <t>Column Labels</t>
  </si>
  <si>
    <t>Sum of Purchase Amount</t>
  </si>
  <si>
    <t>Rep Summary</t>
  </si>
  <si>
    <t>% of calls</t>
  </si>
  <si>
    <t>calls</t>
  </si>
  <si>
    <t>Call rank</t>
  </si>
  <si>
    <t>amount rank</t>
  </si>
  <si>
    <t>Lables</t>
  </si>
  <si>
    <t>Image</t>
  </si>
  <si>
    <t>Call Centre Analysis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</si>
</sst>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409]d\-mmm\-yy;@"/>
    <numFmt numFmtId="165" formatCode="&quot;₹&quot;\ #,##0;#,##0\ \-&quot;₹&quot;;&quot;₹&quot;\ #,##0"/>
    <numFmt numFmtId="166" formatCode="_ [$₹-4009]\ * #,##0.00_ ;_ [$₹-4009]\ * \-#,##0.00_ ;_ [$₹-4009]\ * &quot;-&quot;??_ ;_ @_ "/>
    <numFmt numFmtId="167" formatCode="[$₹-4009]\ #,##0.00;[Red][$₹-4009]\ #,##0.00"/>
  </numFmts>
  <fonts count="7" x14ac:knownFonts="1">
    <font>
      <sz val="11"/>
      <color theme="1"/>
      <name val="Times New Roman"/>
      <family val="2"/>
      <scheme val="minor"/>
    </font>
    <font>
      <b/>
      <sz val="11"/>
      <color theme="1"/>
      <name val="Times New Roman"/>
      <family val="2"/>
      <scheme val="minor"/>
    </font>
    <font>
      <sz val="8"/>
      <name val="Times New Roman"/>
      <family val="2"/>
      <scheme val="minor"/>
    </font>
    <font>
      <sz val="18"/>
      <color theme="1"/>
      <name val="Aptos ExtraBold"/>
      <family val="2"/>
    </font>
    <font>
      <sz val="11"/>
      <color theme="1"/>
      <name val="Times New Roman"/>
      <family val="2"/>
      <scheme val="minor"/>
    </font>
    <font>
      <b/>
      <sz val="11"/>
      <color theme="1"/>
      <name val="Times New Roman"/>
      <family val="1"/>
      <scheme val="minor"/>
    </font>
    <font>
      <b/>
      <sz val="36"/>
      <color theme="1"/>
      <name val="Times New Roman"/>
      <family val="1"/>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s>
  <cellStyleXfs count="3">
    <xf numFmtId="0" fontId="0" fillId="0" borderId="0"/>
    <xf numFmtId="43" fontId="4" fillId="0" borderId="0" applyFont="0" applyFill="0" applyBorder="0" applyAlignment="0" applyProtection="0"/>
    <xf numFmtId="9" fontId="4" fillId="0" borderId="0" applyFont="0" applyFill="0" applyBorder="0" applyAlignment="0" applyProtection="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4" borderId="0" xfId="0" applyFill="1" applyAlignment="1">
      <alignment horizontal="left"/>
    </xf>
    <xf numFmtId="165" fontId="1" fillId="0" borderId="10" xfId="0" applyNumberFormat="1" applyFont="1" applyBorder="1"/>
    <xf numFmtId="0" fontId="1" fillId="0" borderId="10" xfId="0" applyFont="1" applyBorder="1"/>
    <xf numFmtId="0" fontId="0" fillId="3" borderId="11" xfId="0" applyFill="1" applyBorder="1"/>
    <xf numFmtId="166" fontId="0" fillId="3" borderId="0" xfId="0" applyNumberFormat="1" applyFill="1"/>
    <xf numFmtId="166" fontId="0" fillId="3" borderId="15" xfId="0" applyNumberFormat="1" applyFill="1" applyBorder="1"/>
    <xf numFmtId="0" fontId="0" fillId="3" borderId="14" xfId="0" applyFill="1" applyBorder="1" applyAlignment="1">
      <alignment horizontal="center"/>
    </xf>
    <xf numFmtId="167" fontId="0" fillId="3" borderId="0" xfId="1" applyNumberFormat="1" applyFont="1" applyFill="1" applyBorder="1"/>
    <xf numFmtId="166" fontId="0" fillId="3" borderId="15" xfId="1" applyNumberFormat="1" applyFont="1" applyFill="1" applyBorder="1"/>
    <xf numFmtId="0" fontId="0" fillId="3" borderId="16" xfId="0" applyFill="1" applyBorder="1" applyAlignment="1">
      <alignment horizontal="center"/>
    </xf>
    <xf numFmtId="167" fontId="0" fillId="3" borderId="17" xfId="1" applyNumberFormat="1" applyFont="1" applyFill="1" applyBorder="1"/>
    <xf numFmtId="166" fontId="0" fillId="3" borderId="18" xfId="1" applyNumberFormat="1" applyFont="1" applyFill="1" applyBorder="1"/>
    <xf numFmtId="0" fontId="5" fillId="3" borderId="12" xfId="0" applyFont="1" applyFill="1" applyBorder="1" applyAlignment="1">
      <alignment horizontal="center" vertical="center"/>
    </xf>
    <xf numFmtId="0" fontId="5" fillId="3" borderId="13" xfId="0" applyFont="1" applyFill="1" applyBorder="1" applyAlignment="1">
      <alignment horizontal="center" vertical="center"/>
    </xf>
    <xf numFmtId="0" fontId="5" fillId="3" borderId="14" xfId="0" applyFont="1" applyFill="1" applyBorder="1"/>
    <xf numFmtId="0" fontId="5" fillId="0" borderId="0" xfId="0" applyFont="1"/>
    <xf numFmtId="9" fontId="0" fillId="0" borderId="0" xfId="2" applyFont="1"/>
    <xf numFmtId="0" fontId="0" fillId="3" borderId="0" xfId="0" applyFill="1" applyAlignment="1">
      <alignment horizontal="left" vertical="center"/>
    </xf>
    <xf numFmtId="0" fontId="6" fillId="3" borderId="0" xfId="0" applyFont="1" applyFill="1"/>
    <xf numFmtId="0" fontId="0" fillId="3" borderId="0" xfId="0" applyFill="1" applyAlignment="1">
      <alignment horizontal="center"/>
    </xf>
    <xf numFmtId="0" fontId="0" fillId="3" borderId="15" xfId="0" applyFill="1" applyBorder="1" applyAlignment="1">
      <alignment horizontal="center"/>
    </xf>
    <xf numFmtId="0" fontId="0" fillId="5" borderId="0" xfId="0" applyFill="1" applyAlignment="1">
      <alignment horizontal="left"/>
    </xf>
  </cellXfs>
  <cellStyles count="3">
    <cellStyle name="Comma" xfId="1" builtinId="3"/>
    <cellStyle name="Normal" xfId="0" builtinId="0"/>
    <cellStyle name="Percent" xfId="2" builtinId="5"/>
  </cellStyles>
  <dxfs count="33">
    <dxf>
      <border>
        <left style="thin">
          <color theme="6" tint="0.59996337778862885"/>
        </left>
        <right style="thin">
          <color theme="6" tint="0.59996337778862885"/>
        </right>
        <vertical/>
        <horizontal/>
      </border>
    </dxf>
    <dxf>
      <fill>
        <patternFill>
          <bgColor theme="6" tint="0.59996337778862885"/>
        </patternFill>
      </fill>
      <border>
        <left style="thin">
          <color auto="1"/>
        </left>
        <right style="thin">
          <color auto="1"/>
        </right>
        <vertical/>
        <horizontal/>
      </border>
    </dxf>
    <dxf>
      <border>
        <left style="thin">
          <color theme="6" tint="0.59996337778862885"/>
        </left>
        <right style="thin">
          <color theme="6" tint="0.59996337778862885"/>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Times New Roman"/>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numFmt numFmtId="165" formatCode="&quot;₹&quot;\ #,##0;#,##0\ \-&quot;₹&quot;;&quot;₹&quot;\ #,##0"/>
      <alignment horizontal="general" vertical="bottom" textRotation="0" wrapText="0" indent="0" justifyLastLine="0" shrinkToFit="0" readingOrder="0"/>
    </dxf>
    <dxf>
      <fill>
        <patternFill>
          <bgColor rgb="FFFFFF00"/>
        </patternFill>
      </fill>
    </dxf>
    <dxf>
      <fill>
        <patternFill patternType="solid">
          <bgColor theme="0" tint="-4.9989318521683403E-2"/>
        </patternFill>
      </fill>
    </dxf>
    <dxf>
      <border>
        <left style="thin">
          <color auto="1"/>
        </left>
        <right style="thin">
          <color auto="1"/>
        </right>
        <top style="thin">
          <color auto="1"/>
        </top>
        <bottom style="thin">
          <color auto="1"/>
        </bottom>
      </border>
    </dxf>
    <dxf>
      <border diagonalUp="0" diagonalDown="0">
        <left/>
        <right/>
        <top/>
        <bottom/>
        <vertical/>
        <horizontal/>
      </border>
    </dxf>
    <dxf>
      <font>
        <u/>
        <color theme="0"/>
        <name val="Times New Roman"/>
        <family val="1"/>
        <scheme val="minor"/>
      </font>
      <fill>
        <patternFill>
          <bgColor theme="0"/>
        </patternFill>
      </fill>
    </dxf>
    <dxf>
      <border>
        <left style="thin">
          <color theme="0" tint="-0.14996795556505021"/>
        </left>
        <right style="thin">
          <color theme="0" tint="-0.14996795556505021"/>
        </right>
        <top style="thin">
          <color theme="0" tint="-0.14996795556505021"/>
        </top>
        <bottom style="thin">
          <color theme="0" tint="-0.14996795556505021"/>
        </bottom>
      </border>
    </dxf>
  </dxfs>
  <tableStyles count="5" defaultTableStyle="TableStyleMedium2" defaultPivotStyle="PivotStyleLight16">
    <tableStyle name="Slicer Style 1" pivot="0" table="0" count="1" xr9:uid="{25BABDA2-DB3D-41F6-98D0-3EE7CBB0176F}">
      <tableStyleElement type="wholeTable" dxfId="32"/>
    </tableStyle>
    <tableStyle name="Slicer Style 2" pivot="0" table="0" count="1" xr9:uid="{85622977-AF54-4C79-912F-12B27B46F878}">
      <tableStyleElement type="wholeTable" dxfId="31"/>
    </tableStyle>
    <tableStyle name="Slicer Style 3" pivot="0" table="0" count="1" xr9:uid="{1094B018-E884-4B9D-B1FB-7C3B5C199924}">
      <tableStyleElement type="wholeTable" dxfId="30"/>
    </tableStyle>
    <tableStyle name="Slicer Style 4" pivot="0" table="0" count="1" xr9:uid="{DF1FE106-49B6-4DB8-9195-08EF7C6355C7}">
      <tableStyleElement type="wholeTable" dxfId="29"/>
    </tableStyle>
    <tableStyle name="Slicer Style 5" pivot="0" table="0" count="2" xr9:uid="{D34154BA-A319-432D-940A-B23ECE4FAA61}"/>
  </tableStyles>
  <extLst>
    <ext xmlns:x14="http://schemas.microsoft.com/office/spreadsheetml/2009/9/main" uri="{46F421CA-312F-682f-3DD2-61675219B42D}">
      <x14:dxfs count="1">
        <dxf>
          <font>
            <b/>
            <i val="0"/>
          </font>
        </dxf>
      </x14:dxfs>
    </ext>
    <ext xmlns:x14="http://schemas.microsoft.com/office/spreadsheetml/2009/9/main" uri="{EB79DEF2-80B8-43e5-95BD-54CBDDF9020C}">
      <x14:slicerStyles defaultSlicerStyle="SlicerStyleLight1">
        <x14:slicerStyle name="Slicer Style 2"/>
        <x14:slicerStyle name="Slicer Style 3"/>
        <x14:slicerStyle name="Slicer Style 4"/>
        <x14:slicerStyle name="Slicer Style 5">
          <x14:slicerStyleElements>
            <x14:slicerStyleElement type="unselectedItemWithData"/>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Analysis.xlsx]Pivot data!Weekly trend</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'Pivot data'!$F$18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data'!$E$19:$E$26</c:f>
              <c:strCache>
                <c:ptCount val="7"/>
                <c:pt idx="0">
                  <c:v>Monday</c:v>
                </c:pt>
                <c:pt idx="1">
                  <c:v>Tuesday</c:v>
                </c:pt>
                <c:pt idx="2">
                  <c:v>Wednesday</c:v>
                </c:pt>
                <c:pt idx="3">
                  <c:v>Thursday</c:v>
                </c:pt>
                <c:pt idx="4">
                  <c:v>Friday</c:v>
                </c:pt>
                <c:pt idx="5">
                  <c:v>Saturday</c:v>
                </c:pt>
                <c:pt idx="6">
                  <c:v>Sunday</c:v>
                </c:pt>
              </c:strCache>
            </c:strRef>
          </c:cat>
          <c:val>
            <c:numRef>
              <c:f>'Pivot data'!$F$19:$F$26</c:f>
              <c:numCache>
                <c:formatCode>0</c:formatCode>
                <c:ptCount val="7"/>
                <c:pt idx="0">
                  <c:v>30</c:v>
                </c:pt>
                <c:pt idx="1">
                  <c:v>13</c:v>
                </c:pt>
                <c:pt idx="2">
                  <c:v>23</c:v>
                </c:pt>
                <c:pt idx="3">
                  <c:v>23</c:v>
                </c:pt>
                <c:pt idx="4">
                  <c:v>24</c:v>
                </c:pt>
                <c:pt idx="5">
                  <c:v>40</c:v>
                </c:pt>
                <c:pt idx="6">
                  <c:v>36</c:v>
                </c:pt>
              </c:numCache>
            </c:numRef>
          </c:val>
          <c:extLst>
            <c:ext xmlns:c16="http://schemas.microsoft.com/office/drawing/2014/chart" uri="{C3380CC4-5D6E-409C-BE32-E72D297353CC}">
              <c16:uniqueId val="{00000000-0B55-480B-BAA3-71A2ADCB3714}"/>
            </c:ext>
          </c:extLst>
        </c:ser>
        <c:dLbls>
          <c:dLblPos val="inEnd"/>
          <c:showLegendKey val="0"/>
          <c:showVal val="1"/>
          <c:showCatName val="0"/>
          <c:showSerName val="0"/>
          <c:showPercent val="0"/>
          <c:showBubbleSize val="0"/>
        </c:dLbls>
        <c:gapWidth val="65"/>
        <c:axId val="752701439"/>
        <c:axId val="752701919"/>
      </c:barChart>
      <c:catAx>
        <c:axId val="752701439"/>
        <c:scaling>
          <c:orientation val="maxMin"/>
        </c:scaling>
        <c:delete val="0"/>
        <c:axPos val="l"/>
        <c:numFmt formatCode="@"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2701919"/>
        <c:crosses val="autoZero"/>
        <c:auto val="1"/>
        <c:lblAlgn val="ctr"/>
        <c:lblOffset val="100"/>
        <c:noMultiLvlLbl val="0"/>
      </c:catAx>
      <c:valAx>
        <c:axId val="752701919"/>
        <c:scaling>
          <c:orientation val="minMax"/>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270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Analysis.xlsx]Pivot data!Monthly trends</c:name>
    <c:fmtId val="5"/>
  </c:pivotSource>
  <c:chart>
    <c:title>
      <c:tx>
        <c:rich>
          <a:bodyPr rot="0" spcFirstLastPara="1" vertOverflow="ellipsis" vert="horz" wrap="square" anchor="ctr" anchorCtr="1"/>
          <a:lstStyle/>
          <a:p>
            <a:pPr algn="l">
              <a:defRPr sz="1800" b="1" i="0" u="none" strike="noStrike" kern="1200" cap="all" spc="150" baseline="0">
                <a:solidFill>
                  <a:schemeClr val="dk1"/>
                </a:solidFill>
                <a:latin typeface="+mn-lt"/>
                <a:ea typeface="+mn-ea"/>
                <a:cs typeface="+mn-cs"/>
              </a:defRPr>
            </a:pPr>
            <a:r>
              <a:rPr lang="en-IN" sz="1600">
                <a:solidFill>
                  <a:schemeClr val="tx1"/>
                </a:solidFill>
              </a:rPr>
              <a:t>Call</a:t>
            </a:r>
            <a:r>
              <a:rPr lang="en-IN" sz="1600" baseline="0">
                <a:solidFill>
                  <a:schemeClr val="tx1"/>
                </a:solidFill>
              </a:rPr>
              <a:t> Trends</a:t>
            </a:r>
            <a:endParaRPr lang="en-IN" sz="1600">
              <a:solidFill>
                <a:schemeClr val="tx1"/>
              </a:solidFill>
            </a:endParaRPr>
          </a:p>
        </c:rich>
      </c:tx>
      <c:layout>
        <c:manualLayout>
          <c:xMode val="edge"/>
          <c:yMode val="edge"/>
          <c:x val="3.4043794771582529E-2"/>
          <c:y val="3.5643569914020415E-2"/>
        </c:manualLayout>
      </c:layout>
      <c:overlay val="0"/>
      <c:spPr>
        <a:noFill/>
        <a:ln>
          <a:noFill/>
        </a:ln>
        <a:effectLst/>
      </c:spPr>
      <c:txPr>
        <a:bodyPr rot="0" spcFirstLastPara="1" vertOverflow="ellipsis" vert="horz" wrap="square" anchor="ctr" anchorCtr="1"/>
        <a:lstStyle/>
        <a:p>
          <a:pPr algn="l">
            <a:defRPr sz="1800" b="1" i="0" u="none" strike="noStrike" kern="1200" cap="all" spc="150" baseline="0">
              <a:solidFill>
                <a:schemeClr val="dk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pct5">
            <a:fgClr>
              <a:schemeClr val="bg2">
                <a:lumMod val="50000"/>
              </a:schemeClr>
            </a:fgClr>
            <a:bgClr>
              <a:schemeClr val="bg1"/>
            </a:bgClr>
          </a:pattFill>
          <a:ln w="25400" cap="rnd" cmpd="sng">
            <a:solidFill>
              <a:schemeClr val="bg2">
                <a:lumMod val="75000"/>
                <a:alpha val="95000"/>
              </a:schemeClr>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2">
                <a:lumMod val="75000"/>
              </a:schemeClr>
            </a:solidFill>
            <a:round/>
          </a:ln>
          <a:effectLst/>
        </c:spPr>
        <c:marker>
          <c:symbol val="circle"/>
          <c:size val="6"/>
          <c:spPr>
            <a:solidFill>
              <a:schemeClr val="bg1"/>
            </a:solidFill>
            <a:ln w="31750">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data'!$C$18</c:f>
              <c:strCache>
                <c:ptCount val="1"/>
                <c:pt idx="0">
                  <c:v>Call Count2</c:v>
                </c:pt>
              </c:strCache>
            </c:strRef>
          </c:tx>
          <c:spPr>
            <a:pattFill prst="pct5">
              <a:fgClr>
                <a:schemeClr val="bg2">
                  <a:lumMod val="50000"/>
                </a:schemeClr>
              </a:fgClr>
              <a:bgClr>
                <a:schemeClr val="bg1"/>
              </a:bgClr>
            </a:pattFill>
            <a:ln w="25400" cap="rnd" cmpd="sng">
              <a:solidFill>
                <a:schemeClr val="bg2">
                  <a:lumMod val="75000"/>
                  <a:alpha val="95000"/>
                </a:schemeClr>
              </a:solidFill>
            </a:ln>
            <a:effectLst>
              <a:innerShdw blurRad="114300">
                <a:schemeClr val="accent2"/>
              </a:innerShdw>
            </a:effectLst>
          </c:spPr>
          <c:cat>
            <c:strRef>
              <c:f>'Pivot data'!$A$19:$A$31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data'!$C$19:$C$31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ADE0-424D-85B4-D8661466BFFC}"/>
            </c:ext>
          </c:extLst>
        </c:ser>
        <c:dLbls>
          <c:showLegendKey val="0"/>
          <c:showVal val="0"/>
          <c:showCatName val="0"/>
          <c:showSerName val="0"/>
          <c:showPercent val="0"/>
          <c:showBubbleSize val="0"/>
        </c:dLbls>
        <c:axId val="129357855"/>
        <c:axId val="129354015"/>
      </c:areaChart>
      <c:lineChart>
        <c:grouping val="standard"/>
        <c:varyColors val="0"/>
        <c:ser>
          <c:idx val="0"/>
          <c:order val="0"/>
          <c:tx>
            <c:strRef>
              <c:f>'Pivot data'!$B$18</c:f>
              <c:strCache>
                <c:ptCount val="1"/>
                <c:pt idx="0">
                  <c:v>Call Count</c:v>
                </c:pt>
              </c:strCache>
            </c:strRef>
          </c:tx>
          <c:spPr>
            <a:ln w="28575" cap="rnd">
              <a:solidFill>
                <a:schemeClr val="bg2">
                  <a:lumMod val="75000"/>
                </a:schemeClr>
              </a:solidFill>
              <a:round/>
            </a:ln>
            <a:effectLst/>
          </c:spPr>
          <c:marker>
            <c:symbol val="circle"/>
            <c:size val="6"/>
            <c:spPr>
              <a:solidFill>
                <a:schemeClr val="bg1"/>
              </a:solidFill>
              <a:ln w="31750">
                <a:solidFill>
                  <a:schemeClr val="tx1">
                    <a:lumMod val="95000"/>
                    <a:lumOff val="5000"/>
                  </a:schemeClr>
                </a:solidFill>
              </a:ln>
              <a:effectLst/>
            </c:spPr>
          </c:marker>
          <c:cat>
            <c:strRef>
              <c:f>'Pivot data'!$A$19:$A$31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data'!$B$19:$B$31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ADE0-424D-85B4-D8661466BFFC}"/>
            </c:ext>
          </c:extLst>
        </c:ser>
        <c:dLbls>
          <c:showLegendKey val="0"/>
          <c:showVal val="0"/>
          <c:showCatName val="0"/>
          <c:showSerName val="0"/>
          <c:showPercent val="0"/>
          <c:showBubbleSize val="0"/>
        </c:dLbls>
        <c:marker val="1"/>
        <c:smooth val="0"/>
        <c:axId val="129357855"/>
        <c:axId val="129354015"/>
      </c:lineChart>
      <c:catAx>
        <c:axId val="12935785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9354015"/>
        <c:crosses val="autoZero"/>
        <c:auto val="1"/>
        <c:lblAlgn val="ctr"/>
        <c:lblOffset val="100"/>
        <c:noMultiLvlLbl val="0"/>
      </c:catAx>
      <c:valAx>
        <c:axId val="1293540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935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sz="1600">
                <a:solidFill>
                  <a:schemeClr val="tx1"/>
                </a:solidFill>
              </a:rPr>
              <a:t>CALLS</a:t>
            </a:r>
          </a:p>
        </c:rich>
      </c:tx>
      <c:layout>
        <c:manualLayout>
          <c:xMode val="edge"/>
          <c:yMode val="edge"/>
          <c:x val="1.3479022578420747E-2"/>
          <c:y val="3.235092413996592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data'!$E$35:$E$39</c:f>
              <c:strCache>
                <c:ptCount val="5"/>
                <c:pt idx="0">
                  <c:v>R01</c:v>
                </c:pt>
                <c:pt idx="1">
                  <c:v>R02</c:v>
                </c:pt>
                <c:pt idx="2">
                  <c:v>R03</c:v>
                </c:pt>
                <c:pt idx="3">
                  <c:v>R04</c:v>
                </c:pt>
                <c:pt idx="4">
                  <c:v>R05</c:v>
                </c:pt>
              </c:strCache>
            </c:strRef>
          </c:cat>
          <c:val>
            <c:numRef>
              <c:f>'Pivot data'!$F$35:$F$39</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89D-4C71-8CCD-DACCD67B605F}"/>
            </c:ext>
          </c:extLst>
        </c:ser>
        <c:ser>
          <c:idx val="1"/>
          <c:order val="1"/>
          <c:tx>
            <c:strRef>
              <c:f>'Pivot data'!$H$34</c:f>
              <c:strCache>
                <c:ptCount val="1"/>
                <c:pt idx="0">
                  <c:v>Sell Calls</c:v>
                </c:pt>
              </c:strCache>
            </c:strRef>
          </c:tx>
          <c:spPr>
            <a:gradFill>
              <a:gsLst>
                <a:gs pos="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t="100000"/>
              </a:path>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'Pivot data'!$H$35:$H$39</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589D-4C71-8CCD-DACCD67B605F}"/>
            </c:ext>
          </c:extLst>
        </c:ser>
        <c:dLbls>
          <c:dLblPos val="inEnd"/>
          <c:showLegendKey val="0"/>
          <c:showVal val="1"/>
          <c:showCatName val="0"/>
          <c:showSerName val="0"/>
          <c:showPercent val="0"/>
          <c:showBubbleSize val="0"/>
        </c:dLbls>
        <c:gapWidth val="25"/>
        <c:overlap val="100"/>
        <c:axId val="740193311"/>
        <c:axId val="740195711"/>
      </c:barChart>
      <c:catAx>
        <c:axId val="740193311"/>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0195711"/>
        <c:crosses val="autoZero"/>
        <c:auto val="1"/>
        <c:lblAlgn val="ctr"/>
        <c:lblOffset val="100"/>
        <c:noMultiLvlLbl val="0"/>
      </c:catAx>
      <c:valAx>
        <c:axId val="740195711"/>
        <c:scaling>
          <c:orientation val="minMax"/>
          <c:min val="0"/>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401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800" b="1" i="0" u="none" strike="noStrike" kern="1200" baseline="0">
                <a:solidFill>
                  <a:schemeClr val="tx1"/>
                </a:solidFill>
                <a:latin typeface="+mn-lt"/>
                <a:ea typeface="+mn-ea"/>
                <a:cs typeface="+mn-cs"/>
              </a:defRPr>
            </a:pPr>
            <a:r>
              <a:rPr lang="en-IN">
                <a:solidFill>
                  <a:schemeClr val="tx1"/>
                </a:solidFill>
              </a:rPr>
              <a:t>AMOUNT</a:t>
            </a:r>
          </a:p>
        </c:rich>
      </c:tx>
      <c:layout>
        <c:manualLayout>
          <c:xMode val="edge"/>
          <c:yMode val="edge"/>
          <c:x val="2.9229588706201619E-2"/>
          <c:y val="3.2577073728623812E-2"/>
        </c:manualLayout>
      </c:layout>
      <c:overlay val="0"/>
      <c:spPr>
        <a:noFill/>
        <a:ln>
          <a:noFill/>
        </a:ln>
        <a:effectLst/>
      </c:spPr>
      <c:txPr>
        <a:bodyPr rot="0" spcFirstLastPara="1" vertOverflow="ellipsis" vert="horz" wrap="square" anchor="ctr" anchorCtr="1"/>
        <a:lstStyle/>
        <a:p>
          <a:pPr algn="l">
            <a:defRPr sz="1800" b="1" i="0" u="none" strike="noStrike" kern="120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data'!$E$35:$E$39</c:f>
              <c:strCache>
                <c:ptCount val="5"/>
                <c:pt idx="0">
                  <c:v>R01</c:v>
                </c:pt>
                <c:pt idx="1">
                  <c:v>R02</c:v>
                </c:pt>
                <c:pt idx="2">
                  <c:v>R03</c:v>
                </c:pt>
                <c:pt idx="3">
                  <c:v>R04</c:v>
                </c:pt>
                <c:pt idx="4">
                  <c:v>R05</c:v>
                </c:pt>
              </c:strCache>
            </c:strRef>
          </c:cat>
          <c:val>
            <c:numRef>
              <c:f>'Pivot data'!$G$35:$G$39</c:f>
              <c:numCache>
                <c:formatCode>"₹"\ #,##0;#,##0\ \-"₹";"₹"\ #,##0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8C4-48A5-BA56-AAD3AF5C670A}"/>
            </c:ext>
          </c:extLst>
        </c:ser>
        <c:ser>
          <c:idx val="1"/>
          <c:order val="1"/>
          <c:tx>
            <c:strRef>
              <c:f>'Pivot data'!$I$34</c:f>
              <c:strCache>
                <c:ptCount val="1"/>
                <c:pt idx="0">
                  <c:v>Sell Amount</c:v>
                </c:pt>
              </c:strCache>
            </c:strRef>
          </c:tx>
          <c:spPr>
            <a:gradFill>
              <a:gsLst>
                <a:gs pos="0">
                  <a:schemeClr val="bg2">
                    <a:lumMod val="2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t="100000"/>
              </a:path>
            </a:gradFill>
            <a:ln w="9525" cap="flat" cmpd="sng" algn="ctr">
              <a:solidFill>
                <a:schemeClr val="lt1">
                  <a:alpha val="50000"/>
                </a:schemeClr>
              </a:solidFill>
              <a:round/>
            </a:ln>
            <a:effectLst/>
          </c:spPr>
          <c:invertIfNegative val="0"/>
          <c:dPt>
            <c:idx val="1"/>
            <c:invertIfNegative val="0"/>
            <c:bubble3D val="0"/>
            <c:extLst>
              <c:ext xmlns:c16="http://schemas.microsoft.com/office/drawing/2014/chart" uri="{C3380CC4-5D6E-409C-BE32-E72D297353CC}">
                <c16:uniqueId val="{00000002-C8C4-48A5-BA56-AAD3AF5C670A}"/>
              </c:ext>
            </c:extLst>
          </c:dPt>
          <c:dLbls>
            <c:delete val="1"/>
          </c:dLbls>
          <c:val>
            <c:numRef>
              <c:f>'Pivot data'!$I$35:$I$39</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C8C4-48A5-BA56-AAD3AF5C670A}"/>
            </c:ext>
          </c:extLst>
        </c:ser>
        <c:dLbls>
          <c:dLblPos val="inEnd"/>
          <c:showLegendKey val="0"/>
          <c:showVal val="1"/>
          <c:showCatName val="0"/>
          <c:showSerName val="0"/>
          <c:showPercent val="0"/>
          <c:showBubbleSize val="0"/>
        </c:dLbls>
        <c:gapWidth val="25"/>
        <c:overlap val="100"/>
        <c:axId val="756119055"/>
        <c:axId val="756127695"/>
      </c:barChart>
      <c:catAx>
        <c:axId val="756119055"/>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6127695"/>
        <c:crossesAt val="0"/>
        <c:auto val="1"/>
        <c:lblAlgn val="ctr"/>
        <c:lblOffset val="100"/>
        <c:noMultiLvlLbl val="0"/>
      </c:catAx>
      <c:valAx>
        <c:axId val="756127695"/>
        <c:scaling>
          <c:logBase val="10"/>
          <c:orientation val="minMax"/>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611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Analysis.xlsx]Pivot data!gender</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ysClr val="windowText" lastClr="000000"/>
                </a:solidFill>
              </a:rPr>
              <a:t>Female</a:t>
            </a:r>
            <a:r>
              <a:rPr lang="en-IN" baseline="0">
                <a:solidFill>
                  <a:sysClr val="windowText" lastClr="000000"/>
                </a:solidFill>
              </a:rPr>
              <a:t> vs Male Callers</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data'!$B$49:$B$50</c:f>
              <c:strCache>
                <c:ptCount val="1"/>
                <c:pt idx="0">
                  <c:v>Female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data'!$A$51:$A$54</c:f>
              <c:strCache>
                <c:ptCount val="3"/>
                <c:pt idx="0">
                  <c:v>Cincinnati</c:v>
                </c:pt>
                <c:pt idx="1">
                  <c:v>Cleveland</c:v>
                </c:pt>
                <c:pt idx="2">
                  <c:v>Columbus</c:v>
                </c:pt>
              </c:strCache>
            </c:strRef>
          </c:cat>
          <c:val>
            <c:numRef>
              <c:f>'Pivot data'!$B$51:$B$54</c:f>
              <c:numCache>
                <c:formatCode>0</c:formatCode>
                <c:ptCount val="3"/>
                <c:pt idx="0">
                  <c:v>144</c:v>
                </c:pt>
                <c:pt idx="1">
                  <c:v>326</c:v>
                </c:pt>
                <c:pt idx="2">
                  <c:v>129</c:v>
                </c:pt>
              </c:numCache>
            </c:numRef>
          </c:val>
          <c:extLst>
            <c:ext xmlns:c16="http://schemas.microsoft.com/office/drawing/2014/chart" uri="{C3380CC4-5D6E-409C-BE32-E72D297353CC}">
              <c16:uniqueId val="{00000000-9D6A-4EED-B15F-67A62F2F8FC5}"/>
            </c:ext>
          </c:extLst>
        </c:ser>
        <c:ser>
          <c:idx val="1"/>
          <c:order val="1"/>
          <c:tx>
            <c:strRef>
              <c:f>'Pivot data'!$C$49:$C$50</c:f>
              <c:strCache>
                <c:ptCount val="1"/>
                <c:pt idx="0">
                  <c:v>Male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data'!$A$51:$A$54</c:f>
              <c:strCache>
                <c:ptCount val="3"/>
                <c:pt idx="0">
                  <c:v>Cincinnati</c:v>
                </c:pt>
                <c:pt idx="1">
                  <c:v>Cleveland</c:v>
                </c:pt>
                <c:pt idx="2">
                  <c:v>Columbus</c:v>
                </c:pt>
              </c:strCache>
            </c:strRef>
          </c:cat>
          <c:val>
            <c:numRef>
              <c:f>'Pivot data'!$C$51:$C$54</c:f>
              <c:numCache>
                <c:formatCode>0</c:formatCode>
                <c:ptCount val="3"/>
                <c:pt idx="0">
                  <c:v>132</c:v>
                </c:pt>
                <c:pt idx="1">
                  <c:v>63</c:v>
                </c:pt>
                <c:pt idx="2">
                  <c:v>206</c:v>
                </c:pt>
              </c:numCache>
            </c:numRef>
          </c:val>
          <c:extLst>
            <c:ext xmlns:c16="http://schemas.microsoft.com/office/drawing/2014/chart" uri="{C3380CC4-5D6E-409C-BE32-E72D297353CC}">
              <c16:uniqueId val="{00000001-9D6A-4EED-B15F-67A62F2F8FC5}"/>
            </c:ext>
          </c:extLst>
        </c:ser>
        <c:dLbls>
          <c:dLblPos val="ctr"/>
          <c:showLegendKey val="0"/>
          <c:showVal val="1"/>
          <c:showCatName val="0"/>
          <c:showSerName val="0"/>
          <c:showPercent val="0"/>
          <c:showBubbleSize val="0"/>
        </c:dLbls>
        <c:gapWidth val="150"/>
        <c:overlap val="100"/>
        <c:axId val="829125727"/>
        <c:axId val="829130527"/>
      </c:barChart>
      <c:catAx>
        <c:axId val="82912572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9130527"/>
        <c:crosses val="autoZero"/>
        <c:auto val="1"/>
        <c:lblAlgn val="ctr"/>
        <c:lblOffset val="100"/>
        <c:noMultiLvlLbl val="0"/>
      </c:catAx>
      <c:valAx>
        <c:axId val="829130527"/>
        <c:scaling>
          <c:orientation val="minMax"/>
        </c:scaling>
        <c:delete val="1"/>
        <c:axPos val="l"/>
        <c:numFmt formatCode="0" sourceLinked="1"/>
        <c:majorTickMark val="out"/>
        <c:minorTickMark val="none"/>
        <c:tickLblPos val="nextTo"/>
        <c:crossAx val="82912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Analysis.xlsx]Pivot data!Rating</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ysClr val="windowText" lastClr="000000"/>
                </a:solidFill>
              </a:rPr>
              <a:t>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data'!$B$56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data'!$A$57:$A$62</c:f>
              <c:strCache>
                <c:ptCount val="5"/>
                <c:pt idx="0">
                  <c:v>1</c:v>
                </c:pt>
                <c:pt idx="1">
                  <c:v>2</c:v>
                </c:pt>
                <c:pt idx="2">
                  <c:v>3</c:v>
                </c:pt>
                <c:pt idx="3">
                  <c:v>4</c:v>
                </c:pt>
                <c:pt idx="4">
                  <c:v>5</c:v>
                </c:pt>
              </c:strCache>
            </c:strRef>
          </c:cat>
          <c:val>
            <c:numRef>
              <c:f>'Pivot data'!$B$57:$B$62</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ADFD-4C1A-9ADF-536190BC5449}"/>
            </c:ext>
          </c:extLst>
        </c:ser>
        <c:dLbls>
          <c:dLblPos val="ctr"/>
          <c:showLegendKey val="0"/>
          <c:showVal val="1"/>
          <c:showCatName val="0"/>
          <c:showSerName val="0"/>
          <c:showPercent val="0"/>
          <c:showBubbleSize val="0"/>
        </c:dLbls>
        <c:gapWidth val="150"/>
        <c:overlap val="100"/>
        <c:axId val="1956662767"/>
        <c:axId val="1954052079"/>
      </c:barChart>
      <c:catAx>
        <c:axId val="195666276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4052079"/>
        <c:crosses val="autoZero"/>
        <c:auto val="1"/>
        <c:lblAlgn val="ctr"/>
        <c:lblOffset val="100"/>
        <c:noMultiLvlLbl val="0"/>
      </c:catAx>
      <c:valAx>
        <c:axId val="195405207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66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6</xdr:col>
      <xdr:colOff>123825</xdr:colOff>
      <xdr:row>7</xdr:row>
      <xdr:rowOff>133350</xdr:rowOff>
    </xdr:from>
    <xdr:to>
      <xdr:col>8</xdr:col>
      <xdr:colOff>333375</xdr:colOff>
      <xdr:row>16</xdr:row>
      <xdr:rowOff>47625</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551925EE-4638-48B6-CED6-7EFE873F99AC}"/>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4924425" y="1466850"/>
              <a:ext cx="1828800" cy="2397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180974</xdr:colOff>
      <xdr:row>2</xdr:row>
      <xdr:rowOff>152401</xdr:rowOff>
    </xdr:from>
    <xdr:to>
      <xdr:col>3</xdr:col>
      <xdr:colOff>485775</xdr:colOff>
      <xdr:row>7</xdr:row>
      <xdr:rowOff>38100</xdr:rowOff>
    </xdr:to>
    <xdr:sp macro="" textlink="'Pivot data'!A4">
      <xdr:nvSpPr>
        <xdr:cNvPr id="2" name="Rectangle 1">
          <a:extLst>
            <a:ext uri="{FF2B5EF4-FFF2-40B4-BE49-F238E27FC236}">
              <a16:creationId xmlns:a16="http://schemas.microsoft.com/office/drawing/2014/main" id="{1819097A-3466-CE07-A660-F23E0BFB36CB}"/>
            </a:ext>
          </a:extLst>
        </xdr:cNvPr>
        <xdr:cNvSpPr/>
      </xdr:nvSpPr>
      <xdr:spPr>
        <a:xfrm>
          <a:off x="457199" y="666751"/>
          <a:ext cx="1123951" cy="838199"/>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1016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9697D7-DFF5-4D39-9B84-28DFAE78DBC1}" type="TxLink">
            <a:rPr lang="en-US" sz="1600" b="0" i="0" u="none" strike="noStrike" kern="1200">
              <a:solidFill>
                <a:srgbClr val="000000"/>
              </a:solidFill>
              <a:latin typeface="Times New Roman"/>
              <a:cs typeface="Times New Roman"/>
            </a:rPr>
            <a:pPr algn="ctr"/>
            <a:t>1000</a:t>
          </a:fld>
          <a:endParaRPr lang="en-IN" sz="1600" kern="1200"/>
        </a:p>
      </xdr:txBody>
    </xdr:sp>
    <xdr:clientData/>
  </xdr:twoCellAnchor>
  <xdr:twoCellAnchor>
    <xdr:from>
      <xdr:col>2</xdr:col>
      <xdr:colOff>104775</xdr:colOff>
      <xdr:row>2</xdr:row>
      <xdr:rowOff>142875</xdr:rowOff>
    </xdr:from>
    <xdr:to>
      <xdr:col>3</xdr:col>
      <xdr:colOff>371475</xdr:colOff>
      <xdr:row>4</xdr:row>
      <xdr:rowOff>0</xdr:rowOff>
    </xdr:to>
    <xdr:sp macro="" textlink="">
      <xdr:nvSpPr>
        <xdr:cNvPr id="3" name="TextBox 2">
          <a:extLst>
            <a:ext uri="{FF2B5EF4-FFF2-40B4-BE49-F238E27FC236}">
              <a16:creationId xmlns:a16="http://schemas.microsoft.com/office/drawing/2014/main" id="{6D0722EA-E511-B099-60D1-6871A11562B3}"/>
            </a:ext>
          </a:extLst>
        </xdr:cNvPr>
        <xdr:cNvSpPr txBox="1"/>
      </xdr:nvSpPr>
      <xdr:spPr>
        <a:xfrm>
          <a:off x="590550" y="523875"/>
          <a:ext cx="8763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kern="1200">
              <a:solidFill>
                <a:schemeClr val="bg2">
                  <a:lumMod val="10000"/>
                </a:schemeClr>
              </a:solidFill>
            </a:rPr>
            <a:t>Calls</a:t>
          </a:r>
          <a:r>
            <a:rPr lang="en-IN" sz="1400" b="1" kern="1200"/>
            <a:t> </a:t>
          </a:r>
        </a:p>
      </xdr:txBody>
    </xdr:sp>
    <xdr:clientData/>
  </xdr:twoCellAnchor>
  <xdr:twoCellAnchor editAs="oneCell">
    <xdr:from>
      <xdr:col>2</xdr:col>
      <xdr:colOff>66672</xdr:colOff>
      <xdr:row>3</xdr:row>
      <xdr:rowOff>66675</xdr:rowOff>
    </xdr:from>
    <xdr:to>
      <xdr:col>2</xdr:col>
      <xdr:colOff>299356</xdr:colOff>
      <xdr:row>4</xdr:row>
      <xdr:rowOff>133349</xdr:rowOff>
    </xdr:to>
    <xdr:pic>
      <xdr:nvPicPr>
        <xdr:cNvPr id="4" name="Graphic 3" descr="Receiver with solid fill">
          <a:extLst>
            <a:ext uri="{FF2B5EF4-FFF2-40B4-BE49-F238E27FC236}">
              <a16:creationId xmlns:a16="http://schemas.microsoft.com/office/drawing/2014/main" id="{EE797F9A-26DE-44A1-BE79-A41D7B56F71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flipV="1">
          <a:off x="552447" y="638175"/>
          <a:ext cx="232684" cy="257174"/>
        </a:xfrm>
        <a:prstGeom prst="rect">
          <a:avLst/>
        </a:prstGeom>
      </xdr:spPr>
    </xdr:pic>
    <xdr:clientData/>
  </xdr:twoCellAnchor>
  <xdr:twoCellAnchor>
    <xdr:from>
      <xdr:col>2</xdr:col>
      <xdr:colOff>238125</xdr:colOff>
      <xdr:row>5</xdr:row>
      <xdr:rowOff>57150</xdr:rowOff>
    </xdr:from>
    <xdr:to>
      <xdr:col>3</xdr:col>
      <xdr:colOff>133350</xdr:colOff>
      <xdr:row>6</xdr:row>
      <xdr:rowOff>66675</xdr:rowOff>
    </xdr:to>
    <xdr:sp macro="" textlink="'Pivot data'!A12">
      <xdr:nvSpPr>
        <xdr:cNvPr id="5" name="TextBox 4">
          <a:extLst>
            <a:ext uri="{FF2B5EF4-FFF2-40B4-BE49-F238E27FC236}">
              <a16:creationId xmlns:a16="http://schemas.microsoft.com/office/drawing/2014/main" id="{A14D802C-3AE8-3CBC-FCFB-EE1AFD8CA318}"/>
            </a:ext>
          </a:extLst>
        </xdr:cNvPr>
        <xdr:cNvSpPr txBox="1"/>
      </xdr:nvSpPr>
      <xdr:spPr>
        <a:xfrm>
          <a:off x="723900" y="1009650"/>
          <a:ext cx="5048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70B969-FFB6-4C75-9F74-0BAA667E3917}" type="TxLink">
            <a:rPr lang="en-US" sz="1100" b="0" i="0" u="none" strike="noStrike" kern="1200">
              <a:ln>
                <a:noFill/>
              </a:ln>
              <a:solidFill>
                <a:schemeClr val="tx1">
                  <a:lumMod val="65000"/>
                  <a:lumOff val="35000"/>
                </a:schemeClr>
              </a:solidFill>
              <a:latin typeface="Times New Roman"/>
              <a:cs typeface="Times New Roman"/>
            </a:rPr>
            <a:pPr algn="ctr"/>
            <a:t>189</a:t>
          </a:fld>
          <a:endParaRPr lang="en-IN" sz="1100" kern="1200">
            <a:ln>
              <a:noFill/>
            </a:ln>
            <a:solidFill>
              <a:schemeClr val="tx1">
                <a:lumMod val="65000"/>
                <a:lumOff val="35000"/>
              </a:schemeClr>
            </a:solidFill>
          </a:endParaRPr>
        </a:p>
      </xdr:txBody>
    </xdr:sp>
    <xdr:clientData/>
  </xdr:twoCellAnchor>
  <xdr:twoCellAnchor>
    <xdr:from>
      <xdr:col>1</xdr:col>
      <xdr:colOff>171450</xdr:colOff>
      <xdr:row>8</xdr:row>
      <xdr:rowOff>180976</xdr:rowOff>
    </xdr:from>
    <xdr:to>
      <xdr:col>3</xdr:col>
      <xdr:colOff>495300</xdr:colOff>
      <xdr:row>13</xdr:row>
      <xdr:rowOff>38100</xdr:rowOff>
    </xdr:to>
    <xdr:sp macro="" textlink="'Pivot data'!B4">
      <xdr:nvSpPr>
        <xdr:cNvPr id="6" name="Rectangle 5">
          <a:extLst>
            <a:ext uri="{FF2B5EF4-FFF2-40B4-BE49-F238E27FC236}">
              <a16:creationId xmlns:a16="http://schemas.microsoft.com/office/drawing/2014/main" id="{D73B0449-92C6-44E6-9EC7-91960B73CF41}"/>
            </a:ext>
          </a:extLst>
        </xdr:cNvPr>
        <xdr:cNvSpPr/>
      </xdr:nvSpPr>
      <xdr:spPr>
        <a:xfrm>
          <a:off x="447675" y="1838326"/>
          <a:ext cx="1143000" cy="809624"/>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1016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3DB2F8-16D0-4616-9D59-43DC01E72CF4}" type="TxLink">
            <a:rPr lang="en-US" sz="1600" b="0" i="0" u="none" strike="noStrike" kern="1200">
              <a:solidFill>
                <a:srgbClr val="000000"/>
              </a:solidFill>
              <a:latin typeface="Times New Roman"/>
              <a:cs typeface="Times New Roman"/>
            </a:rPr>
            <a:pPr algn="ctr"/>
            <a:t>₹ 96,623</a:t>
          </a:fld>
          <a:endParaRPr lang="en-IN" sz="1600" kern="1200"/>
        </a:p>
      </xdr:txBody>
    </xdr:sp>
    <xdr:clientData/>
  </xdr:twoCellAnchor>
  <xdr:twoCellAnchor>
    <xdr:from>
      <xdr:col>2</xdr:col>
      <xdr:colOff>161925</xdr:colOff>
      <xdr:row>8</xdr:row>
      <xdr:rowOff>171450</xdr:rowOff>
    </xdr:from>
    <xdr:to>
      <xdr:col>3</xdr:col>
      <xdr:colOff>371475</xdr:colOff>
      <xdr:row>10</xdr:row>
      <xdr:rowOff>104775</xdr:rowOff>
    </xdr:to>
    <xdr:sp macro="" textlink="">
      <xdr:nvSpPr>
        <xdr:cNvPr id="7" name="TextBox 6">
          <a:extLst>
            <a:ext uri="{FF2B5EF4-FFF2-40B4-BE49-F238E27FC236}">
              <a16:creationId xmlns:a16="http://schemas.microsoft.com/office/drawing/2014/main" id="{399A3124-B89C-45F1-B7BF-10467080DD9F}"/>
            </a:ext>
          </a:extLst>
        </xdr:cNvPr>
        <xdr:cNvSpPr txBox="1"/>
      </xdr:nvSpPr>
      <xdr:spPr>
        <a:xfrm>
          <a:off x="647700" y="1828800"/>
          <a:ext cx="8191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kern="1200">
              <a:solidFill>
                <a:schemeClr val="bg2">
                  <a:lumMod val="10000"/>
                </a:schemeClr>
              </a:solidFill>
            </a:rPr>
            <a:t>Amount</a:t>
          </a:r>
        </a:p>
      </xdr:txBody>
    </xdr:sp>
    <xdr:clientData/>
  </xdr:twoCellAnchor>
  <xdr:twoCellAnchor>
    <xdr:from>
      <xdr:col>2</xdr:col>
      <xdr:colOff>228602</xdr:colOff>
      <xdr:row>11</xdr:row>
      <xdr:rowOff>85725</xdr:rowOff>
    </xdr:from>
    <xdr:to>
      <xdr:col>3</xdr:col>
      <xdr:colOff>295276</xdr:colOff>
      <xdr:row>12</xdr:row>
      <xdr:rowOff>152400</xdr:rowOff>
    </xdr:to>
    <xdr:sp macro="" textlink="'Pivot data'!B12">
      <xdr:nvSpPr>
        <xdr:cNvPr id="9" name="TextBox 8">
          <a:extLst>
            <a:ext uri="{FF2B5EF4-FFF2-40B4-BE49-F238E27FC236}">
              <a16:creationId xmlns:a16="http://schemas.microsoft.com/office/drawing/2014/main" id="{78E6E968-29D0-4AB4-8A56-390BBB13200B}"/>
            </a:ext>
          </a:extLst>
        </xdr:cNvPr>
        <xdr:cNvSpPr txBox="1"/>
      </xdr:nvSpPr>
      <xdr:spPr>
        <a:xfrm>
          <a:off x="714377" y="2314575"/>
          <a:ext cx="6762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5F3D89-0336-48CE-B284-088DC51BE601}" type="TxLink">
            <a:rPr lang="en-US" sz="1100" b="0" i="0" u="none" strike="noStrike" kern="1200">
              <a:ln>
                <a:noFill/>
              </a:ln>
              <a:solidFill>
                <a:schemeClr val="bg1">
                  <a:lumMod val="50000"/>
                </a:schemeClr>
              </a:solidFill>
              <a:latin typeface="Times New Roman"/>
              <a:cs typeface="Times New Roman"/>
            </a:rPr>
            <a:pPr algn="ctr"/>
            <a:t>₹ 18,415</a:t>
          </a:fld>
          <a:endParaRPr lang="en-IN" sz="1100" kern="1200">
            <a:ln>
              <a:noFill/>
            </a:ln>
            <a:solidFill>
              <a:schemeClr val="bg1">
                <a:lumMod val="50000"/>
              </a:schemeClr>
            </a:solidFill>
          </a:endParaRPr>
        </a:p>
      </xdr:txBody>
    </xdr:sp>
    <xdr:clientData/>
  </xdr:twoCellAnchor>
  <xdr:twoCellAnchor>
    <xdr:from>
      <xdr:col>1</xdr:col>
      <xdr:colOff>152400</xdr:colOff>
      <xdr:row>14</xdr:row>
      <xdr:rowOff>133351</xdr:rowOff>
    </xdr:from>
    <xdr:to>
      <xdr:col>3</xdr:col>
      <xdr:colOff>495300</xdr:colOff>
      <xdr:row>18</xdr:row>
      <xdr:rowOff>171450</xdr:rowOff>
    </xdr:to>
    <xdr:sp macro="" textlink="'Pivot data'!C4">
      <xdr:nvSpPr>
        <xdr:cNvPr id="26" name="Rectangle 25">
          <a:extLst>
            <a:ext uri="{FF2B5EF4-FFF2-40B4-BE49-F238E27FC236}">
              <a16:creationId xmlns:a16="http://schemas.microsoft.com/office/drawing/2014/main" id="{217B71C3-EF72-4EE2-B31E-45E22692309F}"/>
            </a:ext>
          </a:extLst>
        </xdr:cNvPr>
        <xdr:cNvSpPr/>
      </xdr:nvSpPr>
      <xdr:spPr>
        <a:xfrm>
          <a:off x="428625" y="2933701"/>
          <a:ext cx="1162050" cy="800099"/>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1016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B694F3-CEC9-43DE-B538-DC81F9E7B2C2}" type="TxLink">
            <a:rPr lang="en-US" sz="1600" b="0" i="0" u="none" strike="noStrike" kern="1200">
              <a:solidFill>
                <a:srgbClr val="000000"/>
              </a:solidFill>
              <a:latin typeface="Times New Roman"/>
              <a:cs typeface="Times New Roman"/>
            </a:rPr>
            <a:pPr algn="ctr"/>
            <a:t>89,850</a:t>
          </a:fld>
          <a:endParaRPr lang="en-IN" sz="1600" kern="1200"/>
        </a:p>
      </xdr:txBody>
    </xdr:sp>
    <xdr:clientData/>
  </xdr:twoCellAnchor>
  <xdr:twoCellAnchor>
    <xdr:from>
      <xdr:col>2</xdr:col>
      <xdr:colOff>171449</xdr:colOff>
      <xdr:row>14</xdr:row>
      <xdr:rowOff>123825</xdr:rowOff>
    </xdr:from>
    <xdr:to>
      <xdr:col>3</xdr:col>
      <xdr:colOff>390525</xdr:colOff>
      <xdr:row>16</xdr:row>
      <xdr:rowOff>76200</xdr:rowOff>
    </xdr:to>
    <xdr:sp macro="" textlink="">
      <xdr:nvSpPr>
        <xdr:cNvPr id="27" name="TextBox 26">
          <a:extLst>
            <a:ext uri="{FF2B5EF4-FFF2-40B4-BE49-F238E27FC236}">
              <a16:creationId xmlns:a16="http://schemas.microsoft.com/office/drawing/2014/main" id="{B0B7456E-D180-4F01-9D0A-3E50B08D0C12}"/>
            </a:ext>
          </a:extLst>
        </xdr:cNvPr>
        <xdr:cNvSpPr txBox="1"/>
      </xdr:nvSpPr>
      <xdr:spPr>
        <a:xfrm>
          <a:off x="657224" y="2924175"/>
          <a:ext cx="82867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kern="1200">
              <a:solidFill>
                <a:schemeClr val="bg2">
                  <a:lumMod val="10000"/>
                </a:schemeClr>
              </a:solidFill>
            </a:rPr>
            <a:t>Call</a:t>
          </a:r>
          <a:r>
            <a:rPr lang="en-IN" sz="1400" b="1" kern="1200" baseline="0">
              <a:solidFill>
                <a:schemeClr val="bg2">
                  <a:lumMod val="10000"/>
                </a:schemeClr>
              </a:solidFill>
            </a:rPr>
            <a:t> </a:t>
          </a:r>
          <a:r>
            <a:rPr lang="en-IN" sz="1100" b="1" kern="1200" baseline="0">
              <a:solidFill>
                <a:schemeClr val="bg2">
                  <a:lumMod val="10000"/>
                </a:schemeClr>
              </a:solidFill>
            </a:rPr>
            <a:t>Time</a:t>
          </a:r>
          <a:r>
            <a:rPr lang="en-IN" sz="1400" b="1" kern="1200">
              <a:solidFill>
                <a:schemeClr val="bg2">
                  <a:lumMod val="10000"/>
                </a:schemeClr>
              </a:solidFill>
            </a:rPr>
            <a:t> </a:t>
          </a:r>
        </a:p>
      </xdr:txBody>
    </xdr:sp>
    <xdr:clientData/>
  </xdr:twoCellAnchor>
  <xdr:twoCellAnchor>
    <xdr:from>
      <xdr:col>2</xdr:col>
      <xdr:colOff>66676</xdr:colOff>
      <xdr:row>17</xdr:row>
      <xdr:rowOff>47625</xdr:rowOff>
    </xdr:from>
    <xdr:to>
      <xdr:col>3</xdr:col>
      <xdr:colOff>180975</xdr:colOff>
      <xdr:row>18</xdr:row>
      <xdr:rowOff>95250</xdr:rowOff>
    </xdr:to>
    <xdr:sp macro="" textlink="'Pivot data'!C12">
      <xdr:nvSpPr>
        <xdr:cNvPr id="29" name="TextBox 28">
          <a:extLst>
            <a:ext uri="{FF2B5EF4-FFF2-40B4-BE49-F238E27FC236}">
              <a16:creationId xmlns:a16="http://schemas.microsoft.com/office/drawing/2014/main" id="{D85661E0-0871-4CB2-BBD2-DC33F808F108}"/>
            </a:ext>
          </a:extLst>
        </xdr:cNvPr>
        <xdr:cNvSpPr txBox="1"/>
      </xdr:nvSpPr>
      <xdr:spPr>
        <a:xfrm>
          <a:off x="552451" y="3419475"/>
          <a:ext cx="7238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58809C-3166-4680-95A4-C6D422BE55A3}" type="TxLink">
            <a:rPr lang="en-US" sz="1100" b="0" i="0" u="none" strike="noStrike" kern="1200">
              <a:ln>
                <a:noFill/>
              </a:ln>
              <a:solidFill>
                <a:schemeClr val="bg1">
                  <a:lumMod val="50000"/>
                </a:schemeClr>
              </a:solidFill>
              <a:latin typeface="Times New Roman"/>
              <a:cs typeface="Times New Roman"/>
            </a:rPr>
            <a:pPr algn="ctr"/>
            <a:t>16,834</a:t>
          </a:fld>
          <a:endParaRPr lang="en-IN" sz="1100" kern="1200">
            <a:ln>
              <a:noFill/>
            </a:ln>
            <a:solidFill>
              <a:schemeClr val="bg1">
                <a:lumMod val="50000"/>
              </a:schemeClr>
            </a:solidFill>
          </a:endParaRPr>
        </a:p>
      </xdr:txBody>
    </xdr:sp>
    <xdr:clientData/>
  </xdr:twoCellAnchor>
  <xdr:twoCellAnchor>
    <xdr:from>
      <xdr:col>1</xdr:col>
      <xdr:colOff>161926</xdr:colOff>
      <xdr:row>20</xdr:row>
      <xdr:rowOff>95252</xdr:rowOff>
    </xdr:from>
    <xdr:to>
      <xdr:col>3</xdr:col>
      <xdr:colOff>514350</xdr:colOff>
      <xdr:row>24</xdr:row>
      <xdr:rowOff>133350</xdr:rowOff>
    </xdr:to>
    <xdr:sp macro="" textlink="'Pivot data'!E4">
      <xdr:nvSpPr>
        <xdr:cNvPr id="30" name="Rectangle 29">
          <a:extLst>
            <a:ext uri="{FF2B5EF4-FFF2-40B4-BE49-F238E27FC236}">
              <a16:creationId xmlns:a16="http://schemas.microsoft.com/office/drawing/2014/main" id="{1260D8DA-CBB9-4820-832A-AC9AE12B5F63}"/>
            </a:ext>
          </a:extLst>
        </xdr:cNvPr>
        <xdr:cNvSpPr/>
      </xdr:nvSpPr>
      <xdr:spPr>
        <a:xfrm>
          <a:off x="438151" y="4038602"/>
          <a:ext cx="1171574" cy="800098"/>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1016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AB2093-69F1-4531-8DAB-62C963C6FC61}" type="TxLink">
            <a:rPr lang="en-US" sz="1600" b="0" i="0" u="none" strike="noStrike" kern="1200">
              <a:solidFill>
                <a:srgbClr val="000000"/>
              </a:solidFill>
              <a:latin typeface="Times New Roman"/>
              <a:cs typeface="Times New Roman"/>
            </a:rPr>
            <a:pPr algn="ctr"/>
            <a:t>4</a:t>
          </a:fld>
          <a:endParaRPr lang="en-IN" sz="1600" kern="1200"/>
        </a:p>
      </xdr:txBody>
    </xdr:sp>
    <xdr:clientData/>
  </xdr:twoCellAnchor>
  <xdr:twoCellAnchor>
    <xdr:from>
      <xdr:col>2</xdr:col>
      <xdr:colOff>161925</xdr:colOff>
      <xdr:row>20</xdr:row>
      <xdr:rowOff>104775</xdr:rowOff>
    </xdr:from>
    <xdr:to>
      <xdr:col>3</xdr:col>
      <xdr:colOff>523875</xdr:colOff>
      <xdr:row>21</xdr:row>
      <xdr:rowOff>180975</xdr:rowOff>
    </xdr:to>
    <xdr:sp macro="" textlink="">
      <xdr:nvSpPr>
        <xdr:cNvPr id="31" name="TextBox 30">
          <a:extLst>
            <a:ext uri="{FF2B5EF4-FFF2-40B4-BE49-F238E27FC236}">
              <a16:creationId xmlns:a16="http://schemas.microsoft.com/office/drawing/2014/main" id="{8123289B-BC07-4EE3-99EC-5BF5FD5F2DCB}"/>
            </a:ext>
          </a:extLst>
        </xdr:cNvPr>
        <xdr:cNvSpPr txBox="1"/>
      </xdr:nvSpPr>
      <xdr:spPr>
        <a:xfrm>
          <a:off x="647700" y="4048125"/>
          <a:ext cx="971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kern="1200"/>
            <a:t>Avg Rating </a:t>
          </a:r>
        </a:p>
      </xdr:txBody>
    </xdr:sp>
    <xdr:clientData/>
  </xdr:twoCellAnchor>
  <xdr:twoCellAnchor>
    <xdr:from>
      <xdr:col>2</xdr:col>
      <xdr:colOff>219076</xdr:colOff>
      <xdr:row>23</xdr:row>
      <xdr:rowOff>0</xdr:rowOff>
    </xdr:from>
    <xdr:to>
      <xdr:col>3</xdr:col>
      <xdr:colOff>114301</xdr:colOff>
      <xdr:row>24</xdr:row>
      <xdr:rowOff>9525</xdr:rowOff>
    </xdr:to>
    <xdr:sp macro="" textlink="'Pivot data'!E12">
      <xdr:nvSpPr>
        <xdr:cNvPr id="33" name="TextBox 32">
          <a:extLst>
            <a:ext uri="{FF2B5EF4-FFF2-40B4-BE49-F238E27FC236}">
              <a16:creationId xmlns:a16="http://schemas.microsoft.com/office/drawing/2014/main" id="{3D79974F-38D9-498D-A58C-13DDEBE600F9}"/>
            </a:ext>
          </a:extLst>
        </xdr:cNvPr>
        <xdr:cNvSpPr txBox="1"/>
      </xdr:nvSpPr>
      <xdr:spPr>
        <a:xfrm>
          <a:off x="704851" y="4514850"/>
          <a:ext cx="5048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6B67A1-7C61-4EBB-BCB7-11D1F75A970B}" type="TxLink">
            <a:rPr lang="en-US" sz="1100" b="0" i="0" u="none" strike="noStrike" kern="1200">
              <a:ln>
                <a:noFill/>
              </a:ln>
              <a:solidFill>
                <a:schemeClr val="bg1">
                  <a:lumMod val="50000"/>
                </a:schemeClr>
              </a:solidFill>
              <a:latin typeface="Times New Roman"/>
              <a:cs typeface="Times New Roman"/>
            </a:rPr>
            <a:pPr algn="ctr"/>
            <a:t>4</a:t>
          </a:fld>
          <a:endParaRPr lang="en-IN" sz="1100" kern="1200">
            <a:ln>
              <a:noFill/>
            </a:ln>
            <a:solidFill>
              <a:schemeClr val="bg1">
                <a:lumMod val="50000"/>
              </a:schemeClr>
            </a:solidFill>
          </a:endParaRPr>
        </a:p>
      </xdr:txBody>
    </xdr:sp>
    <xdr:clientData/>
  </xdr:twoCellAnchor>
  <xdr:twoCellAnchor>
    <xdr:from>
      <xdr:col>1</xdr:col>
      <xdr:colOff>161925</xdr:colOff>
      <xdr:row>26</xdr:row>
      <xdr:rowOff>28576</xdr:rowOff>
    </xdr:from>
    <xdr:to>
      <xdr:col>3</xdr:col>
      <xdr:colOff>542925</xdr:colOff>
      <xdr:row>30</xdr:row>
      <xdr:rowOff>114300</xdr:rowOff>
    </xdr:to>
    <xdr:sp macro="" textlink="'Pivot data'!D4">
      <xdr:nvSpPr>
        <xdr:cNvPr id="34" name="Rectangle 33">
          <a:extLst>
            <a:ext uri="{FF2B5EF4-FFF2-40B4-BE49-F238E27FC236}">
              <a16:creationId xmlns:a16="http://schemas.microsoft.com/office/drawing/2014/main" id="{B53691A1-8122-4418-B12F-6CC2A70D4B25}"/>
            </a:ext>
          </a:extLst>
        </xdr:cNvPr>
        <xdr:cNvSpPr/>
      </xdr:nvSpPr>
      <xdr:spPr>
        <a:xfrm>
          <a:off x="438150" y="5114926"/>
          <a:ext cx="1200150" cy="847724"/>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1016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398819-4C59-472B-8992-BFC625CA4EEE}" type="TxLink">
            <a:rPr lang="en-US" sz="1600" b="0" i="0" u="none" strike="noStrike" kern="1200">
              <a:solidFill>
                <a:srgbClr val="000000"/>
              </a:solidFill>
              <a:latin typeface="Times New Roman"/>
              <a:cs typeface="Times New Roman"/>
            </a:rPr>
            <a:pPr algn="ctr"/>
            <a:t>307</a:t>
          </a:fld>
          <a:endParaRPr lang="en-US" sz="1600" kern="1200"/>
        </a:p>
      </xdr:txBody>
    </xdr:sp>
    <xdr:clientData/>
  </xdr:twoCellAnchor>
  <xdr:twoCellAnchor>
    <xdr:from>
      <xdr:col>2</xdr:col>
      <xdr:colOff>85726</xdr:colOff>
      <xdr:row>26</xdr:row>
      <xdr:rowOff>76200</xdr:rowOff>
    </xdr:from>
    <xdr:to>
      <xdr:col>3</xdr:col>
      <xdr:colOff>476250</xdr:colOff>
      <xdr:row>28</xdr:row>
      <xdr:rowOff>0</xdr:rowOff>
    </xdr:to>
    <xdr:sp macro="" textlink="">
      <xdr:nvSpPr>
        <xdr:cNvPr id="35" name="TextBox 34">
          <a:extLst>
            <a:ext uri="{FF2B5EF4-FFF2-40B4-BE49-F238E27FC236}">
              <a16:creationId xmlns:a16="http://schemas.microsoft.com/office/drawing/2014/main" id="{89233851-9924-4743-9E1B-20D4B0DE8F35}"/>
            </a:ext>
          </a:extLst>
        </xdr:cNvPr>
        <xdr:cNvSpPr txBox="1"/>
      </xdr:nvSpPr>
      <xdr:spPr>
        <a:xfrm>
          <a:off x="571501" y="5162550"/>
          <a:ext cx="10001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kern="1200"/>
            <a:t>Happy</a:t>
          </a:r>
          <a:r>
            <a:rPr lang="en-IN" sz="1100" b="1" kern="1200" baseline="0"/>
            <a:t> Calls</a:t>
          </a:r>
          <a:endParaRPr lang="en-IN" sz="1100" b="1" kern="1200"/>
        </a:p>
      </xdr:txBody>
    </xdr:sp>
    <xdr:clientData/>
  </xdr:twoCellAnchor>
  <xdr:twoCellAnchor>
    <xdr:from>
      <xdr:col>2</xdr:col>
      <xdr:colOff>219076</xdr:colOff>
      <xdr:row>28</xdr:row>
      <xdr:rowOff>123825</xdr:rowOff>
    </xdr:from>
    <xdr:to>
      <xdr:col>3</xdr:col>
      <xdr:colOff>114301</xdr:colOff>
      <xdr:row>29</xdr:row>
      <xdr:rowOff>133350</xdr:rowOff>
    </xdr:to>
    <xdr:sp macro="" textlink="'Pivot data'!D12">
      <xdr:nvSpPr>
        <xdr:cNvPr id="37" name="TextBox 36">
          <a:extLst>
            <a:ext uri="{FF2B5EF4-FFF2-40B4-BE49-F238E27FC236}">
              <a16:creationId xmlns:a16="http://schemas.microsoft.com/office/drawing/2014/main" id="{967AE975-33DC-451C-82DB-D7D5B5D90766}"/>
            </a:ext>
          </a:extLst>
        </xdr:cNvPr>
        <xdr:cNvSpPr txBox="1"/>
      </xdr:nvSpPr>
      <xdr:spPr>
        <a:xfrm>
          <a:off x="704851" y="5591175"/>
          <a:ext cx="5048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07F9C7D-3FD1-4EAE-AF36-D8C59BADB52F}" type="TxLink">
            <a:rPr lang="en-US" sz="1100" b="0" i="0" u="none" strike="noStrike" kern="1200">
              <a:ln>
                <a:noFill/>
              </a:ln>
              <a:solidFill>
                <a:schemeClr val="bg1">
                  <a:lumMod val="50000"/>
                </a:schemeClr>
              </a:solidFill>
              <a:latin typeface="Times New Roman"/>
              <a:cs typeface="Times New Roman"/>
            </a:rPr>
            <a:pPr algn="ctr"/>
            <a:t>60</a:t>
          </a:fld>
          <a:endParaRPr lang="en-IN" sz="1100" kern="1200">
            <a:ln>
              <a:noFill/>
            </a:ln>
            <a:solidFill>
              <a:schemeClr val="bg1">
                <a:lumMod val="50000"/>
              </a:schemeClr>
            </a:solidFill>
          </a:endParaRPr>
        </a:p>
      </xdr:txBody>
    </xdr:sp>
    <xdr:clientData/>
  </xdr:twoCellAnchor>
  <xdr:twoCellAnchor editAs="oneCell">
    <xdr:from>
      <xdr:col>1</xdr:col>
      <xdr:colOff>200025</xdr:colOff>
      <xdr:row>9</xdr:row>
      <xdr:rowOff>28575</xdr:rowOff>
    </xdr:from>
    <xdr:to>
      <xdr:col>2</xdr:col>
      <xdr:colOff>238125</xdr:colOff>
      <xdr:row>10</xdr:row>
      <xdr:rowOff>85725</xdr:rowOff>
    </xdr:to>
    <xdr:pic>
      <xdr:nvPicPr>
        <xdr:cNvPr id="8" name="Graphic 7" descr="Shopping cart with solid fill">
          <a:extLst>
            <a:ext uri="{FF2B5EF4-FFF2-40B4-BE49-F238E27FC236}">
              <a16:creationId xmlns:a16="http://schemas.microsoft.com/office/drawing/2014/main" id="{0E607904-E34E-4CCD-BB93-4DC286097B9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6250" y="1876425"/>
          <a:ext cx="247650" cy="247650"/>
        </a:xfrm>
        <a:prstGeom prst="rect">
          <a:avLst/>
        </a:prstGeom>
      </xdr:spPr>
    </xdr:pic>
    <xdr:clientData/>
  </xdr:twoCellAnchor>
  <xdr:twoCellAnchor editAs="oneCell">
    <xdr:from>
      <xdr:col>1</xdr:col>
      <xdr:colOff>171450</xdr:colOff>
      <xdr:row>15</xdr:row>
      <xdr:rowOff>9525</xdr:rowOff>
    </xdr:from>
    <xdr:to>
      <xdr:col>2</xdr:col>
      <xdr:colOff>209550</xdr:colOff>
      <xdr:row>16</xdr:row>
      <xdr:rowOff>66675</xdr:rowOff>
    </xdr:to>
    <xdr:pic>
      <xdr:nvPicPr>
        <xdr:cNvPr id="10" name="Graphic 9" descr="Hourglass Finished with solid fill">
          <a:extLst>
            <a:ext uri="{FF2B5EF4-FFF2-40B4-BE49-F238E27FC236}">
              <a16:creationId xmlns:a16="http://schemas.microsoft.com/office/drawing/2014/main" id="{325198C9-4B87-47F4-B24B-9AF7EE76E0D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7675" y="3000375"/>
          <a:ext cx="247650" cy="247650"/>
        </a:xfrm>
        <a:prstGeom prst="rect">
          <a:avLst/>
        </a:prstGeom>
      </xdr:spPr>
    </xdr:pic>
    <xdr:clientData/>
  </xdr:twoCellAnchor>
  <xdr:twoCellAnchor editAs="oneCell">
    <xdr:from>
      <xdr:col>2</xdr:col>
      <xdr:colOff>9525</xdr:colOff>
      <xdr:row>21</xdr:row>
      <xdr:rowOff>9525</xdr:rowOff>
    </xdr:from>
    <xdr:to>
      <xdr:col>2</xdr:col>
      <xdr:colOff>285751</xdr:colOff>
      <xdr:row>22</xdr:row>
      <xdr:rowOff>95251</xdr:rowOff>
    </xdr:to>
    <xdr:pic>
      <xdr:nvPicPr>
        <xdr:cNvPr id="11" name="Graphic 10" descr="Rating Star with solid fill">
          <a:extLst>
            <a:ext uri="{FF2B5EF4-FFF2-40B4-BE49-F238E27FC236}">
              <a16:creationId xmlns:a16="http://schemas.microsoft.com/office/drawing/2014/main" id="{62B694BB-9ED5-4F54-9325-432E34CB81D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95300" y="4143375"/>
          <a:ext cx="276226" cy="276226"/>
        </a:xfrm>
        <a:prstGeom prst="rect">
          <a:avLst/>
        </a:prstGeom>
      </xdr:spPr>
    </xdr:pic>
    <xdr:clientData/>
  </xdr:twoCellAnchor>
  <xdr:twoCellAnchor editAs="oneCell">
    <xdr:from>
      <xdr:col>1</xdr:col>
      <xdr:colOff>161925</xdr:colOff>
      <xdr:row>27</xdr:row>
      <xdr:rowOff>47625</xdr:rowOff>
    </xdr:from>
    <xdr:to>
      <xdr:col>2</xdr:col>
      <xdr:colOff>314325</xdr:colOff>
      <xdr:row>29</xdr:row>
      <xdr:rowOff>28575</xdr:rowOff>
    </xdr:to>
    <xdr:pic>
      <xdr:nvPicPr>
        <xdr:cNvPr id="12" name="Graphic 11" descr="Star-struck face outline with solid fill">
          <a:extLst>
            <a:ext uri="{FF2B5EF4-FFF2-40B4-BE49-F238E27FC236}">
              <a16:creationId xmlns:a16="http://schemas.microsoft.com/office/drawing/2014/main" id="{D90A02A9-F12B-470E-BB6B-BBAE6DB7881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38150" y="5324475"/>
          <a:ext cx="361950" cy="361950"/>
        </a:xfrm>
        <a:prstGeom prst="rect">
          <a:avLst/>
        </a:prstGeom>
      </xdr:spPr>
    </xdr:pic>
    <xdr:clientData/>
  </xdr:twoCellAnchor>
  <xdr:twoCellAnchor editAs="oneCell">
    <xdr:from>
      <xdr:col>13</xdr:col>
      <xdr:colOff>4232</xdr:colOff>
      <xdr:row>16</xdr:row>
      <xdr:rowOff>63502</xdr:rowOff>
    </xdr:from>
    <xdr:to>
      <xdr:col>14</xdr:col>
      <xdr:colOff>592667</xdr:colOff>
      <xdr:row>25</xdr:row>
      <xdr:rowOff>63500</xdr:rowOff>
    </xdr:to>
    <mc:AlternateContent xmlns:mc="http://schemas.openxmlformats.org/markup-compatibility/2006" xmlns:a14="http://schemas.microsoft.com/office/drawing/2010/main">
      <mc:Choice Requires="a14">
        <xdr:graphicFrame macro="">
          <xdr:nvGraphicFramePr>
            <xdr:cNvPr id="13" name="Representative1">
              <a:extLst>
                <a:ext uri="{FF2B5EF4-FFF2-40B4-BE49-F238E27FC236}">
                  <a16:creationId xmlns:a16="http://schemas.microsoft.com/office/drawing/2014/main" id="{F0A506F8-AFB2-43F0-973F-DDAADDF63668}"/>
                </a:ext>
              </a:extLst>
            </xdr:cNvPr>
            <xdr:cNvGraphicFramePr/>
          </xdr:nvGraphicFramePr>
          <xdr:xfrm>
            <a:off x="0" y="0"/>
            <a:ext cx="0" cy="0"/>
          </xdr:xfrm>
          <a:graphic>
            <a:graphicData uri="http://schemas.microsoft.com/office/drawing/2010/slicer">
              <sle:slicer xmlns:sle="http://schemas.microsoft.com/office/drawing/2010/slicer" name="Representative1"/>
            </a:graphicData>
          </a:graphic>
        </xdr:graphicFrame>
      </mc:Choice>
      <mc:Fallback xmlns="">
        <xdr:sp macro="" textlink="">
          <xdr:nvSpPr>
            <xdr:cNvPr id="0" name=""/>
            <xdr:cNvSpPr>
              <a:spLocks noTextEdit="1"/>
            </xdr:cNvSpPr>
          </xdr:nvSpPr>
          <xdr:spPr>
            <a:xfrm>
              <a:off x="6381749" y="3249084"/>
              <a:ext cx="1566334" cy="21695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232834</xdr:colOff>
      <xdr:row>2</xdr:row>
      <xdr:rowOff>127000</xdr:rowOff>
    </xdr:from>
    <xdr:to>
      <xdr:col>14</xdr:col>
      <xdr:colOff>285749</xdr:colOff>
      <xdr:row>13</xdr:row>
      <xdr:rowOff>158749</xdr:rowOff>
    </xdr:to>
    <xdr:graphicFrame macro="">
      <xdr:nvGraphicFramePr>
        <xdr:cNvPr id="15" name="Chart 14">
          <a:extLst>
            <a:ext uri="{FF2B5EF4-FFF2-40B4-BE49-F238E27FC236}">
              <a16:creationId xmlns:a16="http://schemas.microsoft.com/office/drawing/2014/main" id="{973A635D-7230-4892-9B51-BA418342D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63501</xdr:colOff>
      <xdr:row>2</xdr:row>
      <xdr:rowOff>116416</xdr:rowOff>
    </xdr:from>
    <xdr:to>
      <xdr:col>11</xdr:col>
      <xdr:colOff>232833</xdr:colOff>
      <xdr:row>13</xdr:row>
      <xdr:rowOff>158749</xdr:rowOff>
    </xdr:to>
    <xdr:graphicFrame macro="">
      <xdr:nvGraphicFramePr>
        <xdr:cNvPr id="14" name="Chart 13">
          <a:extLst>
            <a:ext uri="{FF2B5EF4-FFF2-40B4-BE49-F238E27FC236}">
              <a16:creationId xmlns:a16="http://schemas.microsoft.com/office/drawing/2014/main" id="{4978E2C5-8371-46EF-B086-B2654185E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15</xdr:row>
      <xdr:rowOff>0</xdr:rowOff>
    </xdr:from>
    <xdr:to>
      <xdr:col>9</xdr:col>
      <xdr:colOff>25930</xdr:colOff>
      <xdr:row>29</xdr:row>
      <xdr:rowOff>10584</xdr:rowOff>
    </xdr:to>
    <xdr:graphicFrame macro="">
      <xdr:nvGraphicFramePr>
        <xdr:cNvPr id="16" name="Chart 15">
          <a:extLst>
            <a:ext uri="{FF2B5EF4-FFF2-40B4-BE49-F238E27FC236}">
              <a16:creationId xmlns:a16="http://schemas.microsoft.com/office/drawing/2014/main" id="{0347E327-FE3A-489D-A382-855AA65BB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601133</xdr:colOff>
      <xdr:row>15</xdr:row>
      <xdr:rowOff>30694</xdr:rowOff>
    </xdr:from>
    <xdr:to>
      <xdr:col>12</xdr:col>
      <xdr:colOff>84667</xdr:colOff>
      <xdr:row>29</xdr:row>
      <xdr:rowOff>21168</xdr:rowOff>
    </xdr:to>
    <xdr:graphicFrame macro="">
      <xdr:nvGraphicFramePr>
        <xdr:cNvPr id="17" name="Chart 16">
          <a:extLst>
            <a:ext uri="{FF2B5EF4-FFF2-40B4-BE49-F238E27FC236}">
              <a16:creationId xmlns:a16="http://schemas.microsoft.com/office/drawing/2014/main" id="{DD64139F-BD58-4E9A-AEC5-25851CDA2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402167</xdr:colOff>
      <xdr:row>2</xdr:row>
      <xdr:rowOff>127002</xdr:rowOff>
    </xdr:from>
    <xdr:to>
      <xdr:col>18</xdr:col>
      <xdr:colOff>486834</xdr:colOff>
      <xdr:row>13</xdr:row>
      <xdr:rowOff>158750</xdr:rowOff>
    </xdr:to>
    <xdr:graphicFrame macro="">
      <xdr:nvGraphicFramePr>
        <xdr:cNvPr id="18" name="Chart 17">
          <a:extLst>
            <a:ext uri="{FF2B5EF4-FFF2-40B4-BE49-F238E27FC236}">
              <a16:creationId xmlns:a16="http://schemas.microsoft.com/office/drawing/2014/main" id="{5445CB6D-518F-44E4-A59B-AB02C88F2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560917</xdr:colOff>
      <xdr:row>2</xdr:row>
      <xdr:rowOff>127001</xdr:rowOff>
    </xdr:from>
    <xdr:to>
      <xdr:col>21</xdr:col>
      <xdr:colOff>539749</xdr:colOff>
      <xdr:row>13</xdr:row>
      <xdr:rowOff>158750</xdr:rowOff>
    </xdr:to>
    <xdr:graphicFrame macro="">
      <xdr:nvGraphicFramePr>
        <xdr:cNvPr id="20" name="Chart 19">
          <a:extLst>
            <a:ext uri="{FF2B5EF4-FFF2-40B4-BE49-F238E27FC236}">
              <a16:creationId xmlns:a16="http://schemas.microsoft.com/office/drawing/2014/main" id="{2CACFA62-9561-4543-8C83-CAD59282C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1.679321296295" backgroundQuery="1" createdVersion="8" refreshedVersion="8" minRefreshableVersion="3" recordCount="0" supportSubquery="1" supportAdvancedDrill="1" xr:uid="{80F8DD14-E716-430C-ACC7-25C089A4FF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1.639440856481" backgroundQuery="1" createdVersion="8" refreshedVersion="8" minRefreshableVersion="3" recordCount="0" supportSubquery="1" supportAdvancedDrill="1" xr:uid="{C01DB42D-4B72-48FA-BBAC-7C6281569E20}">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1.607762037034" backgroundQuery="1" createdVersion="8" refreshedVersion="8" minRefreshableVersion="3" recordCount="0" supportSubquery="1" supportAdvancedDrill="1" xr:uid="{311AC2D8-A24D-4FB4-A69E-865775F81FDA}">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1.695486574077" backgroundQuery="1" createdVersion="8" refreshedVersion="8" minRefreshableVersion="3" recordCount="0" supportSubquery="1" supportAdvancedDrill="1" xr:uid="{333DAA5C-C8DE-4581-9A64-84908A1899CD}">
  <cacheSource type="external" connectionId="1"/>
  <cacheFields count="4">
    <cacheField name="[customers].[City].[City]" caption="City" numFmtId="0" hierarchy="15" level="1">
      <sharedItems count="3">
        <s v="Cincinnati"/>
        <s v="Cleveland"/>
        <s v="Columbus"/>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Sum of Purchase Amount]" caption="Sum of Purchase Amount" numFmtId="0" hierarchy="26"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1"/>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4.654791550929" backgroundQuery="1" createdVersion="8" refreshedVersion="8" minRefreshableVersion="3" recordCount="0" supportSubquery="1" supportAdvancedDrill="1" xr:uid="{9B7D2356-E958-421B-8E27-208179899825}">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4.65479212963" backgroundQuery="1" createdVersion="8" refreshedVersion="8" minRefreshableVersion="3" recordCount="0" supportSubquery="1" supportAdvancedDrill="1" xr:uid="{51281BB9-ECA3-4F83-BB3C-8D02B4E825C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4.654792592592" backgroundQuery="1" createdVersion="8" refreshedVersion="8" minRefreshableVersion="3" recordCount="0" supportSubquery="1" supportAdvancedDrill="1" xr:uid="{6FA6A81D-3990-4ECB-A948-BF09846868E4}">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4.654792939815" backgroundQuery="1" createdVersion="8" refreshedVersion="8" minRefreshableVersion="3" recordCount="0" supportSubquery="1" supportAdvancedDrill="1" xr:uid="{65B1F390-CB2C-4C14-9CB0-8450A69D90EA}">
  <cacheSource type="external" connectionId="1"/>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4.654793402777" backgroundQuery="1" createdVersion="8" refreshedVersion="8" minRefreshableVersion="3" recordCount="0" supportSubquery="1" supportAdvancedDrill="1" xr:uid="{2F37CF7B-9BB1-4A57-9CC6-42ED66811892}">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thegi" refreshedDate="45681.607749074072" backgroundQuery="1" createdVersion="3" refreshedVersion="8" minRefreshableVersion="3" recordCount="0" supportSubquery="1" supportAdvancedDrill="1" xr:uid="{8EFA79E3-2200-4C1F-8F8A-F4D6786A198F}">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5337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8B334B-B702-4875-90D0-CFF1CA0F8DFB}" name="Monthly trends"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8:C31"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er Excel Analysis.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D9233-46F8-4126-8D05-58FF80CD44C9}"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9:D5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805759-FE7B-4392-8A14-34509B3A0D52}" name="Representative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C4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735629-4C04-45BC-B5A8-BF3051C560E5}" name="Weekl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E18:F26"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1"/>
        <item x="5"/>
        <item x="6"/>
        <item x="4"/>
        <item x="0"/>
        <item x="2"/>
        <item x="3"/>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2">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1"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er Excel Analysis.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D54447-DFBC-4F62-B978-646C669787C5}" name="Representative amount"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64:G83"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name="Sum of Purchase Amount" fld="3" baseField="0" baseItem="0"/>
  </dataFields>
  <formats count="10">
    <format dxfId="26">
      <pivotArea collapsedLevelsAreSubtotals="1" fieldPosition="0">
        <references count="1">
          <reference field="0" count="1">
            <x v="0"/>
          </reference>
        </references>
      </pivotArea>
    </format>
    <format dxfId="25">
      <pivotArea collapsedLevelsAreSubtotals="1" fieldPosition="0">
        <references count="2">
          <reference field="0" count="1" selected="0">
            <x v="0"/>
          </reference>
          <reference field="1" count="4">
            <x v="0"/>
            <x v="1"/>
            <x v="2"/>
            <x v="3"/>
          </reference>
        </references>
      </pivotArea>
    </format>
    <format dxfId="24">
      <pivotArea collapsedLevelsAreSubtotals="1" fieldPosition="0">
        <references count="1">
          <reference field="0" count="1">
            <x v="1"/>
          </reference>
        </references>
      </pivotArea>
    </format>
    <format dxfId="23">
      <pivotArea collapsedLevelsAreSubtotals="1" fieldPosition="0">
        <references count="2">
          <reference field="0" count="1" selected="0">
            <x v="1"/>
          </reference>
          <reference field="1" count="6">
            <x v="4"/>
            <x v="5"/>
            <x v="6"/>
            <x v="7"/>
            <x v="8"/>
            <x v="9"/>
          </reference>
        </references>
      </pivotArea>
    </format>
    <format dxfId="22">
      <pivotArea collapsedLevelsAreSubtotals="1" fieldPosition="0">
        <references count="1">
          <reference field="0" count="1">
            <x v="2"/>
          </reference>
        </references>
      </pivotArea>
    </format>
    <format dxfId="21">
      <pivotArea collapsedLevelsAreSubtotals="1" fieldPosition="0">
        <references count="2">
          <reference field="0" count="1" selected="0">
            <x v="2"/>
          </reference>
          <reference field="1" count="5">
            <x v="10"/>
            <x v="11"/>
            <x v="12"/>
            <x v="13"/>
            <x v="14"/>
          </reference>
        </references>
      </pivotArea>
    </format>
    <format dxfId="20">
      <pivotArea dataOnly="0" labelOnly="1" fieldPosition="0">
        <references count="1">
          <reference field="0" count="0"/>
        </references>
      </pivotArea>
    </format>
    <format dxfId="19">
      <pivotArea dataOnly="0" labelOnly="1" fieldPosition="0">
        <references count="2">
          <reference field="0" count="1" selected="0">
            <x v="0"/>
          </reference>
          <reference field="1" count="4">
            <x v="0"/>
            <x v="1"/>
            <x v="2"/>
            <x v="3"/>
          </reference>
        </references>
      </pivotArea>
    </format>
    <format dxfId="18">
      <pivotArea dataOnly="0" labelOnly="1" fieldPosition="0">
        <references count="2">
          <reference field="0" count="1" selected="0">
            <x v="1"/>
          </reference>
          <reference field="1" count="6">
            <x v="4"/>
            <x v="5"/>
            <x v="6"/>
            <x v="7"/>
            <x v="8"/>
            <x v="9"/>
          </reference>
        </references>
      </pivotArea>
    </format>
    <format dxfId="17">
      <pivotArea dataOnly="0" labelOnly="1" fieldPosition="0">
        <references count="2">
          <reference field="0" count="1" selected="0">
            <x v="2"/>
          </reference>
          <reference field="1" count="5">
            <x v="10"/>
            <x v="11"/>
            <x v="12"/>
            <x v="13"/>
            <x v="14"/>
          </reference>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D17D4E-C7E1-4676-9C78-0513344AC4CD}"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E12"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er Excel Analysis.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71D798-75A6-4BFD-9478-9B02DBA2FCC0}" name=" 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er Excel Analysis.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FC6A38-6EB4-4643-8CB3-6680662EA3FB}" name="Rating"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56:B62"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fld="1" subtotal="count" baseField="0" baseItem="0"/>
  </dataFields>
  <chartFormats count="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E6067F-C8A0-4595-9641-8A829176C6A4}" name="Selected Rep"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42:A4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28">
      <pivotArea dataOnly="0" labelOnly="1" fieldPosition="0">
        <references count="1">
          <reference field="0" count="0"/>
        </references>
      </pivotArea>
    </format>
    <format dxfId="27">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542133B-7DBB-42BB-900E-D5540B1692CF}" sourceName="[calls].[Representative]">
  <pivotTables>
    <pivotTable tabId="6" name="Rep Pivot"/>
    <pivotTable tabId="6" name="Monthly trends"/>
    <pivotTable tabId="6" name="Weekly trend"/>
    <pivotTable tabId="6" name="Selected Rep"/>
    <pivotTable tabId="6" name="Rating"/>
  </pivotTables>
  <data>
    <olap pivotCacheId="16353378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45B3A91-F556-456F-B124-9F5E7C45C2DE}" cache="Slicer_Representative" caption="Representative" level="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1" xr10:uid="{F509B311-73FB-4EFF-9A1A-B3D804A0E0FD}" cache="Slicer_Representative" caption="Representative"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Custom 1">
      <a:majorFont>
        <a:latin typeface="Times New Roman"/>
        <a:ea typeface=""/>
        <a:cs typeface=""/>
      </a:majorFont>
      <a:minorFont>
        <a:latin typeface="Times New Roman"/>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B182F-7E86-4059-83FF-496ACF5AAAC8}">
  <dimension ref="A3:Q83"/>
  <sheetViews>
    <sheetView topLeftCell="A61" zoomScale="130" zoomScaleNormal="130" workbookViewId="0">
      <selection activeCell="A46" sqref="A46:A47"/>
    </sheetView>
  </sheetViews>
  <sheetFormatPr defaultRowHeight="15" x14ac:dyDescent="0.25"/>
  <cols>
    <col min="1" max="1" width="14.28515625" bestFit="1" customWidth="1"/>
    <col min="2" max="2" width="11" bestFit="1" customWidth="1"/>
    <col min="3" max="3" width="12.140625" bestFit="1" customWidth="1"/>
    <col min="4" max="4" width="8" bestFit="1" customWidth="1"/>
    <col min="5" max="5" width="14.28515625" bestFit="1" customWidth="1"/>
    <col min="6" max="6" width="11" bestFit="1" customWidth="1"/>
    <col min="7" max="8" width="12.140625" bestFit="1" customWidth="1"/>
    <col min="9" max="9" width="14.5703125" bestFit="1" customWidth="1"/>
  </cols>
  <sheetData>
    <row r="3" spans="1:5" x14ac:dyDescent="0.25">
      <c r="A3" t="s">
        <v>1042</v>
      </c>
      <c r="B3" t="s">
        <v>1043</v>
      </c>
      <c r="C3" t="s">
        <v>1044</v>
      </c>
      <c r="D3" t="s">
        <v>1046</v>
      </c>
      <c r="E3" t="s">
        <v>1045</v>
      </c>
    </row>
    <row r="4" spans="1:5" x14ac:dyDescent="0.25">
      <c r="A4" s="21">
        <v>1000</v>
      </c>
      <c r="B4" s="23">
        <v>96623</v>
      </c>
      <c r="C4" s="22">
        <v>89850</v>
      </c>
      <c r="D4" s="21">
        <v>307</v>
      </c>
      <c r="E4" s="21">
        <v>3.8854000000000033</v>
      </c>
    </row>
    <row r="11" spans="1:5" x14ac:dyDescent="0.25">
      <c r="A11" t="s">
        <v>1042</v>
      </c>
      <c r="B11" t="s">
        <v>1043</v>
      </c>
      <c r="C11" t="s">
        <v>1044</v>
      </c>
      <c r="D11" t="s">
        <v>1046</v>
      </c>
      <c r="E11" t="s">
        <v>1045</v>
      </c>
    </row>
    <row r="12" spans="1:5" x14ac:dyDescent="0.25">
      <c r="A12" s="21">
        <v>189</v>
      </c>
      <c r="B12" s="23">
        <v>18415</v>
      </c>
      <c r="C12" s="22">
        <v>16834</v>
      </c>
      <c r="D12" s="21">
        <v>60</v>
      </c>
      <c r="E12" s="21">
        <v>3.9227513227513247</v>
      </c>
    </row>
    <row r="18" spans="1:9" x14ac:dyDescent="0.25">
      <c r="A18" s="24" t="s">
        <v>1047</v>
      </c>
      <c r="B18" t="s">
        <v>1042</v>
      </c>
      <c r="C18" t="s">
        <v>1061</v>
      </c>
      <c r="E18" s="24" t="s">
        <v>1047</v>
      </c>
      <c r="F18" t="s">
        <v>1042</v>
      </c>
    </row>
    <row r="19" spans="1:9" x14ac:dyDescent="0.25">
      <c r="A19" s="25" t="s">
        <v>1049</v>
      </c>
      <c r="B19" s="21">
        <v>16</v>
      </c>
      <c r="C19" s="21">
        <v>16</v>
      </c>
      <c r="E19" s="25" t="s">
        <v>1063</v>
      </c>
      <c r="F19" s="21">
        <v>30</v>
      </c>
    </row>
    <row r="20" spans="1:9" x14ac:dyDescent="0.25">
      <c r="A20" s="25" t="s">
        <v>1050</v>
      </c>
      <c r="B20" s="21">
        <v>14</v>
      </c>
      <c r="C20" s="21">
        <v>14</v>
      </c>
      <c r="E20" s="25" t="s">
        <v>1067</v>
      </c>
      <c r="F20" s="21">
        <v>13</v>
      </c>
    </row>
    <row r="21" spans="1:9" x14ac:dyDescent="0.25">
      <c r="A21" s="25" t="s">
        <v>1051</v>
      </c>
      <c r="B21" s="21">
        <v>26</v>
      </c>
      <c r="C21" s="21">
        <v>26</v>
      </c>
      <c r="E21" s="25" t="s">
        <v>1068</v>
      </c>
      <c r="F21" s="21">
        <v>23</v>
      </c>
    </row>
    <row r="22" spans="1:9" x14ac:dyDescent="0.25">
      <c r="A22" s="25" t="s">
        <v>1052</v>
      </c>
      <c r="B22" s="21">
        <v>29</v>
      </c>
      <c r="C22" s="21">
        <v>29</v>
      </c>
      <c r="E22" s="25" t="s">
        <v>1066</v>
      </c>
      <c r="F22" s="21">
        <v>23</v>
      </c>
    </row>
    <row r="23" spans="1:9" x14ac:dyDescent="0.25">
      <c r="A23" s="25" t="s">
        <v>1053</v>
      </c>
      <c r="B23" s="21">
        <v>17</v>
      </c>
      <c r="C23" s="21">
        <v>17</v>
      </c>
      <c r="E23" s="25" t="s">
        <v>1062</v>
      </c>
      <c r="F23" s="21">
        <v>24</v>
      </c>
    </row>
    <row r="24" spans="1:9" x14ac:dyDescent="0.25">
      <c r="A24" s="25" t="s">
        <v>1054</v>
      </c>
      <c r="B24" s="21">
        <v>15</v>
      </c>
      <c r="C24" s="21">
        <v>15</v>
      </c>
      <c r="E24" s="25" t="s">
        <v>1064</v>
      </c>
      <c r="F24" s="21">
        <v>40</v>
      </c>
    </row>
    <row r="25" spans="1:9" x14ac:dyDescent="0.25">
      <c r="A25" s="25" t="s">
        <v>1055</v>
      </c>
      <c r="B25" s="21">
        <v>15</v>
      </c>
      <c r="C25" s="21">
        <v>15</v>
      </c>
      <c r="E25" s="25" t="s">
        <v>1065</v>
      </c>
      <c r="F25" s="21">
        <v>36</v>
      </c>
    </row>
    <row r="26" spans="1:9" x14ac:dyDescent="0.25">
      <c r="A26" s="25" t="s">
        <v>1056</v>
      </c>
      <c r="B26" s="21">
        <v>7</v>
      </c>
      <c r="C26" s="21">
        <v>7</v>
      </c>
      <c r="E26" s="25" t="s">
        <v>1048</v>
      </c>
      <c r="F26" s="21">
        <v>189</v>
      </c>
    </row>
    <row r="27" spans="1:9" x14ac:dyDescent="0.25">
      <c r="A27" s="25" t="s">
        <v>1057</v>
      </c>
      <c r="B27" s="21">
        <v>11</v>
      </c>
      <c r="C27" s="21">
        <v>11</v>
      </c>
    </row>
    <row r="28" spans="1:9" x14ac:dyDescent="0.25">
      <c r="A28" s="25" t="s">
        <v>1058</v>
      </c>
      <c r="B28" s="21">
        <v>24</v>
      </c>
      <c r="C28" s="21">
        <v>24</v>
      </c>
    </row>
    <row r="29" spans="1:9" x14ac:dyDescent="0.25">
      <c r="A29" s="25" t="s">
        <v>1059</v>
      </c>
      <c r="B29" s="21">
        <v>9</v>
      </c>
      <c r="C29" s="21">
        <v>9</v>
      </c>
    </row>
    <row r="30" spans="1:9" x14ac:dyDescent="0.25">
      <c r="A30" s="25" t="s">
        <v>1060</v>
      </c>
      <c r="B30" s="21">
        <v>6</v>
      </c>
      <c r="C30" s="21">
        <v>6</v>
      </c>
    </row>
    <row r="31" spans="1:9" x14ac:dyDescent="0.25">
      <c r="A31" s="25" t="s">
        <v>1048</v>
      </c>
      <c r="B31" s="21">
        <v>189</v>
      </c>
      <c r="C31" s="21">
        <v>189</v>
      </c>
    </row>
    <row r="32" spans="1:9" x14ac:dyDescent="0.25">
      <c r="H32" t="s">
        <v>1074</v>
      </c>
      <c r="I32" t="str">
        <f>A43</f>
        <v>R01</v>
      </c>
    </row>
    <row r="33" spans="1:17" x14ac:dyDescent="0.25">
      <c r="E33" t="s">
        <v>1071</v>
      </c>
    </row>
    <row r="34" spans="1:17" x14ac:dyDescent="0.25">
      <c r="A34" s="24" t="s">
        <v>1047</v>
      </c>
      <c r="B34" t="s">
        <v>1042</v>
      </c>
      <c r="C34" t="s">
        <v>1043</v>
      </c>
      <c r="E34" t="s">
        <v>1069</v>
      </c>
      <c r="F34" t="s">
        <v>1042</v>
      </c>
      <c r="G34" t="s">
        <v>1070</v>
      </c>
      <c r="H34" t="s">
        <v>1072</v>
      </c>
      <c r="I34" t="s">
        <v>1073</v>
      </c>
    </row>
    <row r="35" spans="1:17" x14ac:dyDescent="0.25">
      <c r="A35" s="25" t="s">
        <v>11</v>
      </c>
      <c r="B35" s="21">
        <v>189</v>
      </c>
      <c r="C35" s="23">
        <v>18415</v>
      </c>
      <c r="E35" s="25" t="s">
        <v>11</v>
      </c>
      <c r="F35" s="21">
        <v>189</v>
      </c>
      <c r="G35" s="23">
        <v>18415</v>
      </c>
      <c r="H35">
        <f>IF(E35=$I$32,F35,NA())</f>
        <v>189</v>
      </c>
      <c r="I35">
        <f>IF(E35=$I$32,G35,NA())</f>
        <v>18415</v>
      </c>
    </row>
    <row r="36" spans="1:17" x14ac:dyDescent="0.25">
      <c r="A36" s="25" t="s">
        <v>9</v>
      </c>
      <c r="B36" s="21">
        <v>218</v>
      </c>
      <c r="C36" s="23">
        <v>20581</v>
      </c>
      <c r="E36" s="25" t="s">
        <v>9</v>
      </c>
      <c r="F36" s="21">
        <v>218</v>
      </c>
      <c r="G36" s="23">
        <v>20581</v>
      </c>
      <c r="H36" t="e">
        <f t="shared" ref="H36:H39" si="0">IF(E36=$I$32,F36,NA())</f>
        <v>#N/A</v>
      </c>
      <c r="I36" t="e">
        <f t="shared" ref="I36:I39" si="1">IF(E36=$I$32,G36,NA())</f>
        <v>#N/A</v>
      </c>
    </row>
    <row r="37" spans="1:17" x14ac:dyDescent="0.25">
      <c r="A37" s="25" t="s">
        <v>6</v>
      </c>
      <c r="B37" s="21">
        <v>207</v>
      </c>
      <c r="C37" s="23">
        <v>20872</v>
      </c>
      <c r="E37" s="25" t="s">
        <v>6</v>
      </c>
      <c r="F37" s="21">
        <v>207</v>
      </c>
      <c r="G37" s="23">
        <v>20872</v>
      </c>
      <c r="H37" t="e">
        <f t="shared" si="0"/>
        <v>#N/A</v>
      </c>
      <c r="I37" t="e">
        <f t="shared" si="1"/>
        <v>#N/A</v>
      </c>
      <c r="Q37" t="s">
        <v>1075</v>
      </c>
    </row>
    <row r="38" spans="1:17" x14ac:dyDescent="0.25">
      <c r="A38" s="25" t="s">
        <v>13</v>
      </c>
      <c r="B38" s="21">
        <v>186</v>
      </c>
      <c r="C38" s="23">
        <v>16651</v>
      </c>
      <c r="E38" s="25" t="s">
        <v>13</v>
      </c>
      <c r="F38" s="21">
        <v>186</v>
      </c>
      <c r="G38" s="23">
        <v>16651</v>
      </c>
      <c r="H38" t="e">
        <f t="shared" si="0"/>
        <v>#N/A</v>
      </c>
      <c r="I38" t="e">
        <f t="shared" si="1"/>
        <v>#N/A</v>
      </c>
    </row>
    <row r="39" spans="1:17" x14ac:dyDescent="0.25">
      <c r="A39" s="25" t="s">
        <v>10</v>
      </c>
      <c r="B39" s="21">
        <v>200</v>
      </c>
      <c r="C39" s="23">
        <v>20104</v>
      </c>
      <c r="E39" s="25" t="s">
        <v>10</v>
      </c>
      <c r="F39" s="21">
        <v>200</v>
      </c>
      <c r="G39" s="23">
        <v>20104</v>
      </c>
      <c r="H39" t="e">
        <f t="shared" si="0"/>
        <v>#N/A</v>
      </c>
      <c r="I39" t="e">
        <f t="shared" si="1"/>
        <v>#N/A</v>
      </c>
    </row>
    <row r="40" spans="1:17" x14ac:dyDescent="0.25">
      <c r="A40" s="25" t="s">
        <v>1048</v>
      </c>
      <c r="B40" s="21">
        <v>1000</v>
      </c>
      <c r="C40" s="23">
        <v>96623</v>
      </c>
    </row>
    <row r="42" spans="1:17" x14ac:dyDescent="0.25">
      <c r="A42" s="24" t="s">
        <v>1047</v>
      </c>
    </row>
    <row r="43" spans="1:17" x14ac:dyDescent="0.25">
      <c r="A43" s="26" t="s">
        <v>11</v>
      </c>
    </row>
    <row r="46" spans="1:17" x14ac:dyDescent="0.25">
      <c r="A46" s="47"/>
    </row>
    <row r="47" spans="1:17" x14ac:dyDescent="0.25">
      <c r="A47" s="47"/>
    </row>
    <row r="48" spans="1:17" x14ac:dyDescent="0.25">
      <c r="H48" s="41" t="s">
        <v>1078</v>
      </c>
    </row>
    <row r="49" spans="1:11" x14ac:dyDescent="0.25">
      <c r="A49" s="24" t="s">
        <v>1042</v>
      </c>
      <c r="B49" s="24" t="s">
        <v>1076</v>
      </c>
    </row>
    <row r="50" spans="1:11" x14ac:dyDescent="0.25">
      <c r="A50" s="24" t="s">
        <v>1047</v>
      </c>
      <c r="B50" t="s">
        <v>999</v>
      </c>
      <c r="C50" t="s">
        <v>998</v>
      </c>
      <c r="D50" t="s">
        <v>1048</v>
      </c>
      <c r="H50" t="s">
        <v>1079</v>
      </c>
      <c r="I50" s="42">
        <f>A12/A4</f>
        <v>0.189</v>
      </c>
    </row>
    <row r="51" spans="1:11" x14ac:dyDescent="0.25">
      <c r="A51" s="25" t="s">
        <v>1002</v>
      </c>
      <c r="B51" s="21">
        <v>144</v>
      </c>
      <c r="C51" s="21">
        <v>132</v>
      </c>
      <c r="D51" s="21">
        <v>276</v>
      </c>
      <c r="H51" t="s">
        <v>1080</v>
      </c>
      <c r="I51">
        <f>_xlfn.XLOOKUP(A43,E35:E39,F35:F39)</f>
        <v>189</v>
      </c>
    </row>
    <row r="52" spans="1:11" x14ac:dyDescent="0.25">
      <c r="A52" s="25" t="s">
        <v>1001</v>
      </c>
      <c r="B52" s="21">
        <v>326</v>
      </c>
      <c r="C52" s="21">
        <v>63</v>
      </c>
      <c r="D52" s="21">
        <v>389</v>
      </c>
      <c r="H52" t="s">
        <v>1070</v>
      </c>
      <c r="I52">
        <f>_xlfn.XLOOKUP(A43,E35:E39,G35:G39)</f>
        <v>18415</v>
      </c>
    </row>
    <row r="53" spans="1:11" x14ac:dyDescent="0.25">
      <c r="A53" s="25" t="s">
        <v>1000</v>
      </c>
      <c r="B53" s="21">
        <v>129</v>
      </c>
      <c r="C53" s="21">
        <v>206</v>
      </c>
      <c r="D53" s="21">
        <v>335</v>
      </c>
    </row>
    <row r="54" spans="1:11" x14ac:dyDescent="0.25">
      <c r="A54" s="25" t="s">
        <v>1048</v>
      </c>
      <c r="B54" s="21">
        <v>599</v>
      </c>
      <c r="C54" s="21">
        <v>401</v>
      </c>
      <c r="D54" s="21">
        <v>1000</v>
      </c>
      <c r="H54" t="s">
        <v>1081</v>
      </c>
      <c r="I54">
        <f>_xlfn.RANK.AVG(I51,F35:F39)</f>
        <v>4</v>
      </c>
    </row>
    <row r="55" spans="1:11" x14ac:dyDescent="0.25">
      <c r="H55" t="s">
        <v>1082</v>
      </c>
      <c r="I55">
        <f>_xlfn.RANK.AVG(I52,G35:G39)</f>
        <v>4</v>
      </c>
    </row>
    <row r="56" spans="1:11" x14ac:dyDescent="0.25">
      <c r="A56" s="24" t="s">
        <v>1047</v>
      </c>
      <c r="B56" t="s">
        <v>1042</v>
      </c>
    </row>
    <row r="57" spans="1:11" x14ac:dyDescent="0.25">
      <c r="A57" s="25">
        <v>1</v>
      </c>
      <c r="B57" s="21">
        <v>1</v>
      </c>
      <c r="H57" t="s">
        <v>1083</v>
      </c>
      <c r="K57" t="s">
        <v>1084</v>
      </c>
    </row>
    <row r="58" spans="1:11" x14ac:dyDescent="0.25">
      <c r="A58" s="25">
        <v>2</v>
      </c>
      <c r="B58" s="21">
        <v>9</v>
      </c>
      <c r="I58" t="str">
        <f>"% of calls :"&amp;TEXT(I50,"0%")</f>
        <v>% of calls :19%</v>
      </c>
      <c r="K58" t="e" vm="1">
        <f>_xlfn.XLOOKUP(A43,Assets!E3:E7,Assets!F3:F7)</f>
        <v>#VALUE!</v>
      </c>
    </row>
    <row r="59" spans="1:11" x14ac:dyDescent="0.25">
      <c r="A59" s="25">
        <v>3</v>
      </c>
      <c r="B59" s="21">
        <v>31</v>
      </c>
      <c r="I59" t="str">
        <f>IF(COUNTA(A43:A47)&gt;1,"","Call rank :"&amp;I54)</f>
        <v>Call rank :4</v>
      </c>
    </row>
    <row r="60" spans="1:11" x14ac:dyDescent="0.25">
      <c r="A60" s="25">
        <v>4</v>
      </c>
      <c r="B60" s="21">
        <v>88</v>
      </c>
      <c r="I60" t="str">
        <f>IF(COUNTA(A43:A47)&gt;1,"","Amount rank: "&amp;I55)</f>
        <v>Amount rank: 4</v>
      </c>
    </row>
    <row r="61" spans="1:11" x14ac:dyDescent="0.25">
      <c r="A61" s="25">
        <v>5</v>
      </c>
      <c r="B61" s="21">
        <v>60</v>
      </c>
    </row>
    <row r="62" spans="1:11" x14ac:dyDescent="0.25">
      <c r="A62" s="25" t="s">
        <v>1048</v>
      </c>
      <c r="B62" s="21">
        <v>189</v>
      </c>
    </row>
    <row r="64" spans="1:11" x14ac:dyDescent="0.25">
      <c r="A64" s="24" t="s">
        <v>1077</v>
      </c>
      <c r="B64" s="24" t="s">
        <v>1076</v>
      </c>
    </row>
    <row r="65" spans="1:14" x14ac:dyDescent="0.25">
      <c r="A65" s="24" t="s">
        <v>1047</v>
      </c>
      <c r="B65" t="s">
        <v>11</v>
      </c>
      <c r="C65" t="s">
        <v>9</v>
      </c>
      <c r="D65" t="s">
        <v>6</v>
      </c>
      <c r="E65" t="s">
        <v>13</v>
      </c>
      <c r="F65" t="s">
        <v>10</v>
      </c>
      <c r="G65" t="s">
        <v>1048</v>
      </c>
    </row>
    <row r="66" spans="1:14" x14ac:dyDescent="0.25">
      <c r="A66" s="23" t="s">
        <v>1002</v>
      </c>
      <c r="H66" s="27" t="s">
        <v>1002</v>
      </c>
      <c r="I66" s="28"/>
      <c r="J66" s="28"/>
      <c r="K66" s="28"/>
      <c r="L66" s="28"/>
      <c r="M66" s="28"/>
      <c r="N66" s="28"/>
    </row>
    <row r="67" spans="1:14" x14ac:dyDescent="0.25">
      <c r="A67" s="23" t="s">
        <v>20</v>
      </c>
      <c r="B67" s="23">
        <v>891</v>
      </c>
      <c r="C67" s="23">
        <v>1332</v>
      </c>
      <c r="D67" s="23">
        <v>1282</v>
      </c>
      <c r="E67" s="23">
        <v>739</v>
      </c>
      <c r="F67" s="23">
        <v>560</v>
      </c>
      <c r="G67" s="23">
        <v>4804</v>
      </c>
      <c r="H67" s="23" t="s">
        <v>20</v>
      </c>
      <c r="I67" s="23">
        <v>891</v>
      </c>
      <c r="J67" s="23">
        <v>1332</v>
      </c>
      <c r="K67" s="23">
        <v>1282</v>
      </c>
      <c r="L67" s="23">
        <v>739</v>
      </c>
      <c r="M67" s="23">
        <v>560</v>
      </c>
      <c r="N67" s="23">
        <v>4804</v>
      </c>
    </row>
    <row r="68" spans="1:14" x14ac:dyDescent="0.25">
      <c r="A68" s="23" t="s">
        <v>12</v>
      </c>
      <c r="B68" s="23">
        <v>1991</v>
      </c>
      <c r="C68" s="23">
        <v>1886</v>
      </c>
      <c r="D68" s="23">
        <v>1206</v>
      </c>
      <c r="E68" s="23">
        <v>884</v>
      </c>
      <c r="F68" s="23">
        <v>1722</v>
      </c>
      <c r="G68" s="23">
        <v>7689</v>
      </c>
      <c r="H68" s="23" t="s">
        <v>12</v>
      </c>
      <c r="I68" s="23">
        <v>1991</v>
      </c>
      <c r="J68" s="23">
        <v>1886</v>
      </c>
      <c r="K68" s="23">
        <v>1206</v>
      </c>
      <c r="L68" s="23">
        <v>884</v>
      </c>
      <c r="M68" s="23">
        <v>1722</v>
      </c>
      <c r="N68" s="23">
        <v>7689</v>
      </c>
    </row>
    <row r="69" spans="1:14" x14ac:dyDescent="0.25">
      <c r="A69" s="23" t="s">
        <v>8</v>
      </c>
      <c r="B69" s="23">
        <v>1163</v>
      </c>
      <c r="C69" s="23">
        <v>1180</v>
      </c>
      <c r="D69" s="23">
        <v>1616</v>
      </c>
      <c r="E69" s="23">
        <v>1043</v>
      </c>
      <c r="F69" s="23">
        <v>1747</v>
      </c>
      <c r="G69" s="23">
        <v>6749</v>
      </c>
      <c r="H69" s="23" t="s">
        <v>8</v>
      </c>
      <c r="I69" s="23">
        <v>1163</v>
      </c>
      <c r="J69" s="23">
        <v>1180</v>
      </c>
      <c r="K69" s="23">
        <v>1616</v>
      </c>
      <c r="L69" s="23">
        <v>1043</v>
      </c>
      <c r="M69" s="23">
        <v>1747</v>
      </c>
      <c r="N69" s="23">
        <v>6749</v>
      </c>
    </row>
    <row r="70" spans="1:14" x14ac:dyDescent="0.25">
      <c r="A70" s="23" t="s">
        <v>16</v>
      </c>
      <c r="B70" s="23">
        <v>1438</v>
      </c>
      <c r="C70" s="23">
        <v>1616</v>
      </c>
      <c r="D70" s="23">
        <v>866</v>
      </c>
      <c r="E70" s="23">
        <v>829</v>
      </c>
      <c r="F70" s="23">
        <v>2070</v>
      </c>
      <c r="G70" s="23">
        <v>6819</v>
      </c>
      <c r="H70" s="23" t="s">
        <v>16</v>
      </c>
      <c r="I70" s="23">
        <v>1438</v>
      </c>
      <c r="J70" s="23">
        <v>1616</v>
      </c>
      <c r="K70" s="23">
        <v>866</v>
      </c>
      <c r="L70" s="23">
        <v>829</v>
      </c>
      <c r="M70" s="23">
        <v>2070</v>
      </c>
      <c r="N70" s="23">
        <v>6819</v>
      </c>
    </row>
    <row r="71" spans="1:14" x14ac:dyDescent="0.25">
      <c r="A71" s="23" t="s">
        <v>1001</v>
      </c>
      <c r="H71" s="27" t="s">
        <v>1001</v>
      </c>
      <c r="I71" s="28"/>
      <c r="J71" s="28"/>
      <c r="K71" s="28"/>
      <c r="L71" s="28"/>
      <c r="M71" s="28"/>
      <c r="N71" s="28"/>
    </row>
    <row r="72" spans="1:14" x14ac:dyDescent="0.25">
      <c r="A72" s="23" t="s">
        <v>24</v>
      </c>
      <c r="B72" s="23">
        <v>1233</v>
      </c>
      <c r="C72" s="23">
        <v>223</v>
      </c>
      <c r="D72" s="23">
        <v>1680</v>
      </c>
      <c r="E72" s="23">
        <v>990</v>
      </c>
      <c r="F72" s="23">
        <v>1508</v>
      </c>
      <c r="G72" s="23">
        <v>5634</v>
      </c>
      <c r="H72" s="23" t="s">
        <v>24</v>
      </c>
      <c r="I72" s="23">
        <v>1233</v>
      </c>
      <c r="J72" s="23">
        <v>223</v>
      </c>
      <c r="K72" s="23">
        <v>1680</v>
      </c>
      <c r="L72" s="23">
        <v>990</v>
      </c>
      <c r="M72" s="23">
        <v>1508</v>
      </c>
      <c r="N72" s="23">
        <v>5634</v>
      </c>
    </row>
    <row r="73" spans="1:14" x14ac:dyDescent="0.25">
      <c r="A73" s="23" t="s">
        <v>15</v>
      </c>
      <c r="B73" s="23">
        <v>1598</v>
      </c>
      <c r="C73" s="23">
        <v>1907</v>
      </c>
      <c r="D73" s="23">
        <v>869</v>
      </c>
      <c r="E73" s="23">
        <v>1426</v>
      </c>
      <c r="F73" s="23">
        <v>1416</v>
      </c>
      <c r="G73" s="23">
        <v>7216</v>
      </c>
      <c r="H73" s="23" t="s">
        <v>15</v>
      </c>
      <c r="I73" s="23">
        <v>1598</v>
      </c>
      <c r="J73" s="23">
        <v>1907</v>
      </c>
      <c r="K73" s="23">
        <v>869</v>
      </c>
      <c r="L73" s="23">
        <v>1426</v>
      </c>
      <c r="M73" s="23">
        <v>1416</v>
      </c>
      <c r="N73" s="23">
        <v>7216</v>
      </c>
    </row>
    <row r="74" spans="1:14" x14ac:dyDescent="0.25">
      <c r="A74" s="23" t="s">
        <v>5</v>
      </c>
      <c r="B74" s="23">
        <v>900</v>
      </c>
      <c r="C74" s="23">
        <v>1016</v>
      </c>
      <c r="D74" s="23">
        <v>960</v>
      </c>
      <c r="E74" s="23">
        <v>940</v>
      </c>
      <c r="F74" s="23">
        <v>1193</v>
      </c>
      <c r="G74" s="23">
        <v>5009</v>
      </c>
      <c r="H74" s="23" t="s">
        <v>5</v>
      </c>
      <c r="I74" s="23">
        <v>900</v>
      </c>
      <c r="J74" s="23">
        <v>1016</v>
      </c>
      <c r="K74" s="23">
        <v>960</v>
      </c>
      <c r="L74" s="23">
        <v>940</v>
      </c>
      <c r="M74" s="23">
        <v>1193</v>
      </c>
      <c r="N74" s="23">
        <v>5009</v>
      </c>
    </row>
    <row r="75" spans="1:14" x14ac:dyDescent="0.25">
      <c r="A75" s="23" t="s">
        <v>18</v>
      </c>
      <c r="B75" s="23">
        <v>900</v>
      </c>
      <c r="C75" s="23">
        <v>1470</v>
      </c>
      <c r="D75" s="23">
        <v>1617</v>
      </c>
      <c r="E75" s="23">
        <v>1314</v>
      </c>
      <c r="F75" s="23">
        <v>941</v>
      </c>
      <c r="G75" s="23">
        <v>6242</v>
      </c>
      <c r="H75" s="23" t="s">
        <v>18</v>
      </c>
      <c r="I75" s="23">
        <v>900</v>
      </c>
      <c r="J75" s="23">
        <v>1470</v>
      </c>
      <c r="K75" s="23">
        <v>1617</v>
      </c>
      <c r="L75" s="23">
        <v>1314</v>
      </c>
      <c r="M75" s="23">
        <v>941</v>
      </c>
      <c r="N75" s="23">
        <v>6242</v>
      </c>
    </row>
    <row r="76" spans="1:14" x14ac:dyDescent="0.25">
      <c r="A76" s="23" t="s">
        <v>14</v>
      </c>
      <c r="B76" s="23">
        <v>1255</v>
      </c>
      <c r="C76" s="23">
        <v>516</v>
      </c>
      <c r="D76" s="23">
        <v>1874</v>
      </c>
      <c r="E76" s="23">
        <v>1863</v>
      </c>
      <c r="F76" s="23">
        <v>1722</v>
      </c>
      <c r="G76" s="23">
        <v>7230</v>
      </c>
      <c r="H76" s="23" t="s">
        <v>14</v>
      </c>
      <c r="I76" s="23">
        <v>1255</v>
      </c>
      <c r="J76" s="23">
        <v>516</v>
      </c>
      <c r="K76" s="23">
        <v>1874</v>
      </c>
      <c r="L76" s="23">
        <v>1863</v>
      </c>
      <c r="M76" s="23">
        <v>1722</v>
      </c>
      <c r="N76" s="23">
        <v>7230</v>
      </c>
    </row>
    <row r="77" spans="1:14" x14ac:dyDescent="0.25">
      <c r="A77" s="23" t="s">
        <v>19</v>
      </c>
      <c r="B77" s="23">
        <v>1138</v>
      </c>
      <c r="C77" s="23">
        <v>1898</v>
      </c>
      <c r="D77" s="23">
        <v>1482</v>
      </c>
      <c r="E77" s="23">
        <v>846</v>
      </c>
      <c r="F77" s="23">
        <v>1154</v>
      </c>
      <c r="G77" s="23">
        <v>6518</v>
      </c>
      <c r="H77" s="23" t="s">
        <v>19</v>
      </c>
      <c r="I77" s="23">
        <v>1138</v>
      </c>
      <c r="J77" s="23">
        <v>1898</v>
      </c>
      <c r="K77" s="23">
        <v>1482</v>
      </c>
      <c r="L77" s="23">
        <v>846</v>
      </c>
      <c r="M77" s="23">
        <v>1154</v>
      </c>
      <c r="N77" s="23">
        <v>6518</v>
      </c>
    </row>
    <row r="78" spans="1:14" x14ac:dyDescent="0.25">
      <c r="A78" s="23" t="s">
        <v>1000</v>
      </c>
      <c r="H78" s="27" t="s">
        <v>1000</v>
      </c>
      <c r="I78" s="28"/>
      <c r="J78" s="28"/>
      <c r="K78" s="28"/>
      <c r="L78" s="28"/>
      <c r="M78" s="28"/>
      <c r="N78" s="28"/>
    </row>
    <row r="79" spans="1:14" x14ac:dyDescent="0.25">
      <c r="A79" s="23" t="s">
        <v>17</v>
      </c>
      <c r="B79" s="23">
        <v>1655</v>
      </c>
      <c r="C79" s="23">
        <v>805</v>
      </c>
      <c r="D79" s="23">
        <v>2263</v>
      </c>
      <c r="E79" s="23">
        <v>987</v>
      </c>
      <c r="F79" s="23">
        <v>1075</v>
      </c>
      <c r="G79" s="23">
        <v>6785</v>
      </c>
      <c r="H79" s="23" t="s">
        <v>17</v>
      </c>
      <c r="I79" s="23">
        <v>1655</v>
      </c>
      <c r="J79" s="23">
        <v>805</v>
      </c>
      <c r="K79" s="23">
        <v>2263</v>
      </c>
      <c r="L79" s="23">
        <v>987</v>
      </c>
      <c r="M79" s="23">
        <v>1075</v>
      </c>
      <c r="N79" s="23">
        <v>6785</v>
      </c>
    </row>
    <row r="80" spans="1:14" x14ac:dyDescent="0.25">
      <c r="A80" s="23" t="s">
        <v>23</v>
      </c>
      <c r="B80" s="23">
        <v>1104</v>
      </c>
      <c r="C80" s="23">
        <v>2280</v>
      </c>
      <c r="D80" s="23">
        <v>1445</v>
      </c>
      <c r="E80" s="23">
        <v>1722</v>
      </c>
      <c r="F80" s="23">
        <v>1196</v>
      </c>
      <c r="G80" s="23">
        <v>7747</v>
      </c>
      <c r="H80" s="23" t="s">
        <v>23</v>
      </c>
      <c r="I80" s="23">
        <v>1104</v>
      </c>
      <c r="J80" s="23">
        <v>2280</v>
      </c>
      <c r="K80" s="23">
        <v>1445</v>
      </c>
      <c r="L80" s="23">
        <v>1722</v>
      </c>
      <c r="M80" s="23">
        <v>1196</v>
      </c>
      <c r="N80" s="23">
        <v>7747</v>
      </c>
    </row>
    <row r="81" spans="1:14" x14ac:dyDescent="0.25">
      <c r="A81" s="23" t="s">
        <v>7</v>
      </c>
      <c r="B81" s="23">
        <v>372</v>
      </c>
      <c r="C81" s="23">
        <v>1818</v>
      </c>
      <c r="D81" s="23">
        <v>1346</v>
      </c>
      <c r="E81" s="23">
        <v>1156</v>
      </c>
      <c r="F81" s="23">
        <v>1484</v>
      </c>
      <c r="G81" s="23">
        <v>6176</v>
      </c>
      <c r="H81" s="23" t="s">
        <v>7</v>
      </c>
      <c r="I81" s="23">
        <v>372</v>
      </c>
      <c r="J81" s="23">
        <v>1818</v>
      </c>
      <c r="K81" s="23">
        <v>1346</v>
      </c>
      <c r="L81" s="23">
        <v>1156</v>
      </c>
      <c r="M81" s="23">
        <v>1484</v>
      </c>
      <c r="N81" s="23">
        <v>6176</v>
      </c>
    </row>
    <row r="82" spans="1:14" x14ac:dyDescent="0.25">
      <c r="A82" s="23" t="s">
        <v>22</v>
      </c>
      <c r="B82" s="23">
        <v>1415</v>
      </c>
      <c r="C82" s="23">
        <v>1271</v>
      </c>
      <c r="D82" s="23">
        <v>1214</v>
      </c>
      <c r="E82" s="23">
        <v>1135</v>
      </c>
      <c r="F82" s="23">
        <v>1566</v>
      </c>
      <c r="G82" s="23">
        <v>6601</v>
      </c>
      <c r="H82" s="23" t="s">
        <v>22</v>
      </c>
      <c r="I82" s="23">
        <v>1415</v>
      </c>
      <c r="J82" s="23">
        <v>1271</v>
      </c>
      <c r="K82" s="23">
        <v>1214</v>
      </c>
      <c r="L82" s="23">
        <v>1135</v>
      </c>
      <c r="M82" s="23">
        <v>1566</v>
      </c>
      <c r="N82" s="23">
        <v>6601</v>
      </c>
    </row>
    <row r="83" spans="1:14" x14ac:dyDescent="0.25">
      <c r="A83" s="23" t="s">
        <v>21</v>
      </c>
      <c r="B83" s="23">
        <v>1362</v>
      </c>
      <c r="C83" s="23">
        <v>1363</v>
      </c>
      <c r="D83" s="23">
        <v>1152</v>
      </c>
      <c r="E83" s="23">
        <v>777</v>
      </c>
      <c r="F83" s="23">
        <v>750</v>
      </c>
      <c r="G83" s="23">
        <v>5404</v>
      </c>
      <c r="H83" s="23" t="s">
        <v>21</v>
      </c>
      <c r="I83" s="23">
        <v>1362</v>
      </c>
      <c r="J83" s="23">
        <v>1363</v>
      </c>
      <c r="K83" s="23">
        <v>1152</v>
      </c>
      <c r="L83" s="23">
        <v>777</v>
      </c>
      <c r="M83" s="23">
        <v>750</v>
      </c>
      <c r="N83" s="23">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F13" zoomScale="115" zoomScaleNormal="115" workbookViewId="0">
      <selection activeCell="H4" sqref="H4"/>
    </sheetView>
  </sheetViews>
  <sheetFormatPr defaultRowHeight="15" x14ac:dyDescent="0.25"/>
  <cols>
    <col min="1" max="1" width="3.7109375" customWidth="1"/>
    <col min="2" max="2" width="14.7109375" customWidth="1"/>
    <col min="3" max="3" width="13" customWidth="1"/>
    <col min="4" max="4" width="16.7109375" customWidth="1"/>
    <col min="5" max="5" width="15.140625" customWidth="1"/>
    <col min="6" max="6" width="16.28515625" customWidth="1"/>
    <col min="7" max="7" width="17.28515625" customWidth="1"/>
    <col min="8" max="8" width="18.42578125" customWidth="1"/>
    <col min="9" max="9" width="17.28515625" customWidth="1"/>
    <col min="10" max="12" width="15.5703125" customWidth="1"/>
    <col min="13" max="16" width="7.5703125" customWidth="1"/>
    <col min="17" max="17" width="14.7109375" customWidth="1"/>
    <col min="20" max="20" width="10.710937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7698-4BAC-42B5-83B9-0D3A252E3E69}">
  <dimension ref="A1:Z175"/>
  <sheetViews>
    <sheetView showGridLines="0" tabSelected="1" zoomScale="70" zoomScaleNormal="70" workbookViewId="0">
      <selection activeCell="I39" sqref="I39"/>
    </sheetView>
  </sheetViews>
  <sheetFormatPr defaultRowHeight="15" x14ac:dyDescent="0.25"/>
  <cols>
    <col min="1" max="1" width="4.140625" customWidth="1"/>
    <col min="2" max="2" width="3.140625" customWidth="1"/>
    <col min="5" max="5" width="2.42578125" customWidth="1"/>
    <col min="13" max="13" width="2.5703125" customWidth="1"/>
    <col min="15" max="15" width="11.28515625" customWidth="1"/>
    <col min="16" max="16" width="12.140625" customWidth="1"/>
    <col min="17" max="17" width="15.28515625" customWidth="1"/>
    <col min="18" max="18" width="21.42578125" customWidth="1"/>
    <col min="19" max="19" width="15.5703125" customWidth="1"/>
    <col min="20" max="20" width="15.42578125" customWidth="1"/>
    <col min="21" max="21" width="14.28515625" customWidth="1"/>
    <col min="22" max="22" width="15" bestFit="1" customWidth="1"/>
  </cols>
  <sheetData>
    <row r="1" spans="1:26" ht="45" customHeight="1" x14ac:dyDescent="0.6">
      <c r="A1" s="20"/>
      <c r="B1" s="20"/>
      <c r="C1" s="44" t="s">
        <v>1085</v>
      </c>
      <c r="D1" s="20"/>
      <c r="E1" s="20"/>
      <c r="F1" s="20"/>
      <c r="G1" s="20"/>
      <c r="H1" s="20"/>
      <c r="I1" s="20"/>
      <c r="J1" s="20"/>
      <c r="K1" s="20"/>
      <c r="L1" s="20"/>
      <c r="M1" s="20"/>
      <c r="N1" s="20"/>
      <c r="O1" s="20"/>
      <c r="P1" s="20"/>
      <c r="Q1" s="20"/>
      <c r="R1" s="20"/>
      <c r="S1" s="20"/>
      <c r="T1" s="20"/>
      <c r="U1" s="20"/>
      <c r="V1" s="20"/>
      <c r="W1" s="20"/>
      <c r="X1" s="20"/>
      <c r="Y1" s="20"/>
      <c r="Z1" s="20"/>
    </row>
    <row r="2" spans="1:26" x14ac:dyDescent="0.25">
      <c r="A2" s="20"/>
      <c r="B2" s="20"/>
      <c r="C2" s="20"/>
      <c r="D2" s="20"/>
      <c r="E2" s="20"/>
      <c r="F2" s="20"/>
      <c r="G2" s="20"/>
      <c r="H2" s="20"/>
      <c r="I2" s="20"/>
      <c r="J2" s="20"/>
      <c r="K2" s="20"/>
      <c r="L2" s="20"/>
      <c r="M2" s="20"/>
      <c r="N2" s="20"/>
      <c r="O2" s="20"/>
      <c r="P2" s="20"/>
      <c r="Q2" s="20"/>
      <c r="R2" s="20"/>
      <c r="S2" s="20"/>
      <c r="T2" s="20"/>
      <c r="U2" s="20"/>
      <c r="V2" s="20"/>
      <c r="W2" s="20"/>
      <c r="X2" s="20"/>
      <c r="Y2" s="20"/>
      <c r="Z2" s="20"/>
    </row>
    <row r="3" spans="1:26" x14ac:dyDescent="0.25">
      <c r="A3" s="20"/>
      <c r="B3" s="20"/>
      <c r="C3" s="20"/>
      <c r="D3" s="20"/>
      <c r="E3" s="20"/>
      <c r="F3" s="20"/>
      <c r="G3" s="20"/>
      <c r="H3" s="20"/>
      <c r="I3" s="20"/>
      <c r="J3" s="20"/>
      <c r="K3" s="20"/>
      <c r="L3" s="20"/>
      <c r="M3" s="20"/>
      <c r="N3" s="20"/>
      <c r="O3" s="20"/>
      <c r="P3" s="20"/>
      <c r="Q3" s="20"/>
      <c r="R3" s="20"/>
      <c r="S3" s="20"/>
      <c r="T3" s="20"/>
      <c r="U3" s="20"/>
      <c r="V3" s="20"/>
      <c r="W3" s="20"/>
      <c r="X3" s="20"/>
      <c r="Y3" s="20"/>
      <c r="Z3" s="20"/>
    </row>
    <row r="4" spans="1:26" x14ac:dyDescent="0.25">
      <c r="A4" s="20"/>
      <c r="B4" s="20"/>
      <c r="C4" s="20"/>
      <c r="D4" s="20"/>
      <c r="E4" s="20"/>
      <c r="F4" s="20"/>
      <c r="G4" s="20"/>
      <c r="H4" s="20"/>
      <c r="I4" s="20"/>
      <c r="J4" s="20"/>
      <c r="K4" s="20"/>
      <c r="L4" s="20"/>
      <c r="M4" s="20"/>
      <c r="N4" s="20"/>
      <c r="O4" s="20"/>
      <c r="P4" s="20"/>
      <c r="Q4" s="20"/>
      <c r="R4" s="20"/>
      <c r="S4" s="20"/>
      <c r="T4" s="20"/>
      <c r="U4" s="20"/>
      <c r="V4" s="20"/>
      <c r="W4" s="20"/>
      <c r="X4" s="20"/>
      <c r="Y4" s="20"/>
      <c r="Z4" s="20"/>
    </row>
    <row r="5" spans="1:26" x14ac:dyDescent="0.25">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x14ac:dyDescent="0.25">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x14ac:dyDescent="0.25">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x14ac:dyDescent="0.25">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x14ac:dyDescent="0.2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x14ac:dyDescent="0.25">
      <c r="A15" s="20"/>
      <c r="B15" s="20"/>
      <c r="C15" s="20"/>
      <c r="D15" s="20"/>
      <c r="E15" s="20"/>
      <c r="F15" s="20"/>
      <c r="G15" s="20"/>
      <c r="H15" s="20"/>
      <c r="I15" s="20"/>
      <c r="J15" s="20"/>
      <c r="K15" s="20"/>
      <c r="L15" s="20"/>
      <c r="M15" s="20"/>
      <c r="N15" s="20"/>
      <c r="O15" s="20"/>
      <c r="P15" s="29"/>
      <c r="Q15" s="38" t="str" cm="1">
        <f t="array" ref="Q15:V15">'Pivot data'!B65:G65</f>
        <v>R01</v>
      </c>
      <c r="R15" s="38" t="str">
        <v>R02</v>
      </c>
      <c r="S15" s="38" t="str">
        <v>R03</v>
      </c>
      <c r="T15" s="38" t="str">
        <v>R04</v>
      </c>
      <c r="U15" s="38" t="str">
        <v>R05</v>
      </c>
      <c r="V15" s="39" t="str">
        <v>Grand Total</v>
      </c>
      <c r="W15" s="20"/>
      <c r="X15" s="20"/>
      <c r="Y15" s="20"/>
      <c r="Z15" s="20"/>
    </row>
    <row r="16" spans="1:26" x14ac:dyDescent="0.25">
      <c r="A16" s="20"/>
      <c r="B16" s="20"/>
      <c r="C16" s="20"/>
      <c r="D16" s="20"/>
      <c r="E16" s="20"/>
      <c r="F16" s="20"/>
      <c r="G16" s="20"/>
      <c r="H16" s="20"/>
      <c r="I16" s="20"/>
      <c r="J16" s="20"/>
      <c r="K16" s="20"/>
      <c r="L16" s="20"/>
      <c r="M16" s="20"/>
      <c r="N16" s="20"/>
      <c r="O16" s="20"/>
      <c r="P16" s="40" t="str" cm="1">
        <f t="array" ref="P16:V33">IF('Pivot data'!A66:G83="","",('Pivot data'!A66:G83))</f>
        <v>Cincinnati</v>
      </c>
      <c r="Q16" s="30" t="str">
        <v/>
      </c>
      <c r="R16" s="30" t="str">
        <v/>
      </c>
      <c r="S16" s="30" t="str">
        <v/>
      </c>
      <c r="T16" s="30" t="str">
        <v/>
      </c>
      <c r="U16" s="30" t="str">
        <v/>
      </c>
      <c r="V16" s="31" t="str">
        <v/>
      </c>
      <c r="W16" s="20"/>
      <c r="X16" s="20"/>
      <c r="Y16" s="20"/>
      <c r="Z16" s="20"/>
    </row>
    <row r="17" spans="1:26" x14ac:dyDescent="0.25">
      <c r="A17" s="20"/>
      <c r="B17" s="20"/>
      <c r="C17" s="20"/>
      <c r="D17" s="20"/>
      <c r="E17" s="20"/>
      <c r="F17" s="20"/>
      <c r="G17" s="20"/>
      <c r="H17" s="20"/>
      <c r="I17" s="20"/>
      <c r="J17" s="20"/>
      <c r="K17" s="20"/>
      <c r="L17" s="20"/>
      <c r="M17" s="20"/>
      <c r="N17" s="20"/>
      <c r="O17" s="20"/>
      <c r="P17" s="32" t="str">
        <v>C0003</v>
      </c>
      <c r="Q17" s="33">
        <v>891</v>
      </c>
      <c r="R17" s="33">
        <v>1332</v>
      </c>
      <c r="S17" s="33">
        <v>1282</v>
      </c>
      <c r="T17" s="33">
        <v>739</v>
      </c>
      <c r="U17" s="33">
        <v>560</v>
      </c>
      <c r="V17" s="34">
        <v>4804</v>
      </c>
      <c r="W17" s="20"/>
      <c r="X17" s="20"/>
      <c r="Y17" s="20"/>
      <c r="Z17" s="20"/>
    </row>
    <row r="18" spans="1:26" x14ac:dyDescent="0.25">
      <c r="A18" s="20"/>
      <c r="B18" s="20"/>
      <c r="C18" s="20"/>
      <c r="D18" s="20"/>
      <c r="E18" s="20"/>
      <c r="F18" s="20"/>
      <c r="G18" s="20"/>
      <c r="H18" s="20"/>
      <c r="I18" s="20"/>
      <c r="J18" s="20"/>
      <c r="K18" s="20"/>
      <c r="L18" s="20"/>
      <c r="M18" s="20"/>
      <c r="N18" s="20"/>
      <c r="O18" s="20"/>
      <c r="P18" s="32" t="str">
        <v>C0004</v>
      </c>
      <c r="Q18" s="33">
        <v>1991</v>
      </c>
      <c r="R18" s="33">
        <v>1886</v>
      </c>
      <c r="S18" s="33">
        <v>1206</v>
      </c>
      <c r="T18" s="33">
        <v>884</v>
      </c>
      <c r="U18" s="33">
        <v>1722</v>
      </c>
      <c r="V18" s="34">
        <v>7689</v>
      </c>
      <c r="W18" s="20"/>
      <c r="X18" s="20"/>
      <c r="Y18" s="20"/>
      <c r="Z18" s="20"/>
    </row>
    <row r="19" spans="1:26" x14ac:dyDescent="0.25">
      <c r="A19" s="20"/>
      <c r="B19" s="20"/>
      <c r="C19" s="20"/>
      <c r="D19" s="20"/>
      <c r="E19" s="20"/>
      <c r="F19" s="20"/>
      <c r="G19" s="20"/>
      <c r="H19" s="20"/>
      <c r="I19" s="20"/>
      <c r="J19" s="20"/>
      <c r="K19" s="20"/>
      <c r="L19" s="20"/>
      <c r="M19" s="20"/>
      <c r="N19" s="20"/>
      <c r="O19" s="20"/>
      <c r="P19" s="32" t="str">
        <v>C0011</v>
      </c>
      <c r="Q19" s="33">
        <v>1163</v>
      </c>
      <c r="R19" s="33">
        <v>1180</v>
      </c>
      <c r="S19" s="33">
        <v>1616</v>
      </c>
      <c r="T19" s="33">
        <v>1043</v>
      </c>
      <c r="U19" s="33">
        <v>1747</v>
      </c>
      <c r="V19" s="34">
        <v>6749</v>
      </c>
      <c r="W19" s="20"/>
      <c r="X19" s="20"/>
      <c r="Y19" s="20"/>
      <c r="Z19" s="20"/>
    </row>
    <row r="20" spans="1:26" x14ac:dyDescent="0.25">
      <c r="A20" s="20"/>
      <c r="B20" s="20"/>
      <c r="C20" s="20"/>
      <c r="D20" s="20"/>
      <c r="E20" s="20"/>
      <c r="F20" s="20"/>
      <c r="G20" s="20"/>
      <c r="H20" s="20"/>
      <c r="I20" s="20"/>
      <c r="J20" s="20"/>
      <c r="K20" s="20"/>
      <c r="L20" s="20"/>
      <c r="M20" s="20"/>
      <c r="N20" s="20"/>
      <c r="O20" s="20"/>
      <c r="P20" s="32" t="str">
        <v>C0012</v>
      </c>
      <c r="Q20" s="33">
        <v>1438</v>
      </c>
      <c r="R20" s="33">
        <v>1616</v>
      </c>
      <c r="S20" s="33">
        <v>866</v>
      </c>
      <c r="T20" s="33">
        <v>829</v>
      </c>
      <c r="U20" s="33">
        <v>2070</v>
      </c>
      <c r="V20" s="34">
        <v>6819</v>
      </c>
      <c r="W20" s="20"/>
      <c r="X20" s="20"/>
      <c r="Y20" s="20"/>
      <c r="Z20" s="20"/>
    </row>
    <row r="21" spans="1:26" x14ac:dyDescent="0.25">
      <c r="A21" s="20"/>
      <c r="B21" s="20"/>
      <c r="C21" s="20"/>
      <c r="D21" s="20"/>
      <c r="E21" s="20"/>
      <c r="F21" s="20"/>
      <c r="G21" s="20"/>
      <c r="H21" s="20"/>
      <c r="I21" s="20"/>
      <c r="J21" s="20"/>
      <c r="K21" s="20"/>
      <c r="L21" s="20"/>
      <c r="M21" s="20"/>
      <c r="N21" s="20"/>
      <c r="O21" s="20"/>
      <c r="P21" s="40" t="str">
        <v>Cleveland</v>
      </c>
      <c r="Q21" s="33" t="str">
        <v/>
      </c>
      <c r="R21" s="33" t="str">
        <v/>
      </c>
      <c r="S21" s="33" t="str">
        <v/>
      </c>
      <c r="T21" s="33" t="str">
        <v/>
      </c>
      <c r="U21" s="33" t="str">
        <v/>
      </c>
      <c r="V21" s="34" t="str">
        <v/>
      </c>
      <c r="W21" s="20"/>
      <c r="X21" s="20"/>
      <c r="Y21" s="20"/>
      <c r="Z21" s="20"/>
    </row>
    <row r="22" spans="1:26" x14ac:dyDescent="0.25">
      <c r="A22" s="20"/>
      <c r="B22" s="20"/>
      <c r="C22" s="20"/>
      <c r="D22" s="20"/>
      <c r="E22" s="20"/>
      <c r="F22" s="20"/>
      <c r="G22" s="20"/>
      <c r="H22" s="20"/>
      <c r="I22" s="20"/>
      <c r="J22" s="20"/>
      <c r="K22" s="20"/>
      <c r="L22" s="20"/>
      <c r="M22" s="20"/>
      <c r="N22" s="20"/>
      <c r="O22" s="20"/>
      <c r="P22" s="32" t="str">
        <v>C0002</v>
      </c>
      <c r="Q22" s="33">
        <v>1233</v>
      </c>
      <c r="R22" s="33">
        <v>223</v>
      </c>
      <c r="S22" s="33">
        <v>1680</v>
      </c>
      <c r="T22" s="33">
        <v>990</v>
      </c>
      <c r="U22" s="33">
        <v>1508</v>
      </c>
      <c r="V22" s="34">
        <v>5634</v>
      </c>
      <c r="W22" s="20"/>
      <c r="X22" s="20"/>
      <c r="Y22" s="20"/>
      <c r="Z22" s="20"/>
    </row>
    <row r="23" spans="1:26" x14ac:dyDescent="0.25">
      <c r="A23" s="20"/>
      <c r="B23" s="20"/>
      <c r="C23" s="20"/>
      <c r="D23" s="20"/>
      <c r="E23" s="20"/>
      <c r="F23" s="20"/>
      <c r="G23" s="20"/>
      <c r="H23" s="20"/>
      <c r="I23" s="20"/>
      <c r="J23" s="20"/>
      <c r="K23" s="20"/>
      <c r="L23" s="20"/>
      <c r="M23" s="20"/>
      <c r="N23" s="20"/>
      <c r="O23" s="20"/>
      <c r="P23" s="32" t="str">
        <v>C0007</v>
      </c>
      <c r="Q23" s="33">
        <v>1598</v>
      </c>
      <c r="R23" s="33">
        <v>1907</v>
      </c>
      <c r="S23" s="33">
        <v>869</v>
      </c>
      <c r="T23" s="33">
        <v>1426</v>
      </c>
      <c r="U23" s="33">
        <v>1416</v>
      </c>
      <c r="V23" s="34">
        <v>7216</v>
      </c>
      <c r="W23" s="20"/>
      <c r="X23" s="20"/>
      <c r="Y23" s="20"/>
      <c r="Z23" s="20"/>
    </row>
    <row r="24" spans="1:26" x14ac:dyDescent="0.25">
      <c r="A24" s="20"/>
      <c r="B24" s="20"/>
      <c r="C24" s="20"/>
      <c r="D24" s="20"/>
      <c r="E24" s="20"/>
      <c r="F24" s="20"/>
      <c r="G24" s="20"/>
      <c r="H24" s="20"/>
      <c r="I24" s="20"/>
      <c r="J24" s="20"/>
      <c r="K24" s="20"/>
      <c r="L24" s="20"/>
      <c r="M24" s="20"/>
      <c r="N24" s="20"/>
      <c r="O24" s="20"/>
      <c r="P24" s="32" t="str">
        <v>C0008</v>
      </c>
      <c r="Q24" s="33">
        <v>900</v>
      </c>
      <c r="R24" s="33">
        <v>1016</v>
      </c>
      <c r="S24" s="33">
        <v>960</v>
      </c>
      <c r="T24" s="33">
        <v>940</v>
      </c>
      <c r="U24" s="33">
        <v>1193</v>
      </c>
      <c r="V24" s="34">
        <v>5009</v>
      </c>
      <c r="W24" s="20"/>
      <c r="X24" s="20"/>
      <c r="Y24" s="20"/>
      <c r="Z24" s="20"/>
    </row>
    <row r="25" spans="1:26" x14ac:dyDescent="0.25">
      <c r="A25" s="20"/>
      <c r="B25" s="20"/>
      <c r="C25" s="20"/>
      <c r="D25" s="20"/>
      <c r="E25" s="20"/>
      <c r="F25" s="20"/>
      <c r="G25" s="20"/>
      <c r="H25" s="20"/>
      <c r="I25" s="20"/>
      <c r="J25" s="20"/>
      <c r="K25" s="20"/>
      <c r="L25" s="20"/>
      <c r="M25" s="20"/>
      <c r="N25" s="20"/>
      <c r="O25" s="20"/>
      <c r="P25" s="32" t="str">
        <v>C0010</v>
      </c>
      <c r="Q25" s="33">
        <v>900</v>
      </c>
      <c r="R25" s="33">
        <v>1470</v>
      </c>
      <c r="S25" s="33">
        <v>1617</v>
      </c>
      <c r="T25" s="33">
        <v>1314</v>
      </c>
      <c r="U25" s="33">
        <v>941</v>
      </c>
      <c r="V25" s="34">
        <v>6242</v>
      </c>
      <c r="W25" s="20"/>
      <c r="X25" s="20"/>
      <c r="Y25" s="20"/>
      <c r="Z25" s="20"/>
    </row>
    <row r="26" spans="1:26" x14ac:dyDescent="0.25">
      <c r="A26" s="20"/>
      <c r="B26" s="20"/>
      <c r="C26" s="20"/>
      <c r="D26" s="20"/>
      <c r="E26" s="20"/>
      <c r="F26" s="20"/>
      <c r="G26" s="20"/>
      <c r="H26" s="20"/>
      <c r="I26" s="20"/>
      <c r="J26" s="20"/>
      <c r="K26" s="20"/>
      <c r="L26" s="20"/>
      <c r="M26" s="20"/>
      <c r="N26" s="20"/>
      <c r="O26" s="20"/>
      <c r="P26" s="32" t="str">
        <v>C0013</v>
      </c>
      <c r="Q26" s="33">
        <v>1255</v>
      </c>
      <c r="R26" s="33">
        <v>516</v>
      </c>
      <c r="S26" s="33">
        <v>1874</v>
      </c>
      <c r="T26" s="33">
        <v>1863</v>
      </c>
      <c r="U26" s="33">
        <v>1722</v>
      </c>
      <c r="V26" s="34">
        <v>7230</v>
      </c>
      <c r="W26" s="20"/>
      <c r="X26" s="20"/>
      <c r="Y26" s="20"/>
      <c r="Z26" s="20"/>
    </row>
    <row r="27" spans="1:26" x14ac:dyDescent="0.25">
      <c r="A27" s="20"/>
      <c r="B27" s="20"/>
      <c r="C27" s="20"/>
      <c r="D27" s="20"/>
      <c r="E27" s="20"/>
      <c r="F27" s="20"/>
      <c r="G27" s="20"/>
      <c r="H27" s="20"/>
      <c r="I27" s="20"/>
      <c r="J27" s="20"/>
      <c r="K27" s="20"/>
      <c r="L27" s="20"/>
      <c r="M27" s="20"/>
      <c r="N27" s="45" t="e" vm="1">
        <f>'Pivot data'!K58</f>
        <v>#VALUE!</v>
      </c>
      <c r="O27" s="46"/>
      <c r="P27" s="32" t="str">
        <v>C0015</v>
      </c>
      <c r="Q27" s="33">
        <v>1138</v>
      </c>
      <c r="R27" s="33">
        <v>1898</v>
      </c>
      <c r="S27" s="33">
        <v>1482</v>
      </c>
      <c r="T27" s="33">
        <v>846</v>
      </c>
      <c r="U27" s="33">
        <v>1154</v>
      </c>
      <c r="V27" s="34">
        <v>6518</v>
      </c>
      <c r="W27" s="20"/>
      <c r="X27" s="20"/>
      <c r="Y27" s="20"/>
      <c r="Z27" s="20"/>
    </row>
    <row r="28" spans="1:26" x14ac:dyDescent="0.25">
      <c r="A28" s="20"/>
      <c r="B28" s="20"/>
      <c r="C28" s="20"/>
      <c r="D28" s="20"/>
      <c r="E28" s="20"/>
      <c r="F28" s="20"/>
      <c r="G28" s="20"/>
      <c r="H28" s="20"/>
      <c r="I28" s="20"/>
      <c r="J28" s="20"/>
      <c r="K28" s="20"/>
      <c r="L28" s="20"/>
      <c r="M28" s="20"/>
      <c r="N28" s="45"/>
      <c r="O28" s="46"/>
      <c r="P28" s="40" t="str">
        <v>Columbus</v>
      </c>
      <c r="Q28" s="33" t="str">
        <v/>
      </c>
      <c r="R28" s="33" t="str">
        <v/>
      </c>
      <c r="S28" s="33" t="str">
        <v/>
      </c>
      <c r="T28" s="33" t="str">
        <v/>
      </c>
      <c r="U28" s="33" t="str">
        <v/>
      </c>
      <c r="V28" s="34" t="str">
        <v/>
      </c>
      <c r="W28" s="20"/>
      <c r="X28" s="20"/>
      <c r="Y28" s="20"/>
      <c r="Z28" s="20"/>
    </row>
    <row r="29" spans="1:26" x14ac:dyDescent="0.25">
      <c r="A29" s="20"/>
      <c r="B29" s="20"/>
      <c r="C29" s="20"/>
      <c r="D29" s="20"/>
      <c r="E29" s="20"/>
      <c r="F29" s="20"/>
      <c r="G29" s="20"/>
      <c r="H29" s="20"/>
      <c r="I29" s="20"/>
      <c r="J29" s="20"/>
      <c r="K29" s="20"/>
      <c r="L29" s="20"/>
      <c r="M29" s="20"/>
      <c r="N29" s="45"/>
      <c r="O29" s="46"/>
      <c r="P29" s="32" t="str">
        <v>C0001</v>
      </c>
      <c r="Q29" s="33">
        <v>1655</v>
      </c>
      <c r="R29" s="33">
        <v>805</v>
      </c>
      <c r="S29" s="33">
        <v>2263</v>
      </c>
      <c r="T29" s="33">
        <v>987</v>
      </c>
      <c r="U29" s="33">
        <v>1075</v>
      </c>
      <c r="V29" s="34">
        <v>6785</v>
      </c>
      <c r="W29" s="20"/>
      <c r="X29" s="20"/>
      <c r="Y29" s="20"/>
      <c r="Z29" s="20"/>
    </row>
    <row r="30" spans="1:26" x14ac:dyDescent="0.25">
      <c r="A30" s="20"/>
      <c r="B30" s="20"/>
      <c r="C30" s="20"/>
      <c r="D30" s="20"/>
      <c r="E30" s="20"/>
      <c r="F30" s="20"/>
      <c r="G30" s="20"/>
      <c r="H30" s="20"/>
      <c r="I30" s="20"/>
      <c r="J30" s="20"/>
      <c r="K30" s="20"/>
      <c r="L30" s="20"/>
      <c r="M30" s="20"/>
      <c r="N30" s="45"/>
      <c r="O30" s="46"/>
      <c r="P30" s="32" t="str">
        <v>C0005</v>
      </c>
      <c r="Q30" s="33">
        <v>1104</v>
      </c>
      <c r="R30" s="33">
        <v>2280</v>
      </c>
      <c r="S30" s="33">
        <v>1445</v>
      </c>
      <c r="T30" s="33">
        <v>1722</v>
      </c>
      <c r="U30" s="33">
        <v>1196</v>
      </c>
      <c r="V30" s="34">
        <v>7747</v>
      </c>
      <c r="W30" s="20"/>
      <c r="X30" s="20"/>
      <c r="Y30" s="20"/>
      <c r="Z30" s="20"/>
    </row>
    <row r="31" spans="1:26" x14ac:dyDescent="0.25">
      <c r="A31" s="20"/>
      <c r="B31" s="20"/>
      <c r="C31" s="20"/>
      <c r="D31" s="20"/>
      <c r="E31" s="20"/>
      <c r="F31" s="20"/>
      <c r="G31" s="20"/>
      <c r="H31" s="20"/>
      <c r="I31" s="20"/>
      <c r="J31" s="20"/>
      <c r="K31" s="20"/>
      <c r="L31" s="20"/>
      <c r="M31" s="20"/>
      <c r="N31" s="45"/>
      <c r="O31" s="46"/>
      <c r="P31" s="32" t="str">
        <v>C0006</v>
      </c>
      <c r="Q31" s="33">
        <v>372</v>
      </c>
      <c r="R31" s="33">
        <v>1818</v>
      </c>
      <c r="S31" s="33">
        <v>1346</v>
      </c>
      <c r="T31" s="33">
        <v>1156</v>
      </c>
      <c r="U31" s="33">
        <v>1484</v>
      </c>
      <c r="V31" s="34">
        <v>6176</v>
      </c>
      <c r="W31" s="20"/>
      <c r="X31" s="20"/>
      <c r="Y31" s="20"/>
      <c r="Z31" s="20"/>
    </row>
    <row r="32" spans="1:26" x14ac:dyDescent="0.25">
      <c r="A32" s="20"/>
      <c r="B32" s="20"/>
      <c r="C32" s="20"/>
      <c r="D32" s="20"/>
      <c r="E32" s="20"/>
      <c r="F32" s="20"/>
      <c r="G32" s="20"/>
      <c r="H32" s="20"/>
      <c r="I32" s="20"/>
      <c r="J32" s="20"/>
      <c r="K32" s="20"/>
      <c r="L32" s="20"/>
      <c r="M32" s="20"/>
      <c r="N32" s="20"/>
      <c r="O32" s="20"/>
      <c r="P32" s="32" t="str">
        <v>C0009</v>
      </c>
      <c r="Q32" s="33">
        <v>1415</v>
      </c>
      <c r="R32" s="33">
        <v>1271</v>
      </c>
      <c r="S32" s="33">
        <v>1214</v>
      </c>
      <c r="T32" s="33">
        <v>1135</v>
      </c>
      <c r="U32" s="33">
        <v>1566</v>
      </c>
      <c r="V32" s="34">
        <v>6601</v>
      </c>
      <c r="W32" s="20"/>
      <c r="X32" s="20"/>
      <c r="Y32" s="20"/>
      <c r="Z32" s="20"/>
    </row>
    <row r="33" spans="1:26" x14ac:dyDescent="0.25">
      <c r="A33" s="20"/>
      <c r="B33" s="20"/>
      <c r="C33" s="20"/>
      <c r="D33" s="20"/>
      <c r="E33" s="20"/>
      <c r="F33" s="20"/>
      <c r="G33" s="20"/>
      <c r="H33" s="20"/>
      <c r="I33" s="20"/>
      <c r="J33" s="20"/>
      <c r="K33" s="20"/>
      <c r="L33" s="20"/>
      <c r="M33" s="20"/>
      <c r="N33" s="43" t="str">
        <f>'Pivot data'!I58</f>
        <v>% of calls :19%</v>
      </c>
      <c r="O33" s="43"/>
      <c r="P33" s="35" t="str">
        <v>C0014</v>
      </c>
      <c r="Q33" s="36">
        <v>1362</v>
      </c>
      <c r="R33" s="36">
        <v>1363</v>
      </c>
      <c r="S33" s="36">
        <v>1152</v>
      </c>
      <c r="T33" s="36">
        <v>777</v>
      </c>
      <c r="U33" s="36">
        <v>750</v>
      </c>
      <c r="V33" s="37">
        <v>5404</v>
      </c>
      <c r="W33" s="20"/>
      <c r="X33" s="20"/>
      <c r="Y33" s="20"/>
      <c r="Z33" s="20"/>
    </row>
    <row r="34" spans="1:26" x14ac:dyDescent="0.25">
      <c r="A34" s="20"/>
      <c r="B34" s="20"/>
      <c r="C34" s="20"/>
      <c r="D34" s="20"/>
      <c r="E34" s="20"/>
      <c r="F34" s="20"/>
      <c r="G34" s="20"/>
      <c r="H34" s="20"/>
      <c r="I34" s="20"/>
      <c r="J34" s="20"/>
      <c r="K34" s="20"/>
      <c r="L34" s="20"/>
      <c r="M34" s="20"/>
      <c r="N34" s="43" t="str">
        <f>'Pivot data'!I59</f>
        <v>Call rank :4</v>
      </c>
      <c r="O34" s="43"/>
      <c r="P34" s="20"/>
      <c r="Q34" s="20"/>
      <c r="R34" s="20"/>
      <c r="S34" s="20"/>
      <c r="T34" s="20"/>
      <c r="U34" s="20"/>
      <c r="V34" s="20"/>
      <c r="W34" s="20"/>
      <c r="X34" s="20"/>
      <c r="Y34" s="20"/>
      <c r="Z34" s="20"/>
    </row>
    <row r="35" spans="1:26" x14ac:dyDescent="0.25">
      <c r="A35" s="20"/>
      <c r="B35" s="20"/>
      <c r="C35" s="20"/>
      <c r="D35" s="20"/>
      <c r="E35" s="20"/>
      <c r="F35" s="20"/>
      <c r="G35" s="20"/>
      <c r="H35" s="20"/>
      <c r="I35" s="20"/>
      <c r="J35" s="20"/>
      <c r="K35" s="20"/>
      <c r="L35" s="20"/>
      <c r="M35" s="20"/>
      <c r="N35" s="43" t="str">
        <f>'Pivot data'!I60</f>
        <v>Amount rank: 4</v>
      </c>
      <c r="O35" s="43"/>
      <c r="P35" s="20"/>
      <c r="Q35" s="20"/>
      <c r="R35" s="20"/>
      <c r="S35" s="20"/>
      <c r="T35" s="20"/>
      <c r="U35" s="20"/>
      <c r="V35" s="20"/>
      <c r="W35" s="20"/>
      <c r="X35" s="20"/>
      <c r="Y35" s="20"/>
      <c r="Z35" s="20"/>
    </row>
    <row r="36" spans="1:26"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x14ac:dyDescent="0.2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x14ac:dyDescent="0.2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x14ac:dyDescent="0.2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x14ac:dyDescent="0.2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x14ac:dyDescent="0.2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x14ac:dyDescent="0.2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x14ac:dyDescent="0.2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x14ac:dyDescent="0.2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x14ac:dyDescent="0.2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x14ac:dyDescent="0.2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x14ac:dyDescent="0.2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x14ac:dyDescent="0.2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x14ac:dyDescent="0.2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x14ac:dyDescent="0.2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x14ac:dyDescent="0.2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x14ac:dyDescent="0.2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x14ac:dyDescent="0.2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x14ac:dyDescent="0.2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x14ac:dyDescent="0.2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x14ac:dyDescent="0.2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x14ac:dyDescent="0.2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x14ac:dyDescent="0.2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x14ac:dyDescent="0.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x14ac:dyDescent="0.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x14ac:dyDescent="0.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x14ac:dyDescent="0.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x14ac:dyDescent="0.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x14ac:dyDescent="0.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x14ac:dyDescent="0.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x14ac:dyDescent="0.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x14ac:dyDescent="0.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x14ac:dyDescent="0.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x14ac:dyDescent="0.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x14ac:dyDescent="0.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x14ac:dyDescent="0.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x14ac:dyDescent="0.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x14ac:dyDescent="0.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x14ac:dyDescent="0.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x14ac:dyDescent="0.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x14ac:dyDescent="0.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x14ac:dyDescent="0.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x14ac:dyDescent="0.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x14ac:dyDescent="0.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x14ac:dyDescent="0.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x14ac:dyDescent="0.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x14ac:dyDescent="0.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x14ac:dyDescent="0.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x14ac:dyDescent="0.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x14ac:dyDescent="0.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x14ac:dyDescent="0.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x14ac:dyDescent="0.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x14ac:dyDescent="0.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x14ac:dyDescent="0.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x14ac:dyDescent="0.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x14ac:dyDescent="0.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x14ac:dyDescent="0.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x14ac:dyDescent="0.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x14ac:dyDescent="0.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x14ac:dyDescent="0.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x14ac:dyDescent="0.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x14ac:dyDescent="0.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x14ac:dyDescent="0.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x14ac:dyDescent="0.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x14ac:dyDescent="0.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x14ac:dyDescent="0.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x14ac:dyDescent="0.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x14ac:dyDescent="0.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x14ac:dyDescent="0.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x14ac:dyDescent="0.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x14ac:dyDescent="0.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x14ac:dyDescent="0.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x14ac:dyDescent="0.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x14ac:dyDescent="0.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x14ac:dyDescent="0.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x14ac:dyDescent="0.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x14ac:dyDescent="0.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x14ac:dyDescent="0.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x14ac:dyDescent="0.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x14ac:dyDescent="0.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x14ac:dyDescent="0.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x14ac:dyDescent="0.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x14ac:dyDescent="0.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x14ac:dyDescent="0.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x14ac:dyDescent="0.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x14ac:dyDescent="0.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x14ac:dyDescent="0.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x14ac:dyDescent="0.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x14ac:dyDescent="0.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x14ac:dyDescent="0.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x14ac:dyDescent="0.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x14ac:dyDescent="0.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x14ac:dyDescent="0.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x14ac:dyDescent="0.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x14ac:dyDescent="0.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x14ac:dyDescent="0.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x14ac:dyDescent="0.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x14ac:dyDescent="0.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x14ac:dyDescent="0.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sheetData>
  <mergeCells count="1">
    <mergeCell ref="N27:O31"/>
  </mergeCells>
  <conditionalFormatting sqref="Q18">
    <cfRule type="dataBar" priority="5">
      <dataBar>
        <cfvo type="num" val="0"/>
        <cfvo type="formula" val="MAX($Q$17:$U$33)*2"/>
        <color theme="1"/>
      </dataBar>
      <extLst>
        <ext xmlns:x14="http://schemas.microsoft.com/office/spreadsheetml/2009/9/main" uri="{B025F937-C7B1-47D3-B67F-A62EFF666E3E}">
          <x14:id>{A568F5FA-9782-4BC2-8354-DC2AF642C509}</x14:id>
        </ext>
      </extLst>
    </cfRule>
  </conditionalFormatting>
  <conditionalFormatting sqref="Q17:U33">
    <cfRule type="dataBar" priority="6">
      <dataBar>
        <cfvo type="num" val="0"/>
        <cfvo type="formula" val="MAX($Q$17:$U$33)*2"/>
        <color theme="1"/>
      </dataBar>
      <extLst>
        <ext xmlns:x14="http://schemas.microsoft.com/office/spreadsheetml/2009/9/main" uri="{B025F937-C7B1-47D3-B67F-A62EFF666E3E}">
          <x14:id>{39E1F644-2897-4DCB-A62D-6E9C9F90A0AD}</x14:id>
        </ext>
      </extLst>
    </cfRule>
  </conditionalFormatting>
  <pageMargins left="0.7" right="0.7" top="0.75" bottom="0.75" header="0.3" footer="0.3"/>
  <pageSetup orientation="portrait" horizontalDpi="0" verticalDpi="0" r:id="rId1"/>
  <drawing r:id="rId2"/>
  <extLst>
    <ext xmlns:x14="http://schemas.microsoft.com/office/spreadsheetml/2009/9/main" uri="{78C0D931-6437-407d-A8EE-F0AAD7539E65}">
      <x14:conditionalFormattings>
        <x14:conditionalFormatting xmlns:xm="http://schemas.microsoft.com/office/excel/2006/main">
          <x14:cfRule type="expression" priority="4" id="{1DED30BD-5410-4BAF-B886-A31C964E908A}">
            <xm:f>$Q$15='Pivot data'!$A$43</xm:f>
            <x14:dxf>
              <border>
                <left style="thin">
                  <color theme="6" tint="0.59996337778862885"/>
                </left>
                <right style="thin">
                  <color theme="6" tint="0.59996337778862885"/>
                </right>
                <vertical/>
                <horizontal/>
              </border>
            </x14:dxf>
          </x14:cfRule>
          <xm:sqref>Q15</xm:sqref>
        </x14:conditionalFormatting>
        <x14:conditionalFormatting xmlns:xm="http://schemas.microsoft.com/office/excel/2006/main">
          <x14:cfRule type="dataBar" id="{A568F5FA-9782-4BC2-8354-DC2AF642C509}">
            <x14:dataBar minLength="0" maxLength="100" gradient="0">
              <x14:cfvo type="num">
                <xm:f>0</xm:f>
              </x14:cfvo>
              <x14:cfvo type="formula">
                <xm:f>MAX($Q$17:$U$33)*2</xm:f>
              </x14:cfvo>
              <x14:negativeFillColor rgb="FFFF0000"/>
              <x14:axisColor rgb="FF000000"/>
            </x14:dataBar>
          </x14:cfRule>
          <xm:sqref>Q18</xm:sqref>
        </x14:conditionalFormatting>
        <x14:conditionalFormatting xmlns:xm="http://schemas.microsoft.com/office/excel/2006/main">
          <x14:cfRule type="expression" priority="1" id="{F52C17D7-FC79-431C-98F0-A1C2D28624A1}">
            <xm:f>Q$15='Pivot data'!$A$43</xm:f>
            <x14:dxf>
              <fill>
                <patternFill>
                  <bgColor theme="6" tint="0.59996337778862885"/>
                </patternFill>
              </fill>
              <border>
                <left style="thin">
                  <color auto="1"/>
                </left>
                <right style="thin">
                  <color auto="1"/>
                </right>
                <vertical/>
                <horizontal/>
              </border>
            </x14:dxf>
          </x14:cfRule>
          <x14:cfRule type="expression" priority="2" id="{EAC633C3-11F4-46D5-B5F7-D2BA934E1A51}">
            <xm:f>Q$15='Pivot data'!$A$43</xm:f>
            <x14:dxf/>
          </x14:cfRule>
          <x14:cfRule type="expression" priority="3" id="{E011CCB4-5C47-44BB-8E31-783C4E32199B}">
            <xm:f>$Q$15='Pivot data'!$A$43</xm:f>
            <x14:dxf>
              <border>
                <left style="thin">
                  <color theme="6" tint="0.59996337778862885"/>
                </left>
                <right style="thin">
                  <color theme="6" tint="0.59996337778862885"/>
                </right>
                <vertical/>
                <horizontal/>
              </border>
            </x14:dxf>
          </x14:cfRule>
          <xm:sqref>Q15:U33</xm:sqref>
        </x14:conditionalFormatting>
        <x14:conditionalFormatting xmlns:xm="http://schemas.microsoft.com/office/excel/2006/main">
          <x14:cfRule type="dataBar" id="{39E1F644-2897-4DCB-A62D-6E9C9F90A0AD}">
            <x14:dataBar minLength="0" maxLength="100" gradient="0">
              <x14:cfvo type="num">
                <xm:f>0</xm:f>
              </x14:cfvo>
              <x14:cfvo type="formula">
                <xm:f>MAX($Q$17:$U$33)*2</xm:f>
              </x14:cfvo>
              <x14:negativeFillColor rgb="FFFF0000"/>
              <x14:axisColor rgb="FF000000"/>
            </x14:dataBar>
          </x14:cfRule>
          <xm:sqref>Q17:U33</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J15" sqref="J15"/>
    </sheetView>
  </sheetViews>
  <sheetFormatPr defaultRowHeight="15" x14ac:dyDescent="0.25"/>
  <cols>
    <col min="5" max="5" width="11" customWidth="1"/>
    <col min="6" max="6" width="10" customWidth="1"/>
  </cols>
  <sheetData>
    <row r="2" spans="5:6" x14ac:dyDescent="0.25">
      <c r="E2" t="s">
        <v>1040</v>
      </c>
      <c r="F2" t="s">
        <v>1041</v>
      </c>
    </row>
    <row r="3" spans="5:6" ht="25.5" customHeight="1" x14ac:dyDescent="0.25">
      <c r="E3" t="s">
        <v>11</v>
      </c>
      <c r="F3" t="e" vm="2">
        <v>#VALUE!</v>
      </c>
    </row>
    <row r="4" spans="5:6" ht="25.5" customHeight="1" x14ac:dyDescent="0.25">
      <c r="E4" t="s">
        <v>9</v>
      </c>
      <c r="F4" t="e" vm="3">
        <v>#VALUE!</v>
      </c>
    </row>
    <row r="5" spans="5:6" ht="25.5" customHeight="1" x14ac:dyDescent="0.25">
      <c r="E5" t="s">
        <v>6</v>
      </c>
      <c r="F5" t="e" vm="4">
        <v>#VALUE!</v>
      </c>
    </row>
    <row r="6" spans="5:6" ht="25.5" customHeight="1" x14ac:dyDescent="0.25">
      <c r="E6" t="s">
        <v>13</v>
      </c>
      <c r="F6" t="e" vm="5">
        <v>#VALUE!</v>
      </c>
    </row>
    <row r="7" spans="5:6" ht="25.5" customHeight="1" x14ac:dyDescent="0.25">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data</vt:lpstr>
      <vt:lpstr>Data</vt:lpstr>
      <vt:lpstr>Call Centre Analysis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Vaithegi R A</cp:lastModifiedBy>
  <dcterms:created xsi:type="dcterms:W3CDTF">2021-03-14T20:21:32Z</dcterms:created>
  <dcterms:modified xsi:type="dcterms:W3CDTF">2025-01-28T10:11:03Z</dcterms:modified>
</cp:coreProperties>
</file>