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OneDrive\Documents\Solar Plane\"/>
    </mc:Choice>
  </mc:AlternateContent>
  <xr:revisionPtr revIDLastSave="0" documentId="13_ncr:1_{5E6B4EAB-5BC1-4407-B1EC-C731E8EF97E0}" xr6:coauthVersionLast="47" xr6:coauthVersionMax="47" xr10:uidLastSave="{00000000-0000-0000-0000-000000000000}"/>
  <bookViews>
    <workbookView xWindow="-108" yWindow="-108" windowWidth="23256" windowHeight="13176" activeTab="1" xr2:uid="{50F466A4-32B9-4419-8FA5-841387A4A467}"/>
  </bookViews>
  <sheets>
    <sheet name="Sheet1" sheetId="1" r:id="rId1"/>
    <sheet name="Sheet2" sheetId="2" r:id="rId2"/>
  </sheets>
  <definedNames>
    <definedName name="_xlnm._FilterDatabase" localSheetId="0" hidden="1">Sheet1!$A$1:$J$47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2" l="1"/>
  <c r="H41" i="2" s="1"/>
  <c r="I41" i="2" s="1"/>
  <c r="J41" i="2" s="1"/>
  <c r="J3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I3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H3" i="2"/>
  <c r="H5" i="2"/>
  <c r="I5" i="2" s="1"/>
  <c r="J5" i="2" s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G3" i="2"/>
  <c r="G4" i="2"/>
  <c r="H4" i="2" s="1"/>
  <c r="I4" i="2" s="1"/>
  <c r="G5" i="2"/>
  <c r="G6" i="2"/>
  <c r="H6" i="2" s="1"/>
  <c r="I6" i="2" s="1"/>
  <c r="J6" i="2" s="1"/>
  <c r="G7" i="2"/>
  <c r="H7" i="2" s="1"/>
  <c r="I7" i="2" s="1"/>
  <c r="J7" i="2" s="1"/>
  <c r="G8" i="2"/>
  <c r="H8" i="2" s="1"/>
  <c r="I8" i="2" s="1"/>
  <c r="J8" i="2" s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2" i="2"/>
  <c r="G2" i="2"/>
  <c r="H2" i="2" s="1"/>
  <c r="I2" i="2" s="1"/>
  <c r="J2" i="2" s="1"/>
  <c r="A3" i="1" a="1"/>
  <c r="A3" i="1" s="1"/>
  <c r="A4" i="1" a="1"/>
  <c r="A4" i="1" s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 s="1"/>
  <c r="A12" i="1" a="1"/>
  <c r="A12" i="1" s="1"/>
  <c r="A13" i="1" a="1"/>
  <c r="A13" i="1"/>
  <c r="A14" i="1" a="1"/>
  <c r="A14" i="1" s="1"/>
  <c r="A15" i="1" a="1"/>
  <c r="A15" i="1"/>
  <c r="A16" i="1" a="1"/>
  <c r="A16" i="1"/>
  <c r="A17" i="1" a="1"/>
  <c r="A17" i="1"/>
  <c r="A18" i="1" a="1"/>
  <c r="A18" i="1"/>
  <c r="A19" i="1" a="1"/>
  <c r="A19" i="1" s="1"/>
  <c r="A20" i="1" a="1"/>
  <c r="A20" i="1" s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 s="1"/>
  <c r="A28" i="1" a="1"/>
  <c r="A28" i="1" s="1"/>
  <c r="A29" i="1" a="1"/>
  <c r="A29" i="1"/>
  <c r="A30" i="1" a="1"/>
  <c r="A30" i="1"/>
  <c r="A31" i="1" a="1"/>
  <c r="A31" i="1"/>
  <c r="A32" i="1" a="1"/>
  <c r="A32" i="1" s="1"/>
  <c r="A33" i="1" a="1"/>
  <c r="A33" i="1"/>
  <c r="A34" i="1" a="1"/>
  <c r="A34" i="1"/>
  <c r="A35" i="1" a="1"/>
  <c r="A35" i="1" s="1"/>
  <c r="A36" i="1" a="1"/>
  <c r="A36" i="1" s="1"/>
  <c r="A37" i="1" a="1"/>
  <c r="A37" i="1"/>
  <c r="A38" i="1" a="1"/>
  <c r="A38" i="1"/>
  <c r="A39" i="1" a="1"/>
  <c r="A39" i="1"/>
  <c r="A40" i="1" a="1"/>
  <c r="A40" i="1"/>
  <c r="A41" i="1" a="1"/>
  <c r="A41" i="1" s="1"/>
  <c r="A42" i="1" a="1"/>
  <c r="A42" i="1" s="1"/>
  <c r="A43" i="1" a="1"/>
  <c r="A43" i="1" s="1"/>
  <c r="A44" i="1" a="1"/>
  <c r="A44" i="1" s="1"/>
  <c r="A45" i="1" a="1"/>
  <c r="A45" i="1"/>
  <c r="A46" i="1" a="1"/>
  <c r="A46" i="1"/>
  <c r="A47" i="1" a="1"/>
  <c r="A47" i="1" s="1"/>
  <c r="A2" i="1" a="1"/>
  <c r="A2" i="1" s="1"/>
  <c r="L5" i="2" l="1"/>
  <c r="M5" i="2" s="1"/>
  <c r="L2" i="2"/>
  <c r="J4" i="2"/>
  <c r="M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<sst xmlns="http://schemas.openxmlformats.org/spreadsheetml/2006/main" count="155" uniqueCount="116">
  <si>
    <t>Part Mass / g</t>
  </si>
  <si>
    <t>Wing Spar 1</t>
  </si>
  <si>
    <t>Wing Spar 2</t>
  </si>
  <si>
    <t>Wing Spar 3</t>
  </si>
  <si>
    <t>Wing Spar 4</t>
  </si>
  <si>
    <t>Wing Spar 5</t>
  </si>
  <si>
    <t>Wing Spar 6</t>
  </si>
  <si>
    <t>Wing Spar 7</t>
  </si>
  <si>
    <t>Wing Spar 8</t>
  </si>
  <si>
    <t>Wing Spar 9</t>
  </si>
  <si>
    <t>Notes:</t>
  </si>
  <si>
    <t>Wings/bodies</t>
  </si>
  <si>
    <t>Wings/spars</t>
  </si>
  <si>
    <t>Wings/nacelle/servo</t>
  </si>
  <si>
    <t>Wings/nacelle/case</t>
  </si>
  <si>
    <t>None</t>
  </si>
  <si>
    <t>Tail Rod</t>
  </si>
  <si>
    <t>Tail/tail_rod</t>
  </si>
  <si>
    <t>Tail Insert</t>
  </si>
  <si>
    <t>Tail/tail_insert</t>
  </si>
  <si>
    <t>Tail/horizontal_stab/bodies</t>
  </si>
  <si>
    <t>MPPT</t>
  </si>
  <si>
    <t>Sandwich/MPPT</t>
  </si>
  <si>
    <t>MPPT Manager</t>
  </si>
  <si>
    <t>Sandwich/manager</t>
  </si>
  <si>
    <t>Mountwich</t>
  </si>
  <si>
    <t>Sandwich/mountwich</t>
  </si>
  <si>
    <t>MPPT wires</t>
  </si>
  <si>
    <t>Horizontal stab body half</t>
  </si>
  <si>
    <t>Elevator body half</t>
  </si>
  <si>
    <t>Aileron Servo half</t>
  </si>
  <si>
    <t>Aileron Servo case half</t>
  </si>
  <si>
    <t>Wing servo + power wires half</t>
  </si>
  <si>
    <t>Horizontal stab Spar 1 half</t>
  </si>
  <si>
    <t>Horizontal stab Spar 2 half</t>
  </si>
  <si>
    <t xml:space="preserve">Elevator spar </t>
  </si>
  <si>
    <t>Horizontal band holder</t>
  </si>
  <si>
    <t>Horizontal rubber hinge quarter</t>
  </si>
  <si>
    <t>Vertical Stab body</t>
  </si>
  <si>
    <t>Tail/vertical_stab/bodies</t>
  </si>
  <si>
    <t>Rudder body</t>
  </si>
  <si>
    <t>Vertical rubber hinge third</t>
  </si>
  <si>
    <t>Rudder pulley</t>
  </si>
  <si>
    <t>Vertical Stab spar 1</t>
  </si>
  <si>
    <t>Vertical Stab spar 2</t>
  </si>
  <si>
    <t xml:space="preserve">Rudder Spar </t>
  </si>
  <si>
    <t>Wing Rubber hinges tenth</t>
  </si>
  <si>
    <t>Wings/rubber_hinges</t>
  </si>
  <si>
    <t>Wing Aileron body half</t>
  </si>
  <si>
    <t>Battery</t>
  </si>
  <si>
    <t>Battery/bodies</t>
  </si>
  <si>
    <t>ESC</t>
  </si>
  <si>
    <t>ESC/bodies</t>
  </si>
  <si>
    <t>Noseplate</t>
  </si>
  <si>
    <t>Noseplate/bodies</t>
  </si>
  <si>
    <t>Propulsion/motor</t>
  </si>
  <si>
    <t>Propulsion/propeller</t>
  </si>
  <si>
    <t>Propeller</t>
  </si>
  <si>
    <t>Elevator servo</t>
  </si>
  <si>
    <t>Rudder servo</t>
  </si>
  <si>
    <t>Receiver</t>
  </si>
  <si>
    <t>Remote Servos/elevator</t>
  </si>
  <si>
    <t>Remote Servos/rudder</t>
  </si>
  <si>
    <t>Receiver/bodies</t>
  </si>
  <si>
    <t>Wing body half</t>
  </si>
  <si>
    <t>Wing tabs 1/12</t>
  </si>
  <si>
    <t>Wing cells 1/14</t>
  </si>
  <si>
    <t>Wings/cells&amp;tabs/tabs</t>
  </si>
  <si>
    <t>Wings/cells&amp;tabs/cells</t>
  </si>
  <si>
    <t>Y Moment/ Ncm (starboard clockwise is +ve)</t>
  </si>
  <si>
    <t>X Moment/ Ncm (Prograde clockwise is +ve)</t>
  </si>
  <si>
    <t>Part CG Y cord /mm</t>
  </si>
  <si>
    <t>Part CG X cord /mm</t>
  </si>
  <si>
    <t>Part Name:</t>
  </si>
  <si>
    <t>Part Number:</t>
  </si>
  <si>
    <t>Parent component:</t>
  </si>
  <si>
    <t>Part multiplier:</t>
  </si>
  <si>
    <t>Motor</t>
  </si>
  <si>
    <t>Wing Spar 10</t>
  </si>
  <si>
    <t>Part</t>
  </si>
  <si>
    <t># Multiplier</t>
  </si>
  <si>
    <t>Part Mass /g</t>
  </si>
  <si>
    <t>CG Y cord /mm</t>
  </si>
  <si>
    <t>Distance to main CG /mm</t>
  </si>
  <si>
    <t>Cells</t>
  </si>
  <si>
    <t>Mass x Distance /gmm</t>
  </si>
  <si>
    <t>Moment /Ncm</t>
  </si>
  <si>
    <t>Moment /Nm</t>
  </si>
  <si>
    <t>Total Mass /g</t>
  </si>
  <si>
    <t>Wing body</t>
  </si>
  <si>
    <t>Manager</t>
  </si>
  <si>
    <t>Interconnector</t>
  </si>
  <si>
    <t>Wing plug</t>
  </si>
  <si>
    <t>Tabs</t>
  </si>
  <si>
    <t>Wing rubber hinges</t>
  </si>
  <si>
    <t>Aileron body</t>
  </si>
  <si>
    <t>Tail Clamp</t>
  </si>
  <si>
    <t>Tail Plug</t>
  </si>
  <si>
    <t>Horiz stab body</t>
  </si>
  <si>
    <t>Horiz spar 1</t>
  </si>
  <si>
    <t>Horiz spar 2</t>
  </si>
  <si>
    <t>Horiz rubber hinge</t>
  </si>
  <si>
    <t>Horiz band holder</t>
  </si>
  <si>
    <t>Elevator Port (short)</t>
  </si>
  <si>
    <t>Elevator Starboard (long)</t>
  </si>
  <si>
    <t>Vert stab body</t>
  </si>
  <si>
    <t>Vert stab spar 1</t>
  </si>
  <si>
    <t>Vert stab spar 2</t>
  </si>
  <si>
    <t>Rudder rubber hinge</t>
  </si>
  <si>
    <t>Vert band holder</t>
  </si>
  <si>
    <t>Aileron servos</t>
  </si>
  <si>
    <t>Total Moment /Ncm</t>
  </si>
  <si>
    <t>Total Moment / Nm</t>
  </si>
  <si>
    <t>Total mass /g</t>
  </si>
  <si>
    <t>Ballast</t>
  </si>
  <si>
    <t>Current CG Distance from target/mm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</si>
</sst>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ED87-3260-4585-B342-03A2FFF5A488}">
  <dimension ref="A1:J47"/>
  <sheetViews>
    <sheetView topLeftCell="C34" zoomScaleNormal="100" workbookViewId="0">
      <selection activeCell="E3" sqref="E3"/>
    </sheetView>
  </sheetViews>
  <sheetFormatPr defaultRowHeight="14.4" x14ac:dyDescent="0.3"/>
  <cols>
    <col min="1" max="1" width="12.44140625" bestFit="1" customWidth="1"/>
    <col min="2" max="2" width="26.88671875" bestFit="1" customWidth="1"/>
    <col min="3" max="3" width="23.77734375" bestFit="1" customWidth="1"/>
    <col min="4" max="4" width="16.21875" customWidth="1"/>
    <col min="5" max="5" width="12.6640625" bestFit="1" customWidth="1"/>
    <col min="6" max="6" width="18" bestFit="1" customWidth="1"/>
    <col min="7" max="7" width="18.21875" bestFit="1" customWidth="1"/>
    <col min="8" max="8" width="47.33203125" bestFit="1" customWidth="1"/>
    <col min="9" max="9" width="40" bestFit="1" customWidth="1"/>
    <col min="10" max="10" width="30.88671875" customWidth="1"/>
  </cols>
  <sheetData>
    <row r="1" spans="1:10" x14ac:dyDescent="0.3">
      <c r="A1" t="s">
        <v>74</v>
      </c>
      <c r="B1" t="s">
        <v>73</v>
      </c>
      <c r="C1" t="s">
        <v>75</v>
      </c>
      <c r="D1" t="s">
        <v>76</v>
      </c>
      <c r="E1" t="s">
        <v>0</v>
      </c>
      <c r="F1" t="s">
        <v>71</v>
      </c>
      <c r="G1" t="s">
        <v>72</v>
      </c>
      <c r="H1" t="s">
        <v>69</v>
      </c>
      <c r="I1" t="s">
        <v>70</v>
      </c>
      <c r="J1" t="s">
        <v>10</v>
      </c>
    </row>
    <row r="2" spans="1:10" x14ac:dyDescent="0.3">
      <c r="A2" cm="1">
        <f t="array" ref="A2">ROW(2:2)-1</f>
        <v>1</v>
      </c>
      <c r="B2" t="s">
        <v>64</v>
      </c>
      <c r="C2" t="s">
        <v>11</v>
      </c>
      <c r="D2">
        <v>2</v>
      </c>
    </row>
    <row r="3" spans="1:10" x14ac:dyDescent="0.3">
      <c r="A3" cm="1">
        <f t="array" ref="A3">ROW(3:3)-1</f>
        <v>2</v>
      </c>
      <c r="B3" t="s">
        <v>65</v>
      </c>
      <c r="C3" t="s">
        <v>67</v>
      </c>
      <c r="D3">
        <v>12</v>
      </c>
    </row>
    <row r="4" spans="1:10" x14ac:dyDescent="0.3">
      <c r="A4" cm="1">
        <f t="array" ref="A4">ROW(4:4)-1</f>
        <v>3</v>
      </c>
      <c r="B4" t="s">
        <v>66</v>
      </c>
      <c r="C4" t="s">
        <v>68</v>
      </c>
      <c r="D4">
        <v>14</v>
      </c>
    </row>
    <row r="5" spans="1:10" x14ac:dyDescent="0.3">
      <c r="A5" cm="1">
        <f t="array" ref="A5">ROW(5:5)-1</f>
        <v>4</v>
      </c>
      <c r="B5" t="s">
        <v>1</v>
      </c>
      <c r="C5" t="s">
        <v>12</v>
      </c>
      <c r="D5">
        <v>1</v>
      </c>
    </row>
    <row r="6" spans="1:10" x14ac:dyDescent="0.3">
      <c r="A6" cm="1">
        <f t="array" ref="A6">ROW(6:6)-1</f>
        <v>5</v>
      </c>
      <c r="B6" t="s">
        <v>2</v>
      </c>
      <c r="C6" t="s">
        <v>12</v>
      </c>
      <c r="D6">
        <v>1</v>
      </c>
    </row>
    <row r="7" spans="1:10" x14ac:dyDescent="0.3">
      <c r="A7" cm="1">
        <f t="array" ref="A7">ROW(7:7)-1</f>
        <v>6</v>
      </c>
      <c r="B7" t="s">
        <v>3</v>
      </c>
      <c r="C7" t="s">
        <v>12</v>
      </c>
      <c r="D7">
        <v>1</v>
      </c>
    </row>
    <row r="8" spans="1:10" x14ac:dyDescent="0.3">
      <c r="A8" cm="1">
        <f t="array" ref="A8">ROW(8:8)-1</f>
        <v>7</v>
      </c>
      <c r="B8" t="s">
        <v>4</v>
      </c>
      <c r="C8" t="s">
        <v>12</v>
      </c>
      <c r="D8">
        <v>1</v>
      </c>
    </row>
    <row r="9" spans="1:10" x14ac:dyDescent="0.3">
      <c r="A9" cm="1">
        <f t="array" ref="A9">ROW(9:9)-1</f>
        <v>8</v>
      </c>
      <c r="B9" t="s">
        <v>5</v>
      </c>
      <c r="C9" t="s">
        <v>12</v>
      </c>
      <c r="D9">
        <v>1</v>
      </c>
    </row>
    <row r="10" spans="1:10" x14ac:dyDescent="0.3">
      <c r="A10" cm="1">
        <f t="array" ref="A10">ROW(10:10)-1</f>
        <v>9</v>
      </c>
      <c r="B10" t="s">
        <v>6</v>
      </c>
      <c r="C10" t="s">
        <v>12</v>
      </c>
      <c r="D10">
        <v>1</v>
      </c>
    </row>
    <row r="11" spans="1:10" x14ac:dyDescent="0.3">
      <c r="A11" cm="1">
        <f t="array" ref="A11">ROW(11:11)-1</f>
        <v>10</v>
      </c>
      <c r="B11" t="s">
        <v>7</v>
      </c>
      <c r="C11" t="s">
        <v>12</v>
      </c>
      <c r="D11">
        <v>1</v>
      </c>
    </row>
    <row r="12" spans="1:10" x14ac:dyDescent="0.3">
      <c r="A12" cm="1">
        <f t="array" ref="A12">ROW(12:12)-1</f>
        <v>11</v>
      </c>
      <c r="B12" t="s">
        <v>8</v>
      </c>
      <c r="C12" t="s">
        <v>12</v>
      </c>
      <c r="D12">
        <v>1</v>
      </c>
    </row>
    <row r="13" spans="1:10" x14ac:dyDescent="0.3">
      <c r="A13" cm="1">
        <f t="array" ref="A13">ROW(13:13)-1</f>
        <v>12</v>
      </c>
      <c r="B13" t="s">
        <v>9</v>
      </c>
      <c r="C13" t="s">
        <v>12</v>
      </c>
      <c r="D13">
        <v>1</v>
      </c>
    </row>
    <row r="14" spans="1:10" x14ac:dyDescent="0.3">
      <c r="A14" cm="1">
        <f t="array" ref="A14">ROW(14:14)-1</f>
        <v>13</v>
      </c>
      <c r="B14" t="s">
        <v>78</v>
      </c>
      <c r="C14" t="s">
        <v>12</v>
      </c>
      <c r="D14">
        <v>1</v>
      </c>
    </row>
    <row r="15" spans="1:10" x14ac:dyDescent="0.3">
      <c r="A15" cm="1">
        <f t="array" ref="A15">ROW(15:15)-1</f>
        <v>14</v>
      </c>
      <c r="B15" t="s">
        <v>30</v>
      </c>
      <c r="C15" t="s">
        <v>13</v>
      </c>
      <c r="D15">
        <v>2</v>
      </c>
    </row>
    <row r="16" spans="1:10" x14ac:dyDescent="0.3">
      <c r="A16" cm="1">
        <f t="array" ref="A16">ROW(16:16)-1</f>
        <v>15</v>
      </c>
      <c r="B16" t="s">
        <v>31</v>
      </c>
      <c r="C16" t="s">
        <v>14</v>
      </c>
      <c r="D16">
        <v>2</v>
      </c>
    </row>
    <row r="17" spans="1:4" x14ac:dyDescent="0.3">
      <c r="A17" cm="1">
        <f t="array" ref="A17">ROW(17:17)-1</f>
        <v>16</v>
      </c>
      <c r="B17" t="s">
        <v>32</v>
      </c>
      <c r="C17" t="s">
        <v>15</v>
      </c>
      <c r="D17">
        <v>2</v>
      </c>
    </row>
    <row r="18" spans="1:4" x14ac:dyDescent="0.3">
      <c r="A18" cm="1">
        <f t="array" ref="A18">ROW(18:18)-1</f>
        <v>17</v>
      </c>
      <c r="B18" t="s">
        <v>21</v>
      </c>
      <c r="C18" t="s">
        <v>22</v>
      </c>
      <c r="D18">
        <v>1</v>
      </c>
    </row>
    <row r="19" spans="1:4" x14ac:dyDescent="0.3">
      <c r="A19" cm="1">
        <f t="array" ref="A19">ROW(19:19)-1</f>
        <v>18</v>
      </c>
      <c r="B19" t="s">
        <v>25</v>
      </c>
      <c r="C19" t="s">
        <v>26</v>
      </c>
      <c r="D19">
        <v>1</v>
      </c>
    </row>
    <row r="20" spans="1:4" x14ac:dyDescent="0.3">
      <c r="A20" cm="1">
        <f t="array" ref="A20">ROW(20:20)-1</f>
        <v>19</v>
      </c>
      <c r="B20" t="s">
        <v>27</v>
      </c>
      <c r="C20" t="s">
        <v>15</v>
      </c>
      <c r="D20">
        <v>1</v>
      </c>
    </row>
    <row r="21" spans="1:4" x14ac:dyDescent="0.3">
      <c r="A21" cm="1">
        <f t="array" ref="A21">ROW(21:21)-1</f>
        <v>20</v>
      </c>
      <c r="B21" t="s">
        <v>23</v>
      </c>
      <c r="C21" t="s">
        <v>24</v>
      </c>
      <c r="D21">
        <v>1</v>
      </c>
    </row>
    <row r="22" spans="1:4" x14ac:dyDescent="0.3">
      <c r="A22" cm="1">
        <f t="array" ref="A22">ROW(22:22)-1</f>
        <v>21</v>
      </c>
      <c r="B22" t="s">
        <v>16</v>
      </c>
      <c r="C22" t="s">
        <v>17</v>
      </c>
      <c r="D22">
        <v>1</v>
      </c>
    </row>
    <row r="23" spans="1:4" x14ac:dyDescent="0.3">
      <c r="A23" cm="1">
        <f t="array" ref="A23">ROW(23:23)-1</f>
        <v>22</v>
      </c>
      <c r="B23" t="s">
        <v>18</v>
      </c>
      <c r="C23" t="s">
        <v>19</v>
      </c>
      <c r="D23">
        <v>1</v>
      </c>
    </row>
    <row r="24" spans="1:4" x14ac:dyDescent="0.3">
      <c r="A24" cm="1">
        <f t="array" ref="A24">ROW(24:24)-1</f>
        <v>23</v>
      </c>
      <c r="B24" t="s">
        <v>28</v>
      </c>
      <c r="C24" t="s">
        <v>20</v>
      </c>
      <c r="D24">
        <v>2</v>
      </c>
    </row>
    <row r="25" spans="1:4" x14ac:dyDescent="0.3">
      <c r="A25" cm="1">
        <f t="array" ref="A25">ROW(25:25)-1</f>
        <v>24</v>
      </c>
      <c r="B25" t="s">
        <v>33</v>
      </c>
      <c r="C25" t="s">
        <v>20</v>
      </c>
      <c r="D25">
        <v>2</v>
      </c>
    </row>
    <row r="26" spans="1:4" x14ac:dyDescent="0.3">
      <c r="A26" cm="1">
        <f t="array" ref="A26">ROW(26:26)-1</f>
        <v>25</v>
      </c>
      <c r="B26" t="s">
        <v>34</v>
      </c>
      <c r="C26" t="s">
        <v>20</v>
      </c>
      <c r="D26">
        <v>2</v>
      </c>
    </row>
    <row r="27" spans="1:4" x14ac:dyDescent="0.3">
      <c r="A27" cm="1">
        <f t="array" ref="A27">ROW(27:27)-1</f>
        <v>26</v>
      </c>
      <c r="B27" t="s">
        <v>29</v>
      </c>
      <c r="C27" t="s">
        <v>20</v>
      </c>
      <c r="D27">
        <v>2</v>
      </c>
    </row>
    <row r="28" spans="1:4" x14ac:dyDescent="0.3">
      <c r="A28" cm="1">
        <f t="array" ref="A28">ROW(28:28)-1</f>
        <v>27</v>
      </c>
      <c r="B28" t="s">
        <v>35</v>
      </c>
      <c r="C28" t="s">
        <v>20</v>
      </c>
      <c r="D28">
        <v>1</v>
      </c>
    </row>
    <row r="29" spans="1:4" x14ac:dyDescent="0.3">
      <c r="A29" cm="1">
        <f t="array" ref="A29">ROW(29:29)-1</f>
        <v>28</v>
      </c>
      <c r="B29" t="s">
        <v>36</v>
      </c>
      <c r="C29" t="s">
        <v>20</v>
      </c>
      <c r="D29">
        <v>1</v>
      </c>
    </row>
    <row r="30" spans="1:4" x14ac:dyDescent="0.3">
      <c r="A30" cm="1">
        <f t="array" ref="A30">ROW(30:30)-1</f>
        <v>29</v>
      </c>
      <c r="B30" t="s">
        <v>37</v>
      </c>
      <c r="C30" t="s">
        <v>20</v>
      </c>
      <c r="D30">
        <v>4</v>
      </c>
    </row>
    <row r="31" spans="1:4" x14ac:dyDescent="0.3">
      <c r="A31" cm="1">
        <f t="array" ref="A31">ROW(31:31)-1</f>
        <v>30</v>
      </c>
      <c r="B31" t="s">
        <v>38</v>
      </c>
      <c r="C31" t="s">
        <v>39</v>
      </c>
      <c r="D31">
        <v>1</v>
      </c>
    </row>
    <row r="32" spans="1:4" x14ac:dyDescent="0.3">
      <c r="A32" cm="1">
        <f t="array" ref="A32">ROW(32:32)-1</f>
        <v>31</v>
      </c>
      <c r="B32" t="s">
        <v>40</v>
      </c>
      <c r="C32" t="s">
        <v>39</v>
      </c>
      <c r="D32">
        <v>1</v>
      </c>
    </row>
    <row r="33" spans="1:5" x14ac:dyDescent="0.3">
      <c r="A33" cm="1">
        <f t="array" ref="A33">ROW(33:33)-1</f>
        <v>32</v>
      </c>
      <c r="B33" t="s">
        <v>41</v>
      </c>
      <c r="C33" t="s">
        <v>39</v>
      </c>
      <c r="D33">
        <v>3</v>
      </c>
    </row>
    <row r="34" spans="1:5" x14ac:dyDescent="0.3">
      <c r="A34" cm="1">
        <f t="array" ref="A34">ROW(34:34)-1</f>
        <v>33</v>
      </c>
      <c r="B34" t="s">
        <v>42</v>
      </c>
      <c r="C34" t="s">
        <v>39</v>
      </c>
      <c r="D34">
        <v>1</v>
      </c>
    </row>
    <row r="35" spans="1:5" x14ac:dyDescent="0.3">
      <c r="A35" cm="1">
        <f t="array" ref="A35">ROW(35:35)-1</f>
        <v>34</v>
      </c>
      <c r="B35" t="s">
        <v>43</v>
      </c>
      <c r="C35" t="s">
        <v>39</v>
      </c>
      <c r="D35">
        <v>1</v>
      </c>
    </row>
    <row r="36" spans="1:5" x14ac:dyDescent="0.3">
      <c r="A36" cm="1">
        <f t="array" ref="A36">ROW(36:36)-1</f>
        <v>35</v>
      </c>
      <c r="B36" t="s">
        <v>44</v>
      </c>
      <c r="C36" t="s">
        <v>39</v>
      </c>
      <c r="D36">
        <v>1</v>
      </c>
    </row>
    <row r="37" spans="1:5" x14ac:dyDescent="0.3">
      <c r="A37" cm="1">
        <f t="array" ref="A37">ROW(37:37)-1</f>
        <v>36</v>
      </c>
      <c r="B37" t="s">
        <v>45</v>
      </c>
      <c r="C37" t="s">
        <v>39</v>
      </c>
      <c r="D37">
        <v>1</v>
      </c>
    </row>
    <row r="38" spans="1:5" x14ac:dyDescent="0.3">
      <c r="A38" cm="1">
        <f t="array" ref="A38">ROW(38:38)-1</f>
        <v>37</v>
      </c>
      <c r="B38" t="s">
        <v>46</v>
      </c>
      <c r="C38" t="s">
        <v>47</v>
      </c>
      <c r="D38">
        <v>10</v>
      </c>
    </row>
    <row r="39" spans="1:5" x14ac:dyDescent="0.3">
      <c r="A39" cm="1">
        <f t="array" ref="A39">ROW(39:39)-1</f>
        <v>38</v>
      </c>
      <c r="B39" t="s">
        <v>48</v>
      </c>
      <c r="C39" t="s">
        <v>11</v>
      </c>
      <c r="D39">
        <v>2</v>
      </c>
    </row>
    <row r="40" spans="1:5" x14ac:dyDescent="0.3">
      <c r="A40" cm="1">
        <f t="array" ref="A40">ROW(40:40)-1</f>
        <v>39</v>
      </c>
      <c r="B40" t="s">
        <v>49</v>
      </c>
      <c r="C40" t="s">
        <v>50</v>
      </c>
      <c r="D40">
        <v>1</v>
      </c>
    </row>
    <row r="41" spans="1:5" x14ac:dyDescent="0.3">
      <c r="A41" cm="1">
        <f t="array" ref="A41">ROW(41:41)-1</f>
        <v>40</v>
      </c>
      <c r="B41" t="s">
        <v>51</v>
      </c>
      <c r="C41" t="s">
        <v>52</v>
      </c>
      <c r="D41">
        <v>1</v>
      </c>
    </row>
    <row r="42" spans="1:5" x14ac:dyDescent="0.3">
      <c r="A42" cm="1">
        <f t="array" ref="A42">ROW(42:42)-1</f>
        <v>41</v>
      </c>
      <c r="B42" t="s">
        <v>53</v>
      </c>
      <c r="C42" t="s">
        <v>54</v>
      </c>
      <c r="D42">
        <v>1</v>
      </c>
    </row>
    <row r="43" spans="1:5" x14ac:dyDescent="0.3">
      <c r="A43" cm="1">
        <f t="array" ref="A43">ROW(43:43)-1</f>
        <v>42</v>
      </c>
      <c r="B43" t="s">
        <v>77</v>
      </c>
      <c r="C43" t="s">
        <v>55</v>
      </c>
      <c r="D43">
        <v>1</v>
      </c>
      <c r="E43">
        <v>92</v>
      </c>
    </row>
    <row r="44" spans="1:5" x14ac:dyDescent="0.3">
      <c r="A44" cm="1">
        <f t="array" ref="A44">ROW(44:44)-1</f>
        <v>43</v>
      </c>
      <c r="B44" t="s">
        <v>57</v>
      </c>
      <c r="C44" t="s">
        <v>56</v>
      </c>
      <c r="D44">
        <v>1</v>
      </c>
    </row>
    <row r="45" spans="1:5" x14ac:dyDescent="0.3">
      <c r="A45" cm="1">
        <f t="array" ref="A45">ROW(45:45)-1</f>
        <v>44</v>
      </c>
      <c r="B45" t="s">
        <v>58</v>
      </c>
      <c r="C45" t="s">
        <v>61</v>
      </c>
      <c r="D45">
        <v>1</v>
      </c>
    </row>
    <row r="46" spans="1:5" x14ac:dyDescent="0.3">
      <c r="A46" cm="1">
        <f t="array" ref="A46">ROW(46:46)-1</f>
        <v>45</v>
      </c>
      <c r="B46" t="s">
        <v>59</v>
      </c>
      <c r="C46" t="s">
        <v>62</v>
      </c>
      <c r="D46">
        <v>1</v>
      </c>
    </row>
    <row r="47" spans="1:5" x14ac:dyDescent="0.3">
      <c r="A47" cm="1">
        <f t="array" ref="A47">ROW(47:47)-1</f>
        <v>46</v>
      </c>
      <c r="B47" t="s">
        <v>60</v>
      </c>
      <c r="C47" t="s">
        <v>63</v>
      </c>
      <c r="D47">
        <v>1</v>
      </c>
    </row>
  </sheetData>
  <autoFilter ref="A1:J47" xr:uid="{C2C1ED87-3260-4585-B342-03A2FFF5A4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2E4D-B732-43F7-AAFD-CA387F9B4ECE}">
  <dimension ref="A1:M61"/>
  <sheetViews>
    <sheetView tabSelected="1" zoomScale="55" zoomScaleNormal="55" workbookViewId="0">
      <selection activeCell="D42" sqref="D42"/>
    </sheetView>
  </sheetViews>
  <sheetFormatPr defaultRowHeight="14.4" x14ac:dyDescent="0.3"/>
  <cols>
    <col min="1" max="1" width="21.5546875" bestFit="1" customWidth="1"/>
    <col min="2" max="2" width="10.21875" bestFit="1" customWidth="1"/>
    <col min="3" max="3" width="11.44140625" bestFit="1" customWidth="1"/>
    <col min="4" max="4" width="13.6640625" bestFit="1" customWidth="1"/>
    <col min="5" max="5" width="13.109375" bestFit="1" customWidth="1"/>
    <col min="6" max="6" width="13.109375" customWidth="1"/>
    <col min="7" max="7" width="22.109375" bestFit="1" customWidth="1"/>
    <col min="8" max="8" width="22.109375" customWidth="1"/>
    <col min="9" max="9" width="13.109375" bestFit="1" customWidth="1"/>
    <col min="10" max="10" width="12.109375" bestFit="1" customWidth="1"/>
    <col min="12" max="12" width="17.88671875" bestFit="1" customWidth="1"/>
    <col min="13" max="13" width="32.77734375" bestFit="1" customWidth="1"/>
  </cols>
  <sheetData>
    <row r="1" spans="1:13" x14ac:dyDescent="0.3">
      <c r="A1" t="s">
        <v>79</v>
      </c>
      <c r="B1" t="s">
        <v>80</v>
      </c>
      <c r="C1" t="s">
        <v>81</v>
      </c>
      <c r="D1" t="s">
        <v>82</v>
      </c>
      <c r="F1" t="s">
        <v>88</v>
      </c>
      <c r="G1" t="s">
        <v>83</v>
      </c>
      <c r="H1" t="s">
        <v>85</v>
      </c>
      <c r="I1" t="s">
        <v>86</v>
      </c>
      <c r="J1" t="s">
        <v>87</v>
      </c>
      <c r="L1" t="s">
        <v>111</v>
      </c>
      <c r="M1" t="s">
        <v>112</v>
      </c>
    </row>
    <row r="2" spans="1:13" x14ac:dyDescent="0.3">
      <c r="A2" t="s">
        <v>84</v>
      </c>
      <c r="B2">
        <v>14</v>
      </c>
      <c r="C2">
        <v>5</v>
      </c>
      <c r="D2" s="1">
        <v>79.938999999999993</v>
      </c>
      <c r="F2">
        <f>C2*B2</f>
        <v>70</v>
      </c>
      <c r="G2">
        <f>65.159-D2</f>
        <v>-14.779999999999987</v>
      </c>
      <c r="H2">
        <f>C2*G2</f>
        <v>-73.899999999999935</v>
      </c>
      <c r="I2">
        <f>H2*9.81*0.0001</f>
        <v>-7.2495899999999946E-2</v>
      </c>
      <c r="J2">
        <f>I2/100</f>
        <v>-7.2495899999999941E-4</v>
      </c>
      <c r="L2">
        <f>SUM(I:I)</f>
        <v>-1.1867084504100278</v>
      </c>
      <c r="M2">
        <f>SUM(J:J)</f>
        <v>-1.1867084504100026E-2</v>
      </c>
    </row>
    <row r="3" spans="1:13" x14ac:dyDescent="0.3">
      <c r="A3" t="s">
        <v>89</v>
      </c>
      <c r="B3">
        <v>2</v>
      </c>
      <c r="C3">
        <v>115.33</v>
      </c>
      <c r="D3" s="1">
        <v>68.055000000000007</v>
      </c>
      <c r="F3">
        <f t="shared" ref="F3:F61" si="0">C3*B3</f>
        <v>230.66</v>
      </c>
      <c r="G3">
        <f t="shared" ref="G3:G41" si="1">65.159-D3</f>
        <v>-2.8960000000000008</v>
      </c>
      <c r="H3">
        <f t="shared" ref="H3:H41" si="2">C3*G3</f>
        <v>-333.99568000000011</v>
      </c>
      <c r="I3">
        <f t="shared" ref="I3:I61" si="3">H3*9.81*0.0001</f>
        <v>-0.32764976208000013</v>
      </c>
      <c r="J3">
        <f t="shared" ref="J3:J61" si="4">I3/100</f>
        <v>-3.2764976208000014E-3</v>
      </c>
    </row>
    <row r="4" spans="1:13" x14ac:dyDescent="0.3">
      <c r="A4" t="s">
        <v>77</v>
      </c>
      <c r="B4">
        <v>1</v>
      </c>
      <c r="C4">
        <v>92</v>
      </c>
      <c r="D4" s="1">
        <v>-213</v>
      </c>
      <c r="F4">
        <f t="shared" si="0"/>
        <v>92</v>
      </c>
      <c r="G4">
        <f t="shared" si="1"/>
        <v>278.15899999999999</v>
      </c>
      <c r="H4">
        <f t="shared" si="2"/>
        <v>25590.628000000001</v>
      </c>
      <c r="I4">
        <f t="shared" si="3"/>
        <v>25.104406068000003</v>
      </c>
      <c r="J4">
        <f t="shared" si="4"/>
        <v>0.25104406068000001</v>
      </c>
      <c r="L4" t="s">
        <v>113</v>
      </c>
      <c r="M4" t="s">
        <v>115</v>
      </c>
    </row>
    <row r="5" spans="1:13" x14ac:dyDescent="0.3">
      <c r="A5" t="s">
        <v>49</v>
      </c>
      <c r="B5">
        <v>1</v>
      </c>
      <c r="C5">
        <v>160</v>
      </c>
      <c r="D5" s="1">
        <v>-152.59299999999999</v>
      </c>
      <c r="F5">
        <f t="shared" si="0"/>
        <v>160</v>
      </c>
      <c r="G5">
        <f t="shared" si="1"/>
        <v>217.75200000000001</v>
      </c>
      <c r="H5">
        <f t="shared" si="2"/>
        <v>34840.32</v>
      </c>
      <c r="I5">
        <f t="shared" si="3"/>
        <v>34.178353919999999</v>
      </c>
      <c r="J5">
        <f t="shared" si="4"/>
        <v>0.34178353919999999</v>
      </c>
      <c r="L5">
        <f>SUM(F:F)</f>
        <v>977.51999999999987</v>
      </c>
      <c r="M5">
        <f>(SUM(H:H)/L5)</f>
        <v>-1.2375118769948472</v>
      </c>
    </row>
    <row r="6" spans="1:13" x14ac:dyDescent="0.3">
      <c r="A6" t="s">
        <v>21</v>
      </c>
      <c r="B6">
        <v>1</v>
      </c>
      <c r="C6">
        <v>28</v>
      </c>
      <c r="D6" s="1">
        <v>-63.463999999999999</v>
      </c>
      <c r="F6">
        <f t="shared" si="0"/>
        <v>28</v>
      </c>
      <c r="G6">
        <f t="shared" si="1"/>
        <v>128.62299999999999</v>
      </c>
      <c r="H6">
        <f t="shared" si="2"/>
        <v>3601.4439999999995</v>
      </c>
      <c r="I6">
        <f t="shared" si="3"/>
        <v>3.533016564</v>
      </c>
      <c r="J6">
        <f t="shared" si="4"/>
        <v>3.5330165640000001E-2</v>
      </c>
    </row>
    <row r="7" spans="1:13" x14ac:dyDescent="0.3">
      <c r="A7" t="s">
        <v>90</v>
      </c>
      <c r="B7">
        <v>1</v>
      </c>
      <c r="C7">
        <v>5</v>
      </c>
      <c r="D7" s="1">
        <v>-58.764000000000003</v>
      </c>
      <c r="F7">
        <f t="shared" si="0"/>
        <v>5</v>
      </c>
      <c r="G7">
        <f t="shared" si="1"/>
        <v>123.923</v>
      </c>
      <c r="H7">
        <f t="shared" si="2"/>
        <v>619.61500000000001</v>
      </c>
      <c r="I7">
        <f t="shared" si="3"/>
        <v>0.60784231500000008</v>
      </c>
      <c r="J7">
        <f t="shared" si="4"/>
        <v>6.0784231500000006E-3</v>
      </c>
    </row>
    <row r="8" spans="1:13" x14ac:dyDescent="0.3">
      <c r="A8" t="s">
        <v>25</v>
      </c>
      <c r="B8">
        <v>1</v>
      </c>
      <c r="C8">
        <v>31</v>
      </c>
      <c r="D8" s="1">
        <v>-52.265999999999998</v>
      </c>
      <c r="F8">
        <f t="shared" si="0"/>
        <v>31</v>
      </c>
      <c r="G8">
        <f t="shared" si="1"/>
        <v>117.42500000000001</v>
      </c>
      <c r="H8">
        <f t="shared" si="2"/>
        <v>3640.1750000000002</v>
      </c>
      <c r="I8">
        <f t="shared" si="3"/>
        <v>3.5710116750000003</v>
      </c>
      <c r="J8">
        <f t="shared" si="4"/>
        <v>3.571011675E-2</v>
      </c>
    </row>
    <row r="9" spans="1:13" x14ac:dyDescent="0.3">
      <c r="A9" t="s">
        <v>91</v>
      </c>
      <c r="B9">
        <v>1</v>
      </c>
      <c r="C9">
        <v>12</v>
      </c>
      <c r="D9" s="1">
        <v>77.19</v>
      </c>
      <c r="F9">
        <f t="shared" si="0"/>
        <v>12</v>
      </c>
      <c r="G9">
        <f t="shared" si="1"/>
        <v>-12.030999999999992</v>
      </c>
      <c r="H9">
        <f t="shared" si="2"/>
        <v>-144.3719999999999</v>
      </c>
      <c r="I9">
        <f t="shared" si="3"/>
        <v>-0.14162893199999993</v>
      </c>
      <c r="J9">
        <f t="shared" si="4"/>
        <v>-1.4162893199999992E-3</v>
      </c>
    </row>
    <row r="10" spans="1:13" x14ac:dyDescent="0.3">
      <c r="A10" t="s">
        <v>92</v>
      </c>
      <c r="B10">
        <v>2</v>
      </c>
      <c r="C10">
        <v>12</v>
      </c>
      <c r="D10" s="1">
        <v>72.975999999999999</v>
      </c>
      <c r="F10">
        <f t="shared" si="0"/>
        <v>24</v>
      </c>
      <c r="G10">
        <f t="shared" si="1"/>
        <v>-7.8169999999999931</v>
      </c>
      <c r="H10">
        <f t="shared" si="2"/>
        <v>-93.803999999999917</v>
      </c>
      <c r="I10">
        <f t="shared" si="3"/>
        <v>-9.202172399999993E-2</v>
      </c>
      <c r="J10">
        <f t="shared" si="4"/>
        <v>-9.2021723999999934E-4</v>
      </c>
    </row>
    <row r="11" spans="1:13" x14ac:dyDescent="0.3">
      <c r="A11" t="s">
        <v>1</v>
      </c>
      <c r="B11">
        <v>1</v>
      </c>
      <c r="C11">
        <v>5.9</v>
      </c>
      <c r="D11" s="1">
        <v>11</v>
      </c>
      <c r="F11">
        <f t="shared" si="0"/>
        <v>5.9</v>
      </c>
      <c r="G11">
        <f t="shared" si="1"/>
        <v>54.159000000000006</v>
      </c>
      <c r="H11">
        <f t="shared" si="2"/>
        <v>319.53810000000004</v>
      </c>
      <c r="I11">
        <f t="shared" si="3"/>
        <v>0.31346687610000007</v>
      </c>
      <c r="J11">
        <f t="shared" si="4"/>
        <v>3.1346687610000006E-3</v>
      </c>
    </row>
    <row r="12" spans="1:13" x14ac:dyDescent="0.3">
      <c r="A12" t="s">
        <v>2</v>
      </c>
      <c r="B12">
        <v>1</v>
      </c>
      <c r="C12">
        <v>5.9</v>
      </c>
      <c r="D12" s="1">
        <v>17</v>
      </c>
      <c r="F12">
        <f t="shared" si="0"/>
        <v>5.9</v>
      </c>
      <c r="G12">
        <f t="shared" si="1"/>
        <v>48.159000000000006</v>
      </c>
      <c r="H12">
        <f t="shared" si="2"/>
        <v>284.13810000000007</v>
      </c>
      <c r="I12">
        <f t="shared" si="3"/>
        <v>0.27873947610000011</v>
      </c>
      <c r="J12">
        <f t="shared" si="4"/>
        <v>2.7873947610000012E-3</v>
      </c>
    </row>
    <row r="13" spans="1:13" x14ac:dyDescent="0.3">
      <c r="A13" t="s">
        <v>3</v>
      </c>
      <c r="B13">
        <v>1</v>
      </c>
      <c r="C13">
        <v>5.9</v>
      </c>
      <c r="D13" s="1">
        <v>31</v>
      </c>
      <c r="F13">
        <f t="shared" si="0"/>
        <v>5.9</v>
      </c>
      <c r="G13">
        <f t="shared" si="1"/>
        <v>34.159000000000006</v>
      </c>
      <c r="H13">
        <f t="shared" si="2"/>
        <v>201.53810000000004</v>
      </c>
      <c r="I13">
        <f t="shared" si="3"/>
        <v>0.19770887610000004</v>
      </c>
      <c r="J13">
        <f t="shared" si="4"/>
        <v>1.9770887610000005E-3</v>
      </c>
    </row>
    <row r="14" spans="1:13" x14ac:dyDescent="0.3">
      <c r="A14" t="s">
        <v>4</v>
      </c>
      <c r="B14">
        <v>1</v>
      </c>
      <c r="C14">
        <v>5.9</v>
      </c>
      <c r="D14" s="1">
        <v>36</v>
      </c>
      <c r="F14">
        <f t="shared" si="0"/>
        <v>5.9</v>
      </c>
      <c r="G14">
        <f t="shared" si="1"/>
        <v>29.159000000000006</v>
      </c>
      <c r="H14">
        <f t="shared" si="2"/>
        <v>172.03810000000004</v>
      </c>
      <c r="I14">
        <f t="shared" si="3"/>
        <v>0.16876937610000006</v>
      </c>
      <c r="J14">
        <f t="shared" si="4"/>
        <v>1.6876937610000005E-3</v>
      </c>
    </row>
    <row r="15" spans="1:13" x14ac:dyDescent="0.3">
      <c r="A15" t="s">
        <v>5</v>
      </c>
      <c r="B15">
        <v>1</v>
      </c>
      <c r="C15">
        <v>23.5</v>
      </c>
      <c r="D15" s="1">
        <v>42</v>
      </c>
      <c r="F15">
        <f t="shared" si="0"/>
        <v>23.5</v>
      </c>
      <c r="G15">
        <f t="shared" si="1"/>
        <v>23.159000000000006</v>
      </c>
      <c r="H15">
        <f t="shared" si="2"/>
        <v>544.23650000000009</v>
      </c>
      <c r="I15">
        <f t="shared" si="3"/>
        <v>0.53389600650000013</v>
      </c>
      <c r="J15">
        <f t="shared" si="4"/>
        <v>5.3389600650000013E-3</v>
      </c>
    </row>
    <row r="16" spans="1:13" x14ac:dyDescent="0.3">
      <c r="A16" t="s">
        <v>6</v>
      </c>
      <c r="B16">
        <v>1</v>
      </c>
      <c r="C16">
        <v>23.5</v>
      </c>
      <c r="D16" s="1">
        <v>50</v>
      </c>
      <c r="F16">
        <f t="shared" si="0"/>
        <v>23.5</v>
      </c>
      <c r="G16">
        <f t="shared" si="1"/>
        <v>15.159000000000006</v>
      </c>
      <c r="H16">
        <f t="shared" si="2"/>
        <v>356.23650000000015</v>
      </c>
      <c r="I16">
        <f t="shared" si="3"/>
        <v>0.34946800650000021</v>
      </c>
      <c r="J16">
        <f t="shared" si="4"/>
        <v>3.4946800650000019E-3</v>
      </c>
    </row>
    <row r="17" spans="1:10" x14ac:dyDescent="0.3">
      <c r="A17" t="s">
        <v>7</v>
      </c>
      <c r="B17">
        <v>1</v>
      </c>
      <c r="C17">
        <v>5.9</v>
      </c>
      <c r="D17" s="1">
        <v>99</v>
      </c>
      <c r="F17">
        <f t="shared" si="0"/>
        <v>5.9</v>
      </c>
      <c r="G17">
        <f t="shared" si="1"/>
        <v>-33.840999999999994</v>
      </c>
      <c r="H17">
        <f t="shared" si="2"/>
        <v>-199.66189999999997</v>
      </c>
      <c r="I17">
        <f t="shared" si="3"/>
        <v>-0.1958683239</v>
      </c>
      <c r="J17">
        <f t="shared" si="4"/>
        <v>-1.958683239E-3</v>
      </c>
    </row>
    <row r="18" spans="1:10" x14ac:dyDescent="0.3">
      <c r="A18" t="s">
        <v>8</v>
      </c>
      <c r="B18">
        <v>1</v>
      </c>
      <c r="C18">
        <v>5.9</v>
      </c>
      <c r="D18" s="1">
        <v>105</v>
      </c>
      <c r="F18">
        <f t="shared" si="0"/>
        <v>5.9</v>
      </c>
      <c r="G18">
        <f t="shared" si="1"/>
        <v>-39.840999999999994</v>
      </c>
      <c r="H18">
        <f t="shared" si="2"/>
        <v>-235.06189999999998</v>
      </c>
      <c r="I18">
        <f t="shared" si="3"/>
        <v>-0.23059572389999999</v>
      </c>
      <c r="J18">
        <f t="shared" si="4"/>
        <v>-2.3059572389999999E-3</v>
      </c>
    </row>
    <row r="19" spans="1:10" x14ac:dyDescent="0.3">
      <c r="A19" t="s">
        <v>9</v>
      </c>
      <c r="B19">
        <v>1</v>
      </c>
      <c r="C19">
        <v>5.9</v>
      </c>
      <c r="D19" s="1">
        <v>129</v>
      </c>
      <c r="F19">
        <f t="shared" si="0"/>
        <v>5.9</v>
      </c>
      <c r="G19">
        <f t="shared" si="1"/>
        <v>-63.840999999999994</v>
      </c>
      <c r="H19">
        <f t="shared" si="2"/>
        <v>-376.6619</v>
      </c>
      <c r="I19">
        <f t="shared" si="3"/>
        <v>-0.36950532390000007</v>
      </c>
      <c r="J19">
        <f t="shared" si="4"/>
        <v>-3.6950532390000006E-3</v>
      </c>
    </row>
    <row r="20" spans="1:10" x14ac:dyDescent="0.3">
      <c r="A20" t="s">
        <v>78</v>
      </c>
      <c r="B20">
        <v>1</v>
      </c>
      <c r="C20">
        <v>5.9</v>
      </c>
      <c r="D20" s="1">
        <v>135</v>
      </c>
      <c r="F20">
        <f t="shared" si="0"/>
        <v>5.9</v>
      </c>
      <c r="G20">
        <f t="shared" si="1"/>
        <v>-69.840999999999994</v>
      </c>
      <c r="H20">
        <f t="shared" si="2"/>
        <v>-412.06189999999998</v>
      </c>
      <c r="I20">
        <f t="shared" si="3"/>
        <v>-0.40423272390000003</v>
      </c>
      <c r="J20">
        <f t="shared" si="4"/>
        <v>-4.0423272390000004E-3</v>
      </c>
    </row>
    <row r="21" spans="1:10" x14ac:dyDescent="0.3">
      <c r="A21" t="s">
        <v>93</v>
      </c>
      <c r="B21">
        <v>12</v>
      </c>
      <c r="C21">
        <v>1</v>
      </c>
      <c r="D21" s="1">
        <v>79.962999999999994</v>
      </c>
      <c r="F21">
        <f t="shared" si="0"/>
        <v>12</v>
      </c>
      <c r="G21">
        <f t="shared" si="1"/>
        <v>-14.803999999999988</v>
      </c>
      <c r="H21">
        <f t="shared" si="2"/>
        <v>-14.803999999999988</v>
      </c>
      <c r="I21">
        <f t="shared" si="3"/>
        <v>-1.4522723999999989E-2</v>
      </c>
      <c r="J21">
        <f t="shared" si="4"/>
        <v>-1.4522723999999988E-4</v>
      </c>
    </row>
    <row r="22" spans="1:10" x14ac:dyDescent="0.3">
      <c r="A22" t="s">
        <v>94</v>
      </c>
      <c r="B22">
        <v>10</v>
      </c>
      <c r="C22">
        <v>2</v>
      </c>
      <c r="D22" s="1">
        <v>145.05199999999999</v>
      </c>
      <c r="F22">
        <f t="shared" si="0"/>
        <v>20</v>
      </c>
      <c r="G22">
        <f t="shared" si="1"/>
        <v>-79.892999999999986</v>
      </c>
      <c r="H22">
        <f t="shared" si="2"/>
        <v>-159.78599999999997</v>
      </c>
      <c r="I22">
        <f t="shared" si="3"/>
        <v>-0.15675006599999999</v>
      </c>
      <c r="J22">
        <f t="shared" si="4"/>
        <v>-1.5675006599999998E-3</v>
      </c>
    </row>
    <row r="23" spans="1:10" x14ac:dyDescent="0.3">
      <c r="A23" t="s">
        <v>95</v>
      </c>
      <c r="B23">
        <v>2</v>
      </c>
      <c r="C23">
        <v>14</v>
      </c>
      <c r="D23" s="1">
        <v>156.857</v>
      </c>
      <c r="F23">
        <f t="shared" si="0"/>
        <v>28</v>
      </c>
      <c r="G23">
        <f t="shared" si="1"/>
        <v>-91.697999999999993</v>
      </c>
      <c r="H23">
        <f t="shared" si="2"/>
        <v>-1283.7719999999999</v>
      </c>
      <c r="I23">
        <f t="shared" si="3"/>
        <v>-1.2593803320000001</v>
      </c>
      <c r="J23">
        <f t="shared" si="4"/>
        <v>-1.2593803320000001E-2</v>
      </c>
    </row>
    <row r="24" spans="1:10" x14ac:dyDescent="0.3">
      <c r="A24" t="s">
        <v>96</v>
      </c>
      <c r="B24">
        <v>1</v>
      </c>
      <c r="C24">
        <v>10</v>
      </c>
      <c r="D24" s="1">
        <v>67.022999999999996</v>
      </c>
      <c r="F24">
        <f t="shared" si="0"/>
        <v>10</v>
      </c>
      <c r="G24">
        <f t="shared" si="1"/>
        <v>-1.8639999999999901</v>
      </c>
      <c r="H24">
        <f t="shared" si="2"/>
        <v>-18.639999999999901</v>
      </c>
      <c r="I24">
        <f t="shared" si="3"/>
        <v>-1.8285839999999907E-2</v>
      </c>
      <c r="J24">
        <f t="shared" si="4"/>
        <v>-1.8285839999999907E-4</v>
      </c>
    </row>
    <row r="25" spans="1:10" x14ac:dyDescent="0.3">
      <c r="A25" t="s">
        <v>16</v>
      </c>
      <c r="B25">
        <v>1</v>
      </c>
      <c r="C25">
        <v>46</v>
      </c>
      <c r="D25" s="1">
        <v>425</v>
      </c>
      <c r="F25">
        <f t="shared" si="0"/>
        <v>46</v>
      </c>
      <c r="G25">
        <f t="shared" si="1"/>
        <v>-359.84100000000001</v>
      </c>
      <c r="H25">
        <f t="shared" si="2"/>
        <v>-16552.686000000002</v>
      </c>
      <c r="I25">
        <f t="shared" si="3"/>
        <v>-16.238184966000006</v>
      </c>
      <c r="J25">
        <f t="shared" si="4"/>
        <v>-0.16238184966000005</v>
      </c>
    </row>
    <row r="26" spans="1:10" x14ac:dyDescent="0.3">
      <c r="A26" t="s">
        <v>97</v>
      </c>
      <c r="B26">
        <v>1</v>
      </c>
      <c r="C26">
        <v>18.399999999999999</v>
      </c>
      <c r="D26" s="1">
        <v>834.88800000000003</v>
      </c>
      <c r="F26">
        <f t="shared" si="0"/>
        <v>18.399999999999999</v>
      </c>
      <c r="G26">
        <f t="shared" si="1"/>
        <v>-769.72900000000004</v>
      </c>
      <c r="H26">
        <f t="shared" si="2"/>
        <v>-14163.0136</v>
      </c>
      <c r="I26">
        <f t="shared" si="3"/>
        <v>-13.893916341600001</v>
      </c>
      <c r="J26">
        <f t="shared" si="4"/>
        <v>-0.13893916341600002</v>
      </c>
    </row>
    <row r="27" spans="1:10" x14ac:dyDescent="0.3">
      <c r="A27" t="s">
        <v>98</v>
      </c>
      <c r="B27">
        <v>2</v>
      </c>
      <c r="C27">
        <v>9.67</v>
      </c>
      <c r="D27" s="1">
        <v>836.25400000000002</v>
      </c>
      <c r="F27">
        <f t="shared" si="0"/>
        <v>19.34</v>
      </c>
      <c r="G27">
        <f t="shared" si="1"/>
        <v>-771.09500000000003</v>
      </c>
      <c r="H27">
        <f t="shared" si="2"/>
        <v>-7456.4886500000002</v>
      </c>
      <c r="I27">
        <f t="shared" si="3"/>
        <v>-7.3148153656500003</v>
      </c>
      <c r="J27">
        <f t="shared" si="4"/>
        <v>-7.3148153656500001E-2</v>
      </c>
    </row>
    <row r="28" spans="1:10" x14ac:dyDescent="0.3">
      <c r="A28" t="s">
        <v>99</v>
      </c>
      <c r="B28">
        <v>2</v>
      </c>
      <c r="C28">
        <v>1.1299999999999999</v>
      </c>
      <c r="D28" s="1">
        <v>824.65200000000004</v>
      </c>
      <c r="F28">
        <f t="shared" si="0"/>
        <v>2.2599999999999998</v>
      </c>
      <c r="G28">
        <f t="shared" si="1"/>
        <v>-759.49300000000005</v>
      </c>
      <c r="H28">
        <f t="shared" si="2"/>
        <v>-858.22708999999998</v>
      </c>
      <c r="I28">
        <f t="shared" si="3"/>
        <v>-0.84192077528999998</v>
      </c>
      <c r="J28">
        <f t="shared" si="4"/>
        <v>-8.419207752899999E-3</v>
      </c>
    </row>
    <row r="29" spans="1:10" x14ac:dyDescent="0.3">
      <c r="A29" t="s">
        <v>100</v>
      </c>
      <c r="B29">
        <v>2</v>
      </c>
      <c r="C29">
        <v>1.1299999999999999</v>
      </c>
      <c r="D29" s="1">
        <v>854.65200000000004</v>
      </c>
      <c r="F29">
        <f t="shared" si="0"/>
        <v>2.2599999999999998</v>
      </c>
      <c r="G29">
        <f t="shared" si="1"/>
        <v>-789.49300000000005</v>
      </c>
      <c r="H29">
        <f t="shared" si="2"/>
        <v>-892.12708999999995</v>
      </c>
      <c r="I29">
        <f t="shared" si="3"/>
        <v>-0.87517667528999998</v>
      </c>
      <c r="J29">
        <f t="shared" si="4"/>
        <v>-8.7517667529000004E-3</v>
      </c>
    </row>
    <row r="30" spans="1:10" x14ac:dyDescent="0.3">
      <c r="A30" t="s">
        <v>101</v>
      </c>
      <c r="B30">
        <v>2</v>
      </c>
      <c r="C30">
        <v>2</v>
      </c>
      <c r="D30" s="1">
        <v>871.33299999999997</v>
      </c>
      <c r="F30">
        <f t="shared" si="0"/>
        <v>4</v>
      </c>
      <c r="G30">
        <f t="shared" si="1"/>
        <v>-806.17399999999998</v>
      </c>
      <c r="H30">
        <f t="shared" si="2"/>
        <v>-1612.348</v>
      </c>
      <c r="I30">
        <f t="shared" si="3"/>
        <v>-1.5817133880000003</v>
      </c>
      <c r="J30">
        <f t="shared" si="4"/>
        <v>-1.5817133880000004E-2</v>
      </c>
    </row>
    <row r="31" spans="1:10" x14ac:dyDescent="0.3">
      <c r="A31" t="s">
        <v>102</v>
      </c>
      <c r="B31">
        <v>1</v>
      </c>
      <c r="C31">
        <v>3</v>
      </c>
      <c r="D31" s="1">
        <v>884.04200000000003</v>
      </c>
      <c r="F31">
        <f t="shared" si="0"/>
        <v>3</v>
      </c>
      <c r="G31">
        <f t="shared" si="1"/>
        <v>-818.88300000000004</v>
      </c>
      <c r="H31">
        <f t="shared" si="2"/>
        <v>-2456.6490000000003</v>
      </c>
      <c r="I31">
        <f t="shared" si="3"/>
        <v>-2.4099726690000005</v>
      </c>
      <c r="J31">
        <f t="shared" si="4"/>
        <v>-2.4099726690000003E-2</v>
      </c>
    </row>
    <row r="32" spans="1:10" x14ac:dyDescent="0.3">
      <c r="A32" t="s">
        <v>103</v>
      </c>
      <c r="B32">
        <v>1</v>
      </c>
      <c r="C32">
        <v>3.3</v>
      </c>
      <c r="D32" s="1">
        <v>884.36500000000001</v>
      </c>
      <c r="F32">
        <f t="shared" si="0"/>
        <v>3.3</v>
      </c>
      <c r="G32">
        <f t="shared" si="1"/>
        <v>-819.20600000000002</v>
      </c>
      <c r="H32">
        <f t="shared" si="2"/>
        <v>-2703.3797999999997</v>
      </c>
      <c r="I32">
        <f t="shared" si="3"/>
        <v>-2.6520155837999999</v>
      </c>
      <c r="J32">
        <f t="shared" si="4"/>
        <v>-2.6520155837999999E-2</v>
      </c>
    </row>
    <row r="33" spans="1:10" x14ac:dyDescent="0.3">
      <c r="A33" t="s">
        <v>104</v>
      </c>
      <c r="B33">
        <v>1</v>
      </c>
      <c r="C33">
        <v>4.2</v>
      </c>
      <c r="D33" s="1">
        <v>884.36500000000001</v>
      </c>
      <c r="F33">
        <f t="shared" si="0"/>
        <v>4.2</v>
      </c>
      <c r="G33">
        <f t="shared" si="1"/>
        <v>-819.20600000000002</v>
      </c>
      <c r="H33">
        <f t="shared" si="2"/>
        <v>-3440.6652000000004</v>
      </c>
      <c r="I33">
        <f t="shared" si="3"/>
        <v>-3.3752925612000007</v>
      </c>
      <c r="J33">
        <f t="shared" si="4"/>
        <v>-3.3752925612000009E-2</v>
      </c>
    </row>
    <row r="34" spans="1:10" x14ac:dyDescent="0.3">
      <c r="A34" t="s">
        <v>105</v>
      </c>
      <c r="B34">
        <v>1</v>
      </c>
      <c r="C34">
        <v>5.7</v>
      </c>
      <c r="D34" s="1">
        <v>844.57799999999997</v>
      </c>
      <c r="F34">
        <f t="shared" si="0"/>
        <v>5.7</v>
      </c>
      <c r="G34">
        <f t="shared" si="1"/>
        <v>-779.41899999999998</v>
      </c>
      <c r="H34">
        <f t="shared" si="2"/>
        <v>-4442.6882999999998</v>
      </c>
      <c r="I34">
        <f t="shared" si="3"/>
        <v>-4.3582772222999999</v>
      </c>
      <c r="J34">
        <f t="shared" si="4"/>
        <v>-4.3582772222999999E-2</v>
      </c>
    </row>
    <row r="35" spans="1:10" x14ac:dyDescent="0.3">
      <c r="A35" t="s">
        <v>106</v>
      </c>
      <c r="B35">
        <v>1</v>
      </c>
      <c r="C35">
        <v>0.6</v>
      </c>
      <c r="D35" s="1">
        <v>842.98400000000004</v>
      </c>
      <c r="F35">
        <f t="shared" si="0"/>
        <v>0.6</v>
      </c>
      <c r="G35">
        <f t="shared" si="1"/>
        <v>-777.82500000000005</v>
      </c>
      <c r="H35">
        <f t="shared" si="2"/>
        <v>-466.69499999999999</v>
      </c>
      <c r="I35">
        <f t="shared" si="3"/>
        <v>-0.45782779500000009</v>
      </c>
      <c r="J35">
        <f t="shared" si="4"/>
        <v>-4.5782779500000009E-3</v>
      </c>
    </row>
    <row r="36" spans="1:10" x14ac:dyDescent="0.3">
      <c r="A36" t="s">
        <v>107</v>
      </c>
      <c r="B36">
        <v>1</v>
      </c>
      <c r="C36">
        <v>0.6</v>
      </c>
      <c r="D36" s="1">
        <v>860.98400000000004</v>
      </c>
      <c r="F36">
        <f t="shared" si="0"/>
        <v>0.6</v>
      </c>
      <c r="G36">
        <f t="shared" si="1"/>
        <v>-795.82500000000005</v>
      </c>
      <c r="H36">
        <f t="shared" si="2"/>
        <v>-477.495</v>
      </c>
      <c r="I36">
        <f t="shared" si="3"/>
        <v>-0.468422595</v>
      </c>
      <c r="J36">
        <f t="shared" si="4"/>
        <v>-4.6842259499999999E-3</v>
      </c>
    </row>
    <row r="37" spans="1:10" x14ac:dyDescent="0.3">
      <c r="A37" t="s">
        <v>108</v>
      </c>
      <c r="B37">
        <v>3</v>
      </c>
      <c r="C37">
        <v>2</v>
      </c>
      <c r="D37" s="1">
        <v>870.14099999999996</v>
      </c>
      <c r="F37">
        <f t="shared" si="0"/>
        <v>6</v>
      </c>
      <c r="G37">
        <f t="shared" si="1"/>
        <v>-804.98199999999997</v>
      </c>
      <c r="H37">
        <f t="shared" si="2"/>
        <v>-1609.9639999999999</v>
      </c>
      <c r="I37">
        <f t="shared" si="3"/>
        <v>-1.579374684</v>
      </c>
      <c r="J37">
        <f t="shared" si="4"/>
        <v>-1.5793746840000001E-2</v>
      </c>
    </row>
    <row r="38" spans="1:10" x14ac:dyDescent="0.3">
      <c r="A38" t="s">
        <v>40</v>
      </c>
      <c r="B38">
        <v>1</v>
      </c>
      <c r="C38">
        <v>3</v>
      </c>
      <c r="D38" s="1">
        <v>884.47900000000004</v>
      </c>
      <c r="F38">
        <f t="shared" si="0"/>
        <v>3</v>
      </c>
      <c r="G38">
        <f t="shared" si="1"/>
        <v>-819.32</v>
      </c>
      <c r="H38">
        <f t="shared" si="2"/>
        <v>-2457.96</v>
      </c>
      <c r="I38">
        <f t="shared" si="3"/>
        <v>-2.4112587600000004</v>
      </c>
      <c r="J38">
        <f t="shared" si="4"/>
        <v>-2.4112587600000002E-2</v>
      </c>
    </row>
    <row r="39" spans="1:10" x14ac:dyDescent="0.3">
      <c r="A39" t="s">
        <v>109</v>
      </c>
      <c r="B39">
        <v>1</v>
      </c>
      <c r="C39">
        <v>2</v>
      </c>
      <c r="D39" s="1">
        <v>883.18499999999995</v>
      </c>
      <c r="F39">
        <f t="shared" si="0"/>
        <v>2</v>
      </c>
      <c r="G39">
        <f t="shared" si="1"/>
        <v>-818.02599999999995</v>
      </c>
      <c r="H39">
        <f t="shared" si="2"/>
        <v>-1636.0519999999999</v>
      </c>
      <c r="I39">
        <f t="shared" si="3"/>
        <v>-1.6049670120000001</v>
      </c>
      <c r="J39">
        <f t="shared" si="4"/>
        <v>-1.6049670120000002E-2</v>
      </c>
    </row>
    <row r="40" spans="1:10" x14ac:dyDescent="0.3">
      <c r="A40" t="s">
        <v>110</v>
      </c>
      <c r="B40">
        <v>2</v>
      </c>
      <c r="C40">
        <v>10</v>
      </c>
      <c r="D40" s="1">
        <v>76.141000000000005</v>
      </c>
      <c r="F40">
        <f t="shared" si="0"/>
        <v>20</v>
      </c>
      <c r="G40">
        <f t="shared" si="1"/>
        <v>-10.981999999999999</v>
      </c>
      <c r="H40">
        <f t="shared" si="2"/>
        <v>-109.82</v>
      </c>
      <c r="I40">
        <f t="shared" si="3"/>
        <v>-0.10773342000000001</v>
      </c>
      <c r="J40">
        <f t="shared" si="4"/>
        <v>-1.0773342000000002E-3</v>
      </c>
    </row>
    <row r="41" spans="1:10" x14ac:dyDescent="0.3">
      <c r="A41" s="2" t="s">
        <v>114</v>
      </c>
      <c r="B41" s="2">
        <v>1</v>
      </c>
      <c r="C41" s="2">
        <v>20</v>
      </c>
      <c r="D41" s="3">
        <v>400</v>
      </c>
      <c r="E41" s="2"/>
      <c r="F41" s="2">
        <f t="shared" si="0"/>
        <v>20</v>
      </c>
      <c r="G41" s="2">
        <f t="shared" si="1"/>
        <v>-334.84100000000001</v>
      </c>
      <c r="H41" s="2">
        <f t="shared" si="2"/>
        <v>-6696.82</v>
      </c>
      <c r="I41" s="2">
        <f t="shared" si="3"/>
        <v>-6.5695804200000003</v>
      </c>
      <c r="J41" s="2">
        <f t="shared" si="4"/>
        <v>-6.5695804199999999E-2</v>
      </c>
    </row>
    <row r="42" spans="1:10" x14ac:dyDescent="0.3">
      <c r="F42">
        <f t="shared" si="0"/>
        <v>0</v>
      </c>
      <c r="I42">
        <f t="shared" si="3"/>
        <v>0</v>
      </c>
      <c r="J42">
        <f t="shared" si="4"/>
        <v>0</v>
      </c>
    </row>
    <row r="43" spans="1:10" x14ac:dyDescent="0.3">
      <c r="F43">
        <f t="shared" si="0"/>
        <v>0</v>
      </c>
      <c r="I43">
        <f t="shared" si="3"/>
        <v>0</v>
      </c>
      <c r="J43">
        <f t="shared" si="4"/>
        <v>0</v>
      </c>
    </row>
    <row r="44" spans="1:10" x14ac:dyDescent="0.3">
      <c r="F44">
        <f t="shared" si="0"/>
        <v>0</v>
      </c>
      <c r="I44">
        <f t="shared" si="3"/>
        <v>0</v>
      </c>
      <c r="J44">
        <f t="shared" si="4"/>
        <v>0</v>
      </c>
    </row>
    <row r="45" spans="1:10" x14ac:dyDescent="0.3">
      <c r="F45">
        <f t="shared" si="0"/>
        <v>0</v>
      </c>
      <c r="I45">
        <f t="shared" si="3"/>
        <v>0</v>
      </c>
      <c r="J45">
        <f t="shared" si="4"/>
        <v>0</v>
      </c>
    </row>
    <row r="46" spans="1:10" x14ac:dyDescent="0.3">
      <c r="F46">
        <f t="shared" si="0"/>
        <v>0</v>
      </c>
      <c r="I46">
        <f t="shared" si="3"/>
        <v>0</v>
      </c>
      <c r="J46">
        <f t="shared" si="4"/>
        <v>0</v>
      </c>
    </row>
    <row r="47" spans="1:10" x14ac:dyDescent="0.3">
      <c r="F47">
        <f t="shared" si="0"/>
        <v>0</v>
      </c>
      <c r="I47">
        <f t="shared" si="3"/>
        <v>0</v>
      </c>
      <c r="J47">
        <f t="shared" si="4"/>
        <v>0</v>
      </c>
    </row>
    <row r="48" spans="1:10" x14ac:dyDescent="0.3">
      <c r="F48">
        <f t="shared" si="0"/>
        <v>0</v>
      </c>
      <c r="I48">
        <f t="shared" si="3"/>
        <v>0</v>
      </c>
      <c r="J48">
        <f t="shared" si="4"/>
        <v>0</v>
      </c>
    </row>
    <row r="49" spans="6:10" x14ac:dyDescent="0.3">
      <c r="F49">
        <f t="shared" si="0"/>
        <v>0</v>
      </c>
      <c r="I49">
        <f t="shared" si="3"/>
        <v>0</v>
      </c>
      <c r="J49">
        <f t="shared" si="4"/>
        <v>0</v>
      </c>
    </row>
    <row r="50" spans="6:10" x14ac:dyDescent="0.3">
      <c r="F50">
        <f t="shared" si="0"/>
        <v>0</v>
      </c>
      <c r="I50">
        <f t="shared" si="3"/>
        <v>0</v>
      </c>
      <c r="J50">
        <f t="shared" si="4"/>
        <v>0</v>
      </c>
    </row>
    <row r="51" spans="6:10" x14ac:dyDescent="0.3">
      <c r="F51">
        <f t="shared" si="0"/>
        <v>0</v>
      </c>
      <c r="I51">
        <f t="shared" si="3"/>
        <v>0</v>
      </c>
      <c r="J51">
        <f t="shared" si="4"/>
        <v>0</v>
      </c>
    </row>
    <row r="52" spans="6:10" x14ac:dyDescent="0.3">
      <c r="F52">
        <f t="shared" si="0"/>
        <v>0</v>
      </c>
      <c r="I52">
        <f t="shared" si="3"/>
        <v>0</v>
      </c>
      <c r="J52">
        <f t="shared" si="4"/>
        <v>0</v>
      </c>
    </row>
    <row r="53" spans="6:10" x14ac:dyDescent="0.3">
      <c r="F53">
        <f t="shared" si="0"/>
        <v>0</v>
      </c>
      <c r="I53">
        <f t="shared" si="3"/>
        <v>0</v>
      </c>
      <c r="J53">
        <f t="shared" si="4"/>
        <v>0</v>
      </c>
    </row>
    <row r="54" spans="6:10" x14ac:dyDescent="0.3">
      <c r="F54">
        <f t="shared" si="0"/>
        <v>0</v>
      </c>
      <c r="I54">
        <f t="shared" si="3"/>
        <v>0</v>
      </c>
      <c r="J54">
        <f t="shared" si="4"/>
        <v>0</v>
      </c>
    </row>
    <row r="55" spans="6:10" x14ac:dyDescent="0.3">
      <c r="F55">
        <f t="shared" si="0"/>
        <v>0</v>
      </c>
      <c r="I55">
        <f t="shared" si="3"/>
        <v>0</v>
      </c>
      <c r="J55">
        <f t="shared" si="4"/>
        <v>0</v>
      </c>
    </row>
    <row r="56" spans="6:10" x14ac:dyDescent="0.3">
      <c r="F56">
        <f t="shared" si="0"/>
        <v>0</v>
      </c>
      <c r="I56">
        <f t="shared" si="3"/>
        <v>0</v>
      </c>
      <c r="J56">
        <f t="shared" si="4"/>
        <v>0</v>
      </c>
    </row>
    <row r="57" spans="6:10" x14ac:dyDescent="0.3">
      <c r="F57">
        <f t="shared" si="0"/>
        <v>0</v>
      </c>
      <c r="I57">
        <f t="shared" si="3"/>
        <v>0</v>
      </c>
      <c r="J57">
        <f t="shared" si="4"/>
        <v>0</v>
      </c>
    </row>
    <row r="58" spans="6:10" x14ac:dyDescent="0.3">
      <c r="F58">
        <f t="shared" si="0"/>
        <v>0</v>
      </c>
      <c r="I58">
        <f t="shared" si="3"/>
        <v>0</v>
      </c>
      <c r="J58">
        <f t="shared" si="4"/>
        <v>0</v>
      </c>
    </row>
    <row r="59" spans="6:10" x14ac:dyDescent="0.3">
      <c r="F59">
        <f t="shared" si="0"/>
        <v>0</v>
      </c>
      <c r="I59">
        <f t="shared" si="3"/>
        <v>0</v>
      </c>
      <c r="J59">
        <f t="shared" si="4"/>
        <v>0</v>
      </c>
    </row>
    <row r="60" spans="6:10" x14ac:dyDescent="0.3">
      <c r="F60">
        <f t="shared" si="0"/>
        <v>0</v>
      </c>
      <c r="I60">
        <f t="shared" si="3"/>
        <v>0</v>
      </c>
      <c r="J60">
        <f t="shared" si="4"/>
        <v>0</v>
      </c>
    </row>
    <row r="61" spans="6:10" x14ac:dyDescent="0.3">
      <c r="F61">
        <f t="shared" si="0"/>
        <v>0</v>
      </c>
      <c r="I61">
        <f t="shared" si="3"/>
        <v>0</v>
      </c>
      <c r="J61">
        <f t="shared" si="4"/>
        <v>0</v>
      </c>
    </row>
  </sheetData>
  <conditionalFormatting sqref="M5">
    <cfRule type="cellIs" dxfId="3" priority="4" operator="between">
      <formula>-5</formula>
      <formula>0</formula>
    </cfRule>
    <cfRule type="cellIs" dxfId="2" priority="3" operator="between">
      <formula>0</formula>
      <formula>5</formula>
    </cfRule>
    <cfRule type="cellIs" dxfId="1" priority="2" operator="greaterThan">
      <formula>2.5</formula>
    </cfRule>
    <cfRule type="cellIs" dxfId="0" priority="1" operator="lessThan">
      <formula>-2.5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 Proklov</dc:creator>
  <cp:lastModifiedBy>Valeriy Proklov</cp:lastModifiedBy>
  <dcterms:created xsi:type="dcterms:W3CDTF">2023-05-23T08:34:36Z</dcterms:created>
  <dcterms:modified xsi:type="dcterms:W3CDTF">2023-06-02T09:10:17Z</dcterms:modified>
</cp:coreProperties>
</file>