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16381BFD-F7C3-44FC-8379-56A21922F3B1}" xr6:coauthVersionLast="47" xr6:coauthVersionMax="47" xr10:uidLastSave="{00000000-0000-0000-0000-000000000000}"/>
  <bookViews>
    <workbookView xWindow="28680" yWindow="-120" windowWidth="29040" windowHeight="164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2" i="11" l="1"/>
  <c r="H31" i="11"/>
  <c r="H29" i="11"/>
  <c r="F25" i="11"/>
  <c r="E26" i="11" s="1"/>
  <c r="F26" i="11" s="1"/>
  <c r="F24" i="11"/>
  <c r="E25" i="11"/>
  <c r="H13" i="11"/>
  <c r="H8" i="11" l="1"/>
  <c r="H33" i="11"/>
  <c r="H34" i="11"/>
  <c r="H7" i="11"/>
  <c r="E3" i="11" l="1"/>
  <c r="H30" i="11" s="1"/>
  <c r="H10" i="11" l="1"/>
  <c r="H9" i="11"/>
  <c r="E16" i="11"/>
  <c r="H25" i="11" s="1"/>
  <c r="I5" i="11"/>
  <c r="H23" i="11"/>
  <c r="H19" i="11"/>
  <c r="H15" i="11"/>
  <c r="H24" i="11" l="1"/>
  <c r="H16" i="11"/>
  <c r="H11" i="11" l="1"/>
  <c r="H12" i="11"/>
  <c r="H14" i="11"/>
  <c r="H17" i="11"/>
  <c r="E27" i="11"/>
  <c r="F27" i="11" s="1"/>
  <c r="E28" i="11" s="1"/>
  <c r="F28" i="11" s="1"/>
  <c r="H26" i="11"/>
  <c r="H20" i="11"/>
  <c r="J5" i="11"/>
  <c r="K5" i="11" s="1"/>
  <c r="L5" i="11" s="1"/>
  <c r="M5" i="11" s="1"/>
  <c r="N5" i="11" s="1"/>
  <c r="O5" i="11" s="1"/>
  <c r="P5" i="11" s="1"/>
  <c r="I4" i="11"/>
  <c r="H27" i="11" l="1"/>
  <c r="H21" i="11"/>
  <c r="H18" i="11"/>
  <c r="P4" i="11"/>
  <c r="Q5" i="11"/>
  <c r="R5" i="11" s="1"/>
  <c r="S5" i="11" s="1"/>
  <c r="T5" i="11" s="1"/>
  <c r="U5" i="11" s="1"/>
  <c r="V5" i="11" s="1"/>
  <c r="W5" i="11" s="1"/>
  <c r="H22" i="11" l="1"/>
  <c r="W4" i="11"/>
  <c r="X5" i="11"/>
  <c r="Y5" i="11" s="1"/>
  <c r="Z5" i="11" s="1"/>
  <c r="AA5" i="11" s="1"/>
  <c r="AB5" i="11" s="1"/>
  <c r="AC5" i="11" s="1"/>
  <c r="AD5" i="11" s="1"/>
  <c r="AE5" i="11" l="1"/>
  <c r="AF5" i="11" s="1"/>
  <c r="AG5" i="11" s="1"/>
  <c r="AH5" i="11" s="1"/>
  <c r="AI5" i="11" s="1"/>
  <c r="AJ5" i="11" s="1"/>
  <c r="AD4" i="11"/>
  <c r="AK5" i="11" l="1"/>
  <c r="AL5" i="11" s="1"/>
  <c r="AM5" i="11" s="1"/>
  <c r="AN5" i="11" s="1"/>
  <c r="AO5" i="11" s="1"/>
  <c r="AP5" i="11" s="1"/>
  <c r="AQ5" i="11" s="1"/>
  <c r="AR5" i="11" l="1"/>
  <c r="AS5" i="11" s="1"/>
  <c r="AK4" i="11"/>
  <c r="AT5" i="11" l="1"/>
  <c r="AR4" i="11"/>
  <c r="AU5" i="11" l="1"/>
  <c r="AV5" i="11" l="1"/>
  <c r="AW5" i="11" l="1"/>
  <c r="AX5" i="11" l="1"/>
  <c r="AY5" i="11" s="1"/>
  <c r="AZ5" i="11" l="1"/>
  <c r="AY4" i="11"/>
  <c r="BA5" i="11" l="1"/>
  <c r="BB5" i="11" l="1"/>
  <c r="BC5" i="11" l="1"/>
  <c r="BD5" i="11" l="1"/>
  <c r="BE5" i="11" l="1"/>
  <c r="BF5" i="11" l="1"/>
  <c r="BG5" i="11" l="1"/>
  <c r="BF4" i="11"/>
  <c r="BH5" i="11" l="1"/>
  <c r="BI5" i="11" l="1"/>
  <c r="BJ5" i="11" l="1"/>
  <c r="BK5" i="11" l="1"/>
  <c r="BL5" i="11" l="1"/>
</calcChain>
</file>

<file path=xl/sharedStrings.xml><?xml version="1.0" encoding="utf-8"?>
<sst xmlns="http://schemas.openxmlformats.org/spreadsheetml/2006/main" count="145" uniqueCount="74">
  <si>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</si>
  <si>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</si>
  <si>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</si>
  <si>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</si>
  <si>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</si>
  <si>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</si>
  <si>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</si>
  <si>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</si>
  <si>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</si>
  <si>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</si>
  <si>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</si>
  <si>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</si>
  <si>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</si>
  <si>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</si>
  <si>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</si>
  <si>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</si>
  <si>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</si>
  <si>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</si>
  <si>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</si>
  <si>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</si>
  <si>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</si>
  <si>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</si>
  <si>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</si>
  <si>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</si>
  <si>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</si>
  <si>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</si>
  <si>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</si>
  <si>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</si>
  <si>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</si>
  <si>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</si>
  <si>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</si>
  <si>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</si>
  <si>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</si>
  <si>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</si>
  <si>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</si>
  <si>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</si>
  <si>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</si>
  <si>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Telemetry for the Formula Student</t>
  </si>
  <si>
    <t>HES-SO Valais Wallis</t>
  </si>
  <si>
    <t>Etude de la technologie de transmission</t>
  </si>
  <si>
    <t>S. van Kappel</t>
  </si>
  <si>
    <t>g</t>
  </si>
  <si>
    <t>L</t>
  </si>
  <si>
    <t>M</t>
  </si>
  <si>
    <t>J</t>
  </si>
  <si>
    <t>V</t>
  </si>
  <si>
    <t>S</t>
  </si>
  <si>
    <t>D</t>
  </si>
  <si>
    <t>Choix entre Wifi et RF 433 MHz</t>
  </si>
  <si>
    <t>Choix des composants</t>
  </si>
  <si>
    <t>Choix des antennes</t>
  </si>
  <si>
    <t>Data</t>
  </si>
  <si>
    <t>Format data télémétrie</t>
  </si>
  <si>
    <t>Choix capteurs télémétrie/sauvegarde</t>
  </si>
  <si>
    <t>Format data sauvegarde</t>
  </si>
  <si>
    <t>Admin</t>
  </si>
  <si>
    <t>Hardware</t>
  </si>
  <si>
    <t>Début du travail de diplôme</t>
  </si>
  <si>
    <t>b</t>
  </si>
  <si>
    <t>r</t>
  </si>
  <si>
    <t>x</t>
  </si>
  <si>
    <t>Présentation intermédiaire</t>
  </si>
  <si>
    <t>Remise du rapport final</t>
  </si>
  <si>
    <t>Exposition des travaux de diplôme</t>
  </si>
  <si>
    <t>Défenses orales</t>
  </si>
  <si>
    <t>Cérémonie de remise des diplômes</t>
  </si>
  <si>
    <t>Schéma de principe</t>
  </si>
  <si>
    <t>Schématique système de télémétrie</t>
  </si>
  <si>
    <t>Production</t>
  </si>
  <si>
    <t>Routage (atelier électronique)</t>
  </si>
  <si>
    <t>Tests et mise en service</t>
  </si>
  <si>
    <t>Software</t>
  </si>
  <si>
    <t>Architecture</t>
  </si>
  <si>
    <t>Programation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</si>
</sst>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F800]dddd\,\ mmmm\ dd\,\ yyyy"/>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tint="-0.34998626667073579"/>
        <bgColor indexed="64"/>
      </patternFill>
    </fill>
    <fill>
      <patternFill patternType="solid">
        <fgColor theme="0" tint="-0.249977111117893"/>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165"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10" fillId="0" borderId="0" xfId="7" applyAlignment="1">
      <alignment vertical="top" wrapText="1"/>
    </xf>
    <xf numFmtId="14" fontId="8" fillId="2" borderId="2" xfId="0" applyNumberFormat="1" applyFont="1" applyFill="1" applyBorder="1" applyAlignment="1">
      <alignment horizontal="center" vertical="center"/>
    </xf>
    <xf numFmtId="14" fontId="9" fillId="3" borderId="2" xfId="10" applyNumberFormat="1" applyFill="1">
      <alignment horizontal="center" vertical="center"/>
    </xf>
    <xf numFmtId="14" fontId="9" fillId="4" borderId="2" xfId="10" applyNumberFormat="1" applyFill="1">
      <alignment horizontal="center" vertical="center"/>
    </xf>
    <xf numFmtId="14" fontId="9" fillId="9" borderId="2" xfId="10" applyNumberFormat="1" applyFill="1">
      <alignment horizontal="center" vertical="center"/>
    </xf>
    <xf numFmtId="0" fontId="0" fillId="0" borderId="11" xfId="0" applyBorder="1" applyAlignment="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9" borderId="2" xfId="12" applyFont="1" applyFill="1">
      <alignment horizontal="left" vertical="center" indent="2"/>
    </xf>
    <xf numFmtId="0" fontId="22" fillId="0" borderId="0" xfId="0" applyFont="1"/>
    <xf numFmtId="0" fontId="22" fillId="0" borderId="10" xfId="0" applyFont="1" applyBorder="1"/>
    <xf numFmtId="0" fontId="22" fillId="0" borderId="2" xfId="0" applyFont="1" applyBorder="1" applyAlignment="1">
      <alignment horizontal="center" vertical="center"/>
    </xf>
    <xf numFmtId="0" fontId="22" fillId="2" borderId="2" xfId="0" applyFont="1" applyFill="1" applyBorder="1" applyAlignment="1">
      <alignment horizontal="center" vertical="center"/>
    </xf>
    <xf numFmtId="0" fontId="22" fillId="0" borderId="0" xfId="0" applyFont="1" applyAlignment="1">
      <alignment horizontal="right" vertical="center"/>
    </xf>
    <xf numFmtId="0" fontId="9" fillId="13" borderId="2" xfId="11" applyFill="1">
      <alignment horizontal="center" vertical="center"/>
    </xf>
    <xf numFmtId="9" fontId="5" fillId="13" borderId="2" xfId="2" applyFont="1" applyFill="1" applyBorder="1" applyAlignment="1">
      <alignment horizontal="center" vertical="center"/>
    </xf>
    <xf numFmtId="0" fontId="0" fillId="13" borderId="2" xfId="12" applyFont="1" applyFill="1">
      <alignment horizontal="left" vertical="center" indent="2"/>
    </xf>
    <xf numFmtId="14" fontId="9" fillId="13" borderId="2" xfId="10" applyNumberFormat="1" applyFill="1">
      <alignment horizontal="center" vertical="center"/>
    </xf>
    <xf numFmtId="0" fontId="6" fillId="12" borderId="2" xfId="0" applyFont="1" applyFill="1" applyBorder="1" applyAlignment="1">
      <alignment horizontal="left" vertical="center" indent="1"/>
    </xf>
    <xf numFmtId="0" fontId="9" fillId="12" borderId="2" xfId="11" applyFill="1">
      <alignment horizontal="center" vertical="center"/>
    </xf>
    <xf numFmtId="9" fontId="5" fillId="12" borderId="2" xfId="2" applyFont="1" applyFill="1" applyBorder="1" applyAlignment="1">
      <alignment horizontal="center" vertical="center"/>
    </xf>
    <xf numFmtId="165" fontId="0" fillId="12" borderId="2" xfId="0" applyNumberFormat="1" applyFill="1" applyBorder="1" applyAlignment="1">
      <alignment horizontal="center" vertical="center"/>
    </xf>
    <xf numFmtId="165" fontId="5" fillId="12" borderId="2" xfId="0" applyNumberFormat="1" applyFont="1" applyFill="1" applyBorder="1" applyAlignment="1">
      <alignment horizontal="center" vertical="center"/>
    </xf>
    <xf numFmtId="0" fontId="9" fillId="0" borderId="0" xfId="8">
      <alignment horizontal="right" indent="1"/>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9" fontId="9" fillId="0" borderId="11" xfId="9" applyNumberFormat="1" applyBorder="1">
      <alignment horizontal="center" vertical="center"/>
    </xf>
  </cellXfs>
  <cellStyles count="13">
    <cellStyle name="Date" xfId="10" xr:uid="{229918B6-DD13-4F5A-97B9-305F7E002AA3}"/>
    <cellStyle name="Lien hypertexte" xfId="1" builtinId="8" customBuiltin="1"/>
    <cellStyle name="Milliers" xfId="4" builtinId="3" customBuiltin="1"/>
    <cellStyle name="Name" xfId="11" xr:uid="{B2D3C1EE-6B41-4801-AAFC-C2274E49E503}"/>
    <cellStyle name="Normal" xfId="0" builtinId="0"/>
    <cellStyle name="Pourcentage" xfId="2" builtinId="5"/>
    <cellStyle name="Project Start" xfId="9" xr:uid="{8EB8A09A-C31C-40A3-B2C1-9449520178B8}"/>
    <cellStyle name="Task" xfId="12" xr:uid="{6391D789-272B-4DD2-9BF3-2CDCF610FA41}"/>
    <cellStyle name="Titre" xfId="5" builtinId="15" customBuiltin="1"/>
    <cellStyle name="Titre 1" xfId="6" builtinId="16" customBuiltin="1"/>
    <cellStyle name="Titre 2" xfId="7" builtinId="17" customBuiltin="1"/>
    <cellStyle name="Titre 3" xfId="8" builtinId="18" customBuiltin="1"/>
    <cellStyle name="zHiddenText" xfId="3" xr:uid="{26E66EE6-E33F-4D77-BAE4-0FB4F5BBF673}"/>
  </cellStyles>
  <dxfs count="15">
    <dxf>
      <fill>
        <patternFill>
          <bgColor theme="3" tint="0.59996337778862885"/>
        </patternFill>
      </fill>
      <border>
        <left/>
        <right/>
      </border>
    </dxf>
    <dxf>
      <fill>
        <patternFill>
          <bgColor theme="0" tint="-0.34998626667073579"/>
        </patternFill>
      </fill>
    </dxf>
    <dxf>
      <fill>
        <patternFill>
          <bgColor theme="5"/>
        </patternFill>
      </fill>
      <border>
        <left/>
        <right/>
      </border>
    </dxf>
    <dxf>
      <fill>
        <patternFill>
          <bgColor theme="6"/>
        </patternFill>
      </fill>
      <border>
        <left/>
        <right/>
      </border>
    </dxf>
    <dxf>
      <fill>
        <patternFill>
          <bgColor theme="1"/>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1" fmlaLink="$E$4" horiz="1" max="12" min="1" page="10"/>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23</xdr:col>
          <xdr:colOff>57150</xdr:colOff>
          <xdr:row>1</xdr:row>
          <xdr:rowOff>158750</xdr:rowOff>
        </xdr:from>
        <xdr:to>
          <xdr:col>36</xdr:col>
          <xdr:colOff>82550</xdr:colOff>
          <xdr:row>2</xdr:row>
          <xdr:rowOff>127000</xdr:rowOff>
        </xdr:to>
        <xdr:sp macro="" textlink="">
          <xdr:nvSpPr>
            <xdr:cNvPr id="2050" name="Scroll Bar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zoomScaleNormal="100" zoomScalePageLayoutView="70" workbookViewId="0">
      <pane ySplit="6" topLeftCell="A14" activePane="bottomLeft" state="frozen"/>
      <selection pane="bottomLeft" activeCell="AE23" sqref="AE23"/>
    </sheetView>
  </sheetViews>
  <sheetFormatPr baseColWidth="10" defaultColWidth="8.7265625" defaultRowHeight="30" customHeight="1" x14ac:dyDescent="0.35"/>
  <cols>
    <col min="1" max="1" width="2.6328125" style="50" customWidth="1"/>
    <col min="2" max="2" width="19.81640625" customWidth="1"/>
    <col min="3" max="3" width="30.6328125" customWidth="1"/>
    <col min="4" max="4" width="10.6328125" customWidth="1"/>
    <col min="5" max="5" width="10.453125" style="5" customWidth="1"/>
    <col min="6" max="6" width="10.453125" customWidth="1"/>
    <col min="7" max="7" width="2.6328125" style="78" customWidth="1"/>
    <col min="8" max="8" width="4.26953125" hidden="1" customWidth="1"/>
    <col min="9" max="64" width="2.54296875" customWidth="1"/>
    <col min="69" max="70" width="10.36328125"/>
  </cols>
  <sheetData>
    <row r="1" spans="1:64" ht="30" customHeight="1" x14ac:dyDescent="0.65">
      <c r="A1" s="51" t="s">
        <v>27</v>
      </c>
      <c r="B1" s="54" t="s">
        <v>37</v>
      </c>
      <c r="C1" s="1"/>
      <c r="D1" s="2"/>
      <c r="E1" s="4"/>
      <c r="F1" s="39"/>
      <c r="H1" s="2"/>
      <c r="I1" s="66"/>
    </row>
    <row r="2" spans="1:64" ht="30" customHeight="1" x14ac:dyDescent="0.45">
      <c r="A2" s="50" t="s">
        <v>23</v>
      </c>
      <c r="B2" s="55" t="s">
        <v>38</v>
      </c>
      <c r="I2" s="67"/>
    </row>
    <row r="3" spans="1:64" ht="30" customHeight="1" x14ac:dyDescent="0.35">
      <c r="A3" s="50" t="s">
        <v>34</v>
      </c>
      <c r="B3" s="69" t="s">
        <v>40</v>
      </c>
      <c r="C3" s="92" t="s">
        <v>1</v>
      </c>
      <c r="D3" s="92"/>
      <c r="E3" s="96">
        <f ca="1">TODAY()</f>
        <v>45061</v>
      </c>
      <c r="F3" s="96"/>
    </row>
    <row r="4" spans="1:64" ht="30" customHeight="1" x14ac:dyDescent="0.35">
      <c r="A4" s="51" t="s">
        <v>28</v>
      </c>
      <c r="C4" s="92" t="s">
        <v>7</v>
      </c>
      <c r="D4" s="92"/>
      <c r="E4" s="74">
        <v>1</v>
      </c>
      <c r="I4" s="93">
        <f ca="1">I5</f>
        <v>45061</v>
      </c>
      <c r="J4" s="94"/>
      <c r="K4" s="94"/>
      <c r="L4" s="94"/>
      <c r="M4" s="94"/>
      <c r="N4" s="94"/>
      <c r="O4" s="95"/>
      <c r="P4" s="93">
        <f ca="1">P5</f>
        <v>45068</v>
      </c>
      <c r="Q4" s="94"/>
      <c r="R4" s="94"/>
      <c r="S4" s="94"/>
      <c r="T4" s="94"/>
      <c r="U4" s="94"/>
      <c r="V4" s="95"/>
      <c r="W4" s="93">
        <f ca="1">W5</f>
        <v>45075</v>
      </c>
      <c r="X4" s="94"/>
      <c r="Y4" s="94"/>
      <c r="Z4" s="94"/>
      <c r="AA4" s="94"/>
      <c r="AB4" s="94"/>
      <c r="AC4" s="95"/>
      <c r="AD4" s="93">
        <f ca="1">AD5</f>
        <v>45082</v>
      </c>
      <c r="AE4" s="94"/>
      <c r="AF4" s="94"/>
      <c r="AG4" s="94"/>
      <c r="AH4" s="94"/>
      <c r="AI4" s="94"/>
      <c r="AJ4" s="95"/>
      <c r="AK4" s="93">
        <f ca="1">AK5</f>
        <v>45089</v>
      </c>
      <c r="AL4" s="94"/>
      <c r="AM4" s="94"/>
      <c r="AN4" s="94"/>
      <c r="AO4" s="94"/>
      <c r="AP4" s="94"/>
      <c r="AQ4" s="95"/>
      <c r="AR4" s="93">
        <f ca="1">AR5</f>
        <v>45096</v>
      </c>
      <c r="AS4" s="94"/>
      <c r="AT4" s="94"/>
      <c r="AU4" s="94"/>
      <c r="AV4" s="94"/>
      <c r="AW4" s="94"/>
      <c r="AX4" s="95"/>
      <c r="AY4" s="93">
        <f ca="1">AY5</f>
        <v>45103</v>
      </c>
      <c r="AZ4" s="94"/>
      <c r="BA4" s="94"/>
      <c r="BB4" s="94"/>
      <c r="BC4" s="94"/>
      <c r="BD4" s="94"/>
      <c r="BE4" s="95"/>
      <c r="BF4" s="93">
        <f ca="1">BF5</f>
        <v>45110</v>
      </c>
      <c r="BG4" s="94"/>
      <c r="BH4" s="94"/>
      <c r="BI4" s="94"/>
      <c r="BJ4" s="94"/>
      <c r="BK4" s="94"/>
      <c r="BL4" s="95"/>
    </row>
    <row r="5" spans="1:64" ht="15" customHeight="1" x14ac:dyDescent="0.35">
      <c r="A5" s="51" t="s">
        <v>29</v>
      </c>
      <c r="B5" s="65"/>
      <c r="C5" s="65"/>
      <c r="D5" s="65"/>
      <c r="E5" s="65"/>
      <c r="F5" s="65"/>
      <c r="G5" s="79"/>
      <c r="I5" s="9">
        <f ca="1">Project_Start-WEEKDAY(Project_Start,1)+2+7*(Display_Week-1)</f>
        <v>45061</v>
      </c>
      <c r="J5" s="8">
        <f ca="1">I5+1</f>
        <v>45062</v>
      </c>
      <c r="K5" s="8">
        <f t="shared" ref="K5:AX5" ca="1" si="0">J5+1</f>
        <v>45063</v>
      </c>
      <c r="L5" s="8">
        <f t="shared" ca="1" si="0"/>
        <v>45064</v>
      </c>
      <c r="M5" s="8">
        <f t="shared" ca="1" si="0"/>
        <v>45065</v>
      </c>
      <c r="N5" s="8">
        <f t="shared" ca="1" si="0"/>
        <v>45066</v>
      </c>
      <c r="O5" s="10">
        <f t="shared" ca="1" si="0"/>
        <v>45067</v>
      </c>
      <c r="P5" s="9">
        <f ca="1">O5+1</f>
        <v>45068</v>
      </c>
      <c r="Q5" s="8">
        <f ca="1">P5+1</f>
        <v>45069</v>
      </c>
      <c r="R5" s="8">
        <f t="shared" ca="1" si="0"/>
        <v>45070</v>
      </c>
      <c r="S5" s="8">
        <f t="shared" ca="1" si="0"/>
        <v>45071</v>
      </c>
      <c r="T5" s="8">
        <f t="shared" ca="1" si="0"/>
        <v>45072</v>
      </c>
      <c r="U5" s="8">
        <f t="shared" ca="1" si="0"/>
        <v>45073</v>
      </c>
      <c r="V5" s="10">
        <f t="shared" ca="1" si="0"/>
        <v>45074</v>
      </c>
      <c r="W5" s="9">
        <f ca="1">V5+1</f>
        <v>45075</v>
      </c>
      <c r="X5" s="8">
        <f ca="1">W5+1</f>
        <v>45076</v>
      </c>
      <c r="Y5" s="8">
        <f t="shared" ca="1" si="0"/>
        <v>45077</v>
      </c>
      <c r="Z5" s="8">
        <f t="shared" ca="1" si="0"/>
        <v>45078</v>
      </c>
      <c r="AA5" s="8">
        <f t="shared" ca="1" si="0"/>
        <v>45079</v>
      </c>
      <c r="AB5" s="8">
        <f t="shared" ca="1" si="0"/>
        <v>45080</v>
      </c>
      <c r="AC5" s="10">
        <f t="shared" ca="1" si="0"/>
        <v>45081</v>
      </c>
      <c r="AD5" s="9">
        <f ca="1">AC5+1</f>
        <v>45082</v>
      </c>
      <c r="AE5" s="8">
        <f ca="1">AD5+1</f>
        <v>45083</v>
      </c>
      <c r="AF5" s="8">
        <f t="shared" ca="1" si="0"/>
        <v>45084</v>
      </c>
      <c r="AG5" s="8">
        <f t="shared" ca="1" si="0"/>
        <v>45085</v>
      </c>
      <c r="AH5" s="8">
        <f t="shared" ca="1" si="0"/>
        <v>45086</v>
      </c>
      <c r="AI5" s="8">
        <f t="shared" ca="1" si="0"/>
        <v>45087</v>
      </c>
      <c r="AJ5" s="10">
        <f t="shared" ca="1" si="0"/>
        <v>45088</v>
      </c>
      <c r="AK5" s="9">
        <f ca="1">AJ5+1</f>
        <v>45089</v>
      </c>
      <c r="AL5" s="8">
        <f ca="1">AK5+1</f>
        <v>45090</v>
      </c>
      <c r="AM5" s="8">
        <f t="shared" ca="1" si="0"/>
        <v>45091</v>
      </c>
      <c r="AN5" s="8">
        <f t="shared" ca="1" si="0"/>
        <v>45092</v>
      </c>
      <c r="AO5" s="8">
        <f t="shared" ca="1" si="0"/>
        <v>45093</v>
      </c>
      <c r="AP5" s="8">
        <f t="shared" ca="1" si="0"/>
        <v>45094</v>
      </c>
      <c r="AQ5" s="10">
        <f t="shared" ca="1" si="0"/>
        <v>45095</v>
      </c>
      <c r="AR5" s="9">
        <f ca="1">AQ5+1</f>
        <v>45096</v>
      </c>
      <c r="AS5" s="8">
        <f ca="1">AR5+1</f>
        <v>45097</v>
      </c>
      <c r="AT5" s="8">
        <f t="shared" ca="1" si="0"/>
        <v>45098</v>
      </c>
      <c r="AU5" s="8">
        <f t="shared" ca="1" si="0"/>
        <v>45099</v>
      </c>
      <c r="AV5" s="8">
        <f t="shared" ca="1" si="0"/>
        <v>45100</v>
      </c>
      <c r="AW5" s="8">
        <f t="shared" ca="1" si="0"/>
        <v>45101</v>
      </c>
      <c r="AX5" s="10">
        <f t="shared" ca="1" si="0"/>
        <v>45102</v>
      </c>
      <c r="AY5" s="9">
        <f ca="1">AX5+1</f>
        <v>45103</v>
      </c>
      <c r="AZ5" s="8">
        <f ca="1">AY5+1</f>
        <v>45104</v>
      </c>
      <c r="BA5" s="8">
        <f t="shared" ref="BA5:BE5" ca="1" si="1">AZ5+1</f>
        <v>45105</v>
      </c>
      <c r="BB5" s="8">
        <f t="shared" ca="1" si="1"/>
        <v>45106</v>
      </c>
      <c r="BC5" s="8">
        <f t="shared" ca="1" si="1"/>
        <v>45107</v>
      </c>
      <c r="BD5" s="8">
        <f t="shared" ca="1" si="1"/>
        <v>45108</v>
      </c>
      <c r="BE5" s="10">
        <f t="shared" ca="1" si="1"/>
        <v>45109</v>
      </c>
      <c r="BF5" s="9">
        <f ca="1">BE5+1</f>
        <v>45110</v>
      </c>
      <c r="BG5" s="8">
        <f ca="1">BF5+1</f>
        <v>45111</v>
      </c>
      <c r="BH5" s="8">
        <f t="shared" ref="BH5:BL5" ca="1" si="2">BG5+1</f>
        <v>45112</v>
      </c>
      <c r="BI5" s="8">
        <f t="shared" ca="1" si="2"/>
        <v>45113</v>
      </c>
      <c r="BJ5" s="8">
        <f t="shared" ca="1" si="2"/>
        <v>45114</v>
      </c>
      <c r="BK5" s="8">
        <f t="shared" ca="1" si="2"/>
        <v>45115</v>
      </c>
      <c r="BL5" s="10">
        <f t="shared" ca="1" si="2"/>
        <v>45116</v>
      </c>
    </row>
    <row r="6" spans="1:64" ht="30" customHeight="1" thickBot="1" x14ac:dyDescent="0.4">
      <c r="A6" s="51" t="s">
        <v>30</v>
      </c>
      <c r="B6" s="6" t="s">
        <v>8</v>
      </c>
      <c r="C6" s="7"/>
      <c r="D6" s="7" t="s">
        <v>2</v>
      </c>
      <c r="E6" s="7" t="s">
        <v>4</v>
      </c>
      <c r="F6" s="7" t="s">
        <v>5</v>
      </c>
      <c r="G6" s="7"/>
      <c r="H6" s="7" t="s">
        <v>6</v>
      </c>
      <c r="I6" s="11" t="s">
        <v>42</v>
      </c>
      <c r="J6" s="11" t="s">
        <v>43</v>
      </c>
      <c r="K6" s="11" t="s">
        <v>43</v>
      </c>
      <c r="L6" s="11" t="s">
        <v>44</v>
      </c>
      <c r="M6" s="11" t="s">
        <v>45</v>
      </c>
      <c r="N6" s="11" t="s">
        <v>46</v>
      </c>
      <c r="O6" s="11" t="s">
        <v>47</v>
      </c>
      <c r="P6" s="11" t="s">
        <v>42</v>
      </c>
      <c r="Q6" s="11" t="s">
        <v>43</v>
      </c>
      <c r="R6" s="11" t="s">
        <v>43</v>
      </c>
      <c r="S6" s="11" t="s">
        <v>44</v>
      </c>
      <c r="T6" s="11" t="s">
        <v>45</v>
      </c>
      <c r="U6" s="11" t="s">
        <v>46</v>
      </c>
      <c r="V6" s="11" t="s">
        <v>47</v>
      </c>
      <c r="W6" s="11" t="s">
        <v>42</v>
      </c>
      <c r="X6" s="11" t="s">
        <v>43</v>
      </c>
      <c r="Y6" s="11" t="s">
        <v>43</v>
      </c>
      <c r="Z6" s="11" t="s">
        <v>44</v>
      </c>
      <c r="AA6" s="11" t="s">
        <v>45</v>
      </c>
      <c r="AB6" s="11" t="s">
        <v>46</v>
      </c>
      <c r="AC6" s="11" t="s">
        <v>47</v>
      </c>
      <c r="AD6" s="11" t="s">
        <v>42</v>
      </c>
      <c r="AE6" s="11" t="s">
        <v>43</v>
      </c>
      <c r="AF6" s="11" t="s">
        <v>43</v>
      </c>
      <c r="AG6" s="11" t="s">
        <v>44</v>
      </c>
      <c r="AH6" s="11" t="s">
        <v>45</v>
      </c>
      <c r="AI6" s="11" t="s">
        <v>46</v>
      </c>
      <c r="AJ6" s="11" t="s">
        <v>47</v>
      </c>
      <c r="AK6" s="11" t="s">
        <v>42</v>
      </c>
      <c r="AL6" s="11" t="s">
        <v>43</v>
      </c>
      <c r="AM6" s="11" t="s">
        <v>43</v>
      </c>
      <c r="AN6" s="11" t="s">
        <v>44</v>
      </c>
      <c r="AO6" s="11" t="s">
        <v>45</v>
      </c>
      <c r="AP6" s="11" t="s">
        <v>46</v>
      </c>
      <c r="AQ6" s="11" t="s">
        <v>47</v>
      </c>
      <c r="AR6" s="11" t="s">
        <v>42</v>
      </c>
      <c r="AS6" s="11" t="s">
        <v>43</v>
      </c>
      <c r="AT6" s="11" t="s">
        <v>43</v>
      </c>
      <c r="AU6" s="11" t="s">
        <v>44</v>
      </c>
      <c r="AV6" s="11" t="s">
        <v>45</v>
      </c>
      <c r="AW6" s="11" t="s">
        <v>46</v>
      </c>
      <c r="AX6" s="11" t="s">
        <v>47</v>
      </c>
      <c r="AY6" s="11" t="s">
        <v>42</v>
      </c>
      <c r="AZ6" s="11" t="s">
        <v>43</v>
      </c>
      <c r="BA6" s="11" t="s">
        <v>43</v>
      </c>
      <c r="BB6" s="11" t="s">
        <v>44</v>
      </c>
      <c r="BC6" s="11" t="s">
        <v>45</v>
      </c>
      <c r="BD6" s="11" t="s">
        <v>46</v>
      </c>
      <c r="BE6" s="11" t="s">
        <v>47</v>
      </c>
      <c r="BF6" s="11" t="s">
        <v>42</v>
      </c>
      <c r="BG6" s="11" t="s">
        <v>43</v>
      </c>
      <c r="BH6" s="11" t="s">
        <v>43</v>
      </c>
      <c r="BI6" s="11" t="s">
        <v>44</v>
      </c>
      <c r="BJ6" s="11" t="s">
        <v>45</v>
      </c>
      <c r="BK6" s="11" t="s">
        <v>46</v>
      </c>
      <c r="BL6" s="11" t="s">
        <v>47</v>
      </c>
    </row>
    <row r="7" spans="1:64" ht="13.5" hidden="1" customHeight="1" thickBot="1" x14ac:dyDescent="0.4">
      <c r="A7" s="50" t="s">
        <v>35</v>
      </c>
      <c r="C7" s="53"/>
      <c r="E7"/>
      <c r="H7" t="str">
        <f>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row>
    <row r="8" spans="1:64" s="3" customFormat="1" ht="30" customHeight="1" thickBot="1" x14ac:dyDescent="0.4">
      <c r="A8" s="50" t="s">
        <v>24</v>
      </c>
      <c r="B8" s="87" t="s">
        <v>55</v>
      </c>
      <c r="C8" s="88"/>
      <c r="D8" s="89"/>
      <c r="E8" s="90"/>
      <c r="F8" s="91"/>
      <c r="G8" s="80"/>
      <c r="H8" s="15" t="str">
        <f t="shared" ref="H8:H14" si="3">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3" customFormat="1" ht="27" customHeight="1" thickBot="1" x14ac:dyDescent="0.4">
      <c r="A9" s="50" t="s">
        <v>41</v>
      </c>
      <c r="B9" s="85" t="s">
        <v>57</v>
      </c>
      <c r="C9" s="83"/>
      <c r="D9" s="84"/>
      <c r="E9" s="86">
        <v>45061</v>
      </c>
      <c r="F9" s="86">
        <v>45061</v>
      </c>
      <c r="G9" s="80" t="s">
        <v>60</v>
      </c>
      <c r="H9" s="15">
        <f t="shared" si="3"/>
        <v>1</v>
      </c>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row>
    <row r="10" spans="1:64" s="3" customFormat="1" ht="27" customHeight="1" thickBot="1" x14ac:dyDescent="0.4">
      <c r="A10" s="50"/>
      <c r="B10" s="85" t="s">
        <v>61</v>
      </c>
      <c r="C10" s="83"/>
      <c r="D10" s="84"/>
      <c r="E10" s="86">
        <v>45096</v>
      </c>
      <c r="F10" s="86">
        <v>45100</v>
      </c>
      <c r="G10" s="80" t="s">
        <v>60</v>
      </c>
      <c r="H10" s="15">
        <f t="shared" si="3"/>
        <v>5</v>
      </c>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row>
    <row r="11" spans="1:64" s="3" customFormat="1" ht="27" customHeight="1" thickBot="1" x14ac:dyDescent="0.4">
      <c r="A11" s="50"/>
      <c r="B11" s="85" t="s">
        <v>62</v>
      </c>
      <c r="C11" s="83"/>
      <c r="D11" s="84"/>
      <c r="E11" s="86">
        <v>45156</v>
      </c>
      <c r="F11" s="86">
        <v>45156</v>
      </c>
      <c r="G11" s="80" t="s">
        <v>60</v>
      </c>
      <c r="H11" s="15">
        <f t="shared" si="3"/>
        <v>1</v>
      </c>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row>
    <row r="12" spans="1:64" s="3" customFormat="1" ht="27" customHeight="1" thickBot="1" x14ac:dyDescent="0.4">
      <c r="A12" s="50"/>
      <c r="B12" s="85" t="s">
        <v>63</v>
      </c>
      <c r="C12" s="83"/>
      <c r="D12" s="84"/>
      <c r="E12" s="86">
        <v>45163</v>
      </c>
      <c r="F12" s="86">
        <v>45163</v>
      </c>
      <c r="G12" s="80" t="s">
        <v>60</v>
      </c>
      <c r="H12" s="15">
        <f t="shared" si="3"/>
        <v>1</v>
      </c>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row>
    <row r="13" spans="1:64" s="3" customFormat="1" ht="27" customHeight="1" thickBot="1" x14ac:dyDescent="0.4">
      <c r="A13" s="50"/>
      <c r="B13" s="85" t="s">
        <v>64</v>
      </c>
      <c r="C13" s="83"/>
      <c r="D13" s="84"/>
      <c r="E13" s="86">
        <v>45173</v>
      </c>
      <c r="F13" s="86">
        <v>45177</v>
      </c>
      <c r="G13" s="80" t="s">
        <v>60</v>
      </c>
      <c r="H13" s="15">
        <f t="shared" si="3"/>
        <v>5</v>
      </c>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row>
    <row r="14" spans="1:64" s="3" customFormat="1" ht="27" customHeight="1" thickBot="1" x14ac:dyDescent="0.4">
      <c r="A14" s="50"/>
      <c r="B14" s="85" t="s">
        <v>65</v>
      </c>
      <c r="C14" s="83"/>
      <c r="D14" s="84"/>
      <c r="E14" s="86">
        <v>45226</v>
      </c>
      <c r="F14" s="86">
        <v>45226</v>
      </c>
      <c r="G14" s="80" t="s">
        <v>60</v>
      </c>
      <c r="H14" s="15">
        <f t="shared" si="3"/>
        <v>1</v>
      </c>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row>
    <row r="15" spans="1:64" s="3" customFormat="1" ht="30" customHeight="1" thickBot="1" x14ac:dyDescent="0.4">
      <c r="A15" s="51" t="s">
        <v>31</v>
      </c>
      <c r="B15" s="16" t="s">
        <v>39</v>
      </c>
      <c r="C15" s="57"/>
      <c r="D15" s="17"/>
      <c r="E15" s="18"/>
      <c r="F15" s="19"/>
      <c r="G15" s="80"/>
      <c r="H15" s="15" t="str">
        <f t="shared" ref="H15:H34" si="4">IF(OR(ISBLANK(task_start),ISBLANK(task_end)),"",task_end-task_start+1)</f>
        <v/>
      </c>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row>
    <row r="16" spans="1:64" s="3" customFormat="1" ht="27" customHeight="1" thickBot="1" x14ac:dyDescent="0.4">
      <c r="A16" s="51" t="s">
        <v>36</v>
      </c>
      <c r="B16" s="75" t="s">
        <v>48</v>
      </c>
      <c r="C16" s="58"/>
      <c r="D16" s="20"/>
      <c r="E16" s="71">
        <f ca="1">Project_Start</f>
        <v>45061</v>
      </c>
      <c r="F16" s="71">
        <v>45070</v>
      </c>
      <c r="G16" s="80" t="s">
        <v>58</v>
      </c>
      <c r="H16" s="15">
        <f t="shared" ca="1" si="4"/>
        <v>10</v>
      </c>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row>
    <row r="17" spans="1:64" s="3" customFormat="1" ht="27" customHeight="1" thickBot="1" x14ac:dyDescent="0.4">
      <c r="A17" s="51" t="s">
        <v>32</v>
      </c>
      <c r="B17" s="75" t="s">
        <v>49</v>
      </c>
      <c r="C17" s="58"/>
      <c r="D17" s="20"/>
      <c r="E17" s="71">
        <v>45069</v>
      </c>
      <c r="F17" s="71">
        <v>45074</v>
      </c>
      <c r="G17" s="80" t="s">
        <v>58</v>
      </c>
      <c r="H17" s="15">
        <f t="shared" si="4"/>
        <v>6</v>
      </c>
      <c r="I17" s="36"/>
      <c r="J17" s="36"/>
      <c r="K17" s="36"/>
      <c r="L17" s="36"/>
      <c r="M17" s="36"/>
      <c r="N17" s="36"/>
      <c r="O17" s="36"/>
      <c r="P17" s="36"/>
      <c r="Q17" s="36"/>
      <c r="R17" s="36"/>
      <c r="S17" s="36"/>
      <c r="T17" s="36"/>
      <c r="U17" s="37"/>
      <c r="V17" s="37"/>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row>
    <row r="18" spans="1:64" s="3" customFormat="1" ht="27" customHeight="1" thickBot="1" x14ac:dyDescent="0.4">
      <c r="A18" s="50"/>
      <c r="B18" s="75" t="s">
        <v>50</v>
      </c>
      <c r="C18" s="58"/>
      <c r="D18" s="20"/>
      <c r="E18" s="71">
        <v>45072</v>
      </c>
      <c r="F18" s="71">
        <v>45074</v>
      </c>
      <c r="G18" s="80" t="s">
        <v>58</v>
      </c>
      <c r="H18" s="15">
        <f t="shared" si="4"/>
        <v>3</v>
      </c>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row>
    <row r="19" spans="1:64" s="3" customFormat="1" ht="30" customHeight="1" thickBot="1" x14ac:dyDescent="0.4">
      <c r="A19" s="51" t="s">
        <v>33</v>
      </c>
      <c r="B19" s="21" t="s">
        <v>51</v>
      </c>
      <c r="C19" s="59"/>
      <c r="D19" s="22"/>
      <c r="E19" s="23"/>
      <c r="F19" s="24"/>
      <c r="G19" s="80"/>
      <c r="H19" s="15" t="str">
        <f t="shared" si="4"/>
        <v/>
      </c>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row>
    <row r="20" spans="1:64" s="3" customFormat="1" ht="27" customHeight="1" thickBot="1" x14ac:dyDescent="0.4">
      <c r="A20" s="51"/>
      <c r="B20" s="76" t="s">
        <v>53</v>
      </c>
      <c r="C20" s="60"/>
      <c r="D20" s="25"/>
      <c r="E20" s="72">
        <v>45063</v>
      </c>
      <c r="F20" s="72">
        <v>45063</v>
      </c>
      <c r="G20" s="80" t="s">
        <v>59</v>
      </c>
      <c r="H20" s="15">
        <f t="shared" si="4"/>
        <v>1</v>
      </c>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row>
    <row r="21" spans="1:64" s="3" customFormat="1" ht="27" customHeight="1" thickBot="1" x14ac:dyDescent="0.4">
      <c r="A21" s="50"/>
      <c r="B21" s="76" t="s">
        <v>52</v>
      </c>
      <c r="C21" s="60"/>
      <c r="D21" s="25"/>
      <c r="E21" s="72">
        <v>45068</v>
      </c>
      <c r="F21" s="72">
        <v>45069</v>
      </c>
      <c r="G21" s="80" t="s">
        <v>59</v>
      </c>
      <c r="H21" s="15">
        <f t="shared" si="4"/>
        <v>2</v>
      </c>
      <c r="I21" s="36"/>
      <c r="J21" s="36"/>
      <c r="K21" s="36"/>
      <c r="L21" s="36"/>
      <c r="M21" s="36"/>
      <c r="N21" s="36"/>
      <c r="O21" s="36"/>
      <c r="P21" s="36"/>
      <c r="Q21" s="36"/>
      <c r="R21" s="36"/>
      <c r="S21" s="36"/>
      <c r="T21" s="36"/>
      <c r="U21" s="37"/>
      <c r="V21" s="37"/>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row>
    <row r="22" spans="1:64" s="3" customFormat="1" ht="27" customHeight="1" thickBot="1" x14ac:dyDescent="0.4">
      <c r="A22" s="50"/>
      <c r="B22" s="76" t="s">
        <v>54</v>
      </c>
      <c r="C22" s="60"/>
      <c r="D22" s="25"/>
      <c r="E22" s="72">
        <v>45070</v>
      </c>
      <c r="F22" s="72">
        <v>45071</v>
      </c>
      <c r="G22" s="80" t="s">
        <v>59</v>
      </c>
      <c r="H22" s="15">
        <f t="shared" si="4"/>
        <v>2</v>
      </c>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row>
    <row r="23" spans="1:64" s="3" customFormat="1" ht="30" customHeight="1" thickBot="1" x14ac:dyDescent="0.4">
      <c r="A23" s="50" t="s">
        <v>24</v>
      </c>
      <c r="B23" s="26" t="s">
        <v>56</v>
      </c>
      <c r="C23" s="61"/>
      <c r="D23" s="27"/>
      <c r="E23" s="28"/>
      <c r="F23" s="29"/>
      <c r="G23" s="80"/>
      <c r="H23" s="15" t="str">
        <f t="shared" si="4"/>
        <v/>
      </c>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row>
    <row r="24" spans="1:64" s="3" customFormat="1" ht="27" customHeight="1" thickBot="1" x14ac:dyDescent="0.4">
      <c r="A24" s="50"/>
      <c r="B24" s="77" t="s">
        <v>66</v>
      </c>
      <c r="C24" s="62"/>
      <c r="D24" s="30"/>
      <c r="E24" s="73">
        <v>45075</v>
      </c>
      <c r="F24" s="73">
        <f>E24+4</f>
        <v>45079</v>
      </c>
      <c r="G24" s="80" t="s">
        <v>41</v>
      </c>
      <c r="H24" s="15">
        <f t="shared" si="4"/>
        <v>5</v>
      </c>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row>
    <row r="25" spans="1:64" s="3" customFormat="1" ht="27" customHeight="1" thickBot="1" x14ac:dyDescent="0.4">
      <c r="A25" s="50"/>
      <c r="B25" s="77" t="s">
        <v>67</v>
      </c>
      <c r="C25" s="62"/>
      <c r="D25" s="30"/>
      <c r="E25" s="73">
        <f>E24+2</f>
        <v>45077</v>
      </c>
      <c r="F25" s="73">
        <f>E25+9</f>
        <v>45086</v>
      </c>
      <c r="G25" s="80" t="s">
        <v>41</v>
      </c>
      <c r="H25" s="15">
        <f t="shared" si="4"/>
        <v>10</v>
      </c>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row>
    <row r="26" spans="1:64" s="3" customFormat="1" ht="27" customHeight="1" thickBot="1" x14ac:dyDescent="0.4">
      <c r="A26" s="50"/>
      <c r="B26" s="77" t="s">
        <v>69</v>
      </c>
      <c r="C26" s="62"/>
      <c r="D26" s="30"/>
      <c r="E26" s="73">
        <f>F25+3</f>
        <v>45089</v>
      </c>
      <c r="F26" s="73">
        <f>E26+13</f>
        <v>45102</v>
      </c>
      <c r="G26" s="80" t="s">
        <v>41</v>
      </c>
      <c r="H26" s="15">
        <f t="shared" si="4"/>
        <v>14</v>
      </c>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row>
    <row r="27" spans="1:64" s="3" customFormat="1" ht="27" customHeight="1" thickBot="1" x14ac:dyDescent="0.4">
      <c r="A27" s="50"/>
      <c r="B27" s="77" t="s">
        <v>68</v>
      </c>
      <c r="C27" s="62"/>
      <c r="D27" s="30"/>
      <c r="E27" s="73">
        <f>F26+1</f>
        <v>45103</v>
      </c>
      <c r="F27" s="73">
        <f>E27+8</f>
        <v>45111</v>
      </c>
      <c r="G27" s="80" t="s">
        <v>41</v>
      </c>
      <c r="H27" s="15">
        <f t="shared" si="4"/>
        <v>9</v>
      </c>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row>
    <row r="28" spans="1:64" s="3" customFormat="1" ht="27" customHeight="1" thickBot="1" x14ac:dyDescent="0.4">
      <c r="A28" s="50"/>
      <c r="B28" s="77" t="s">
        <v>70</v>
      </c>
      <c r="C28" s="62"/>
      <c r="D28" s="30"/>
      <c r="E28" s="73">
        <f>F27</f>
        <v>45111</v>
      </c>
      <c r="F28" s="73">
        <f>E28+3</f>
        <v>45114</v>
      </c>
      <c r="G28" s="80" t="s">
        <v>41</v>
      </c>
      <c r="H28" s="15"/>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row>
    <row r="29" spans="1:64" s="3" customFormat="1" ht="30" customHeight="1" thickBot="1" x14ac:dyDescent="0.4">
      <c r="A29" s="51" t="s">
        <v>31</v>
      </c>
      <c r="B29" s="16" t="s">
        <v>71</v>
      </c>
      <c r="C29" s="57"/>
      <c r="D29" s="17"/>
      <c r="E29" s="18"/>
      <c r="F29" s="19"/>
      <c r="G29" s="80"/>
      <c r="H29" s="15" t="str">
        <f t="shared" si="4"/>
        <v/>
      </c>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row>
    <row r="30" spans="1:64" s="3" customFormat="1" ht="27" customHeight="1" thickBot="1" x14ac:dyDescent="0.4">
      <c r="A30" s="51" t="s">
        <v>36</v>
      </c>
      <c r="B30" s="75" t="s">
        <v>72</v>
      </c>
      <c r="C30" s="58"/>
      <c r="D30" s="20"/>
      <c r="E30" s="71">
        <v>45089</v>
      </c>
      <c r="F30" s="71">
        <v>45089</v>
      </c>
      <c r="G30" s="80" t="s">
        <v>58</v>
      </c>
      <c r="H30" s="15">
        <f t="shared" si="4"/>
        <v>1</v>
      </c>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row>
    <row r="31" spans="1:64" s="3" customFormat="1" ht="27" customHeight="1" thickBot="1" x14ac:dyDescent="0.4">
      <c r="A31" s="51" t="s">
        <v>32</v>
      </c>
      <c r="B31" s="75" t="s">
        <v>73</v>
      </c>
      <c r="C31" s="58"/>
      <c r="D31" s="20"/>
      <c r="E31" s="71">
        <v>45069</v>
      </c>
      <c r="F31" s="71">
        <v>45074</v>
      </c>
      <c r="G31" s="80" t="s">
        <v>58</v>
      </c>
      <c r="H31" s="15">
        <f t="shared" si="4"/>
        <v>6</v>
      </c>
      <c r="I31" s="36"/>
      <c r="J31" s="36"/>
      <c r="K31" s="36"/>
      <c r="L31" s="36"/>
      <c r="M31" s="36"/>
      <c r="N31" s="36"/>
      <c r="O31" s="36"/>
      <c r="P31" s="36"/>
      <c r="Q31" s="36"/>
      <c r="R31" s="36"/>
      <c r="S31" s="36"/>
      <c r="T31" s="36"/>
      <c r="U31" s="37"/>
      <c r="V31" s="37"/>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row>
    <row r="32" spans="1:64" s="3" customFormat="1" ht="27" customHeight="1" thickBot="1" x14ac:dyDescent="0.4">
      <c r="A32" s="50"/>
      <c r="B32" s="75"/>
      <c r="C32" s="58"/>
      <c r="D32" s="20"/>
      <c r="E32" s="71"/>
      <c r="F32" s="71"/>
      <c r="G32" s="80" t="s">
        <v>58</v>
      </c>
      <c r="H32" s="15" t="str">
        <f t="shared" si="4"/>
        <v/>
      </c>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row>
    <row r="33" spans="1:64" s="3" customFormat="1" ht="30" customHeight="1" thickBot="1" x14ac:dyDescent="0.4">
      <c r="A33" s="50" t="s">
        <v>26</v>
      </c>
      <c r="B33" s="64"/>
      <c r="C33" s="63"/>
      <c r="D33" s="14"/>
      <c r="E33" s="56"/>
      <c r="F33" s="56"/>
      <c r="G33" s="80"/>
      <c r="H33" s="15" t="str">
        <f t="shared" si="4"/>
        <v/>
      </c>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row>
    <row r="34" spans="1:64" s="3" customFormat="1" ht="30" customHeight="1" thickBot="1" x14ac:dyDescent="0.4">
      <c r="A34" s="51" t="s">
        <v>25</v>
      </c>
      <c r="B34" s="31" t="s">
        <v>0</v>
      </c>
      <c r="C34" s="70"/>
      <c r="D34" s="32"/>
      <c r="E34" s="33"/>
      <c r="F34" s="34"/>
      <c r="G34" s="81"/>
      <c r="H34" s="35" t="str">
        <f t="shared" si="4"/>
        <v/>
      </c>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row>
    <row r="35" spans="1:64" ht="30" customHeight="1" x14ac:dyDescent="0.35">
      <c r="G35" s="82"/>
    </row>
    <row r="36" spans="1:64" ht="30" customHeight="1" x14ac:dyDescent="0.35">
      <c r="C36" s="12"/>
      <c r="F36" s="52"/>
    </row>
    <row r="37" spans="1:64" ht="30" customHeight="1" x14ac:dyDescent="0.35">
      <c r="C37" s="13"/>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4">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5" priority="36">
      <formula>AND(TODAY()&gt;=I$5,TODAY()&lt;J$5)</formula>
    </cfRule>
  </conditionalFormatting>
  <conditionalFormatting sqref="I7:BL34">
    <cfRule type="expression" dxfId="4" priority="1" stopIfTrue="1">
      <formula>AND(task_end&gt;=I$5,task_start&lt;J$5,($G7="x"))</formula>
    </cfRule>
    <cfRule type="expression" dxfId="3" priority="2" stopIfTrue="1">
      <formula>AND(task_end&gt;=I$5,task_start&lt;J$5,($G7="g"))</formula>
    </cfRule>
    <cfRule type="expression" dxfId="2" priority="3" stopIfTrue="1">
      <formula>AND(task_end&gt;=I$5,task_start&lt;J$5,($G7="r"))</formula>
    </cfRule>
    <cfRule type="expression" dxfId="1" priority="30">
      <formula>AND(task_start&lt;=I$5,ROUNDDOWN((task_end-task_start+1)*task_progress,0)+task_start-1&gt;=I$5)</formula>
    </cfRule>
    <cfRule type="expression" dxfId="0" priority="31" stopIfTrue="1">
      <formula>AND(task_end&gt;=I$5,task_start&lt;J$5,($G7="b"))</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0" r:id="rId4" name="Scroll Bar 2">
              <controlPr defaultSize="0" autoPict="0">
                <anchor moveWithCells="1">
                  <from>
                    <xdr:col>23</xdr:col>
                    <xdr:colOff>57150</xdr:colOff>
                    <xdr:row>1</xdr:row>
                    <xdr:rowOff>158750</xdr:rowOff>
                  </from>
                  <to>
                    <xdr:col>36</xdr:col>
                    <xdr:colOff>82550</xdr:colOff>
                    <xdr:row>2</xdr:row>
                    <xdr:rowOff>127000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5" zoomScaleNormal="100" workbookViewId="0">
      <selection activeCell="A10" sqref="A10"/>
    </sheetView>
  </sheetViews>
  <sheetFormatPr baseColWidth="10" defaultColWidth="9.08984375" defaultRowHeight="13" x14ac:dyDescent="0.3"/>
  <cols>
    <col min="1" max="1" width="87.08984375" style="40" customWidth="1"/>
    <col min="2" max="16384" width="9.08984375" style="2"/>
  </cols>
  <sheetData>
    <row r="1" spans="1:2" ht="46.5" customHeight="1" x14ac:dyDescent="0.3"/>
    <row r="2" spans="1:2" s="42" customFormat="1" ht="15.5" x14ac:dyDescent="0.35">
      <c r="A2" s="41" t="s">
        <v>11</v>
      </c>
      <c r="B2" s="41"/>
    </row>
    <row r="3" spans="1:2" s="46" customFormat="1" ht="27" customHeight="1" x14ac:dyDescent="0.35">
      <c r="A3" s="68" t="s">
        <v>16</v>
      </c>
      <c r="B3" s="47"/>
    </row>
    <row r="4" spans="1:2" s="43" customFormat="1" ht="26" x14ac:dyDescent="0.6">
      <c r="A4" s="44" t="s">
        <v>10</v>
      </c>
    </row>
    <row r="5" spans="1:2" ht="74.150000000000006" customHeight="1" x14ac:dyDescent="0.3">
      <c r="A5" s="45" t="s">
        <v>19</v>
      </c>
    </row>
    <row r="6" spans="1:2" ht="26.25" customHeight="1" x14ac:dyDescent="0.3">
      <c r="A6" s="44" t="s">
        <v>22</v>
      </c>
    </row>
    <row r="7" spans="1:2" s="40" customFormat="1" ht="205" customHeight="1" x14ac:dyDescent="0.35">
      <c r="A7" s="49" t="s">
        <v>21</v>
      </c>
    </row>
    <row r="8" spans="1:2" s="43" customFormat="1" ht="26" x14ac:dyDescent="0.6">
      <c r="A8" s="44" t="s">
        <v>12</v>
      </c>
    </row>
    <row r="9" spans="1:2" ht="58" x14ac:dyDescent="0.3">
      <c r="A9" s="45" t="s">
        <v>20</v>
      </c>
    </row>
    <row r="10" spans="1:2" s="40" customFormat="1" ht="28" customHeight="1" x14ac:dyDescent="0.35">
      <c r="A10" s="48" t="s">
        <v>18</v>
      </c>
    </row>
    <row r="11" spans="1:2" s="43" customFormat="1" ht="26" x14ac:dyDescent="0.6">
      <c r="A11" s="44" t="s">
        <v>9</v>
      </c>
    </row>
    <row r="12" spans="1:2" ht="29" x14ac:dyDescent="0.3">
      <c r="A12" s="45" t="s">
        <v>17</v>
      </c>
    </row>
    <row r="13" spans="1:2" s="40" customFormat="1" ht="28" customHeight="1" x14ac:dyDescent="0.35">
      <c r="A13" s="48" t="s">
        <v>3</v>
      </c>
    </row>
    <row r="14" spans="1:2" s="43" customFormat="1" ht="26" x14ac:dyDescent="0.6">
      <c r="A14" s="44" t="s">
        <v>13</v>
      </c>
    </row>
    <row r="15" spans="1:2" ht="75" customHeight="1" x14ac:dyDescent="0.3">
      <c r="A15" s="45" t="s">
        <v>14</v>
      </c>
    </row>
    <row r="16" spans="1:2" ht="72.5" x14ac:dyDescent="0.3">
      <c r="A16" s="45"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ProjectSchedule</vt:lpstr>
      <vt:lpstr>About</vt:lpstr>
      <vt:lpstr>Display_Week</vt:lpstr>
      <vt:lpstr>ProjectSchedule!Impression_des_titres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2022-03-11T22:41:12Z</dcterms:created>
  <dcterms:modified xsi:type="dcterms:W3CDTF">2023-05-15T12:22:22Z</dcterms:modified>
</cp:coreProperties>
</file>