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filterPrivacy="1" codeName="ThisWorkbook"/>
  <xr:revisionPtr revIDLastSave="0" documentId="13_ncr:1_{82CEAB04-6C92-48F8-BCE6-A94CD6298D42}" xr6:coauthVersionLast="47" xr6:coauthVersionMax="47" xr10:uidLastSave="{00000000-0000-0000-0000-000000000000}"/>
  <bookViews>
    <workbookView minimized="1" xWindow="29520" yWindow="675" windowWidth="19110" windowHeight="10035"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31" i="11" l="1"/>
  <c r="E31" i="11"/>
  <c r="H31" i="11" s="1"/>
  <c r="F30" i="11"/>
  <c r="H32" i="11"/>
  <c r="H29" i="11"/>
  <c r="F25" i="11"/>
  <c r="E26" i="11" s="1"/>
  <c r="F26" i="11" s="1"/>
  <c r="F24" i="11"/>
  <c r="E25" i="11"/>
  <c r="H13" i="11"/>
  <c r="H8" i="11" l="1"/>
  <c r="H33" i="11"/>
  <c r="H34" i="11"/>
  <c r="H7" i="11"/>
  <c r="E3" i="11" l="1"/>
  <c r="H30" i="11" s="1"/>
  <c r="H10" i="11" l="1"/>
  <c r="H9" i="11"/>
  <c r="E16" i="11"/>
  <c r="H25" i="11" s="1"/>
  <c r="I5" i="11"/>
  <c r="H23" i="11"/>
  <c r="H19" i="11"/>
  <c r="H15" i="11"/>
  <c r="H24" i="11" l="1"/>
  <c r="H16" i="11"/>
  <c r="H11" i="11" l="1"/>
  <c r="H12" i="11"/>
  <c r="H14" i="11"/>
  <c r="H17" i="11"/>
  <c r="E27" i="11"/>
  <c r="F27" i="11" s="1"/>
  <c r="E28" i="11" s="1"/>
  <c r="F28" i="11" s="1"/>
  <c r="H26" i="11"/>
  <c r="H20" i="11"/>
  <c r="J5" i="11"/>
  <c r="K5" i="11" s="1"/>
  <c r="L5" i="11" s="1"/>
  <c r="M5" i="11" s="1"/>
  <c r="N5" i="11" s="1"/>
  <c r="O5" i="11" s="1"/>
  <c r="P5" i="11" s="1"/>
  <c r="I4" i="11"/>
  <c r="H27" i="11" l="1"/>
  <c r="H21" i="11"/>
  <c r="H18" i="11"/>
  <c r="P4" i="11"/>
  <c r="Q5" i="11"/>
  <c r="R5" i="11" s="1"/>
  <c r="S5" i="11" s="1"/>
  <c r="T5" i="11" s="1"/>
  <c r="U5" i="11" s="1"/>
  <c r="V5" i="11" s="1"/>
  <c r="W5" i="11" s="1"/>
  <c r="H22" i="11" l="1"/>
  <c r="W4" i="11"/>
  <c r="X5" i="11"/>
  <c r="Y5" i="11" s="1"/>
  <c r="Z5" i="11" s="1"/>
  <c r="AA5" i="11" s="1"/>
  <c r="AB5" i="11" s="1"/>
  <c r="AC5" i="11" s="1"/>
  <c r="AD5" i="11" s="1"/>
  <c r="AE5" i="11" l="1"/>
  <c r="AF5" i="11" s="1"/>
  <c r="AG5" i="11" s="1"/>
  <c r="AH5" i="11" s="1"/>
  <c r="AI5" i="11" s="1"/>
  <c r="AJ5" i="11" s="1"/>
  <c r="AD4" i="11"/>
  <c r="AK5" i="11" l="1"/>
  <c r="AL5" i="11" s="1"/>
  <c r="AM5" i="11" s="1"/>
  <c r="AN5" i="11" s="1"/>
  <c r="AO5" i="11" s="1"/>
  <c r="AP5" i="11" s="1"/>
  <c r="AQ5" i="11" s="1"/>
  <c r="AR5" i="11" l="1"/>
  <c r="AS5" i="11" s="1"/>
  <c r="AK4" i="11"/>
  <c r="AT5" i="11" l="1"/>
  <c r="AR4" i="11"/>
  <c r="AU5" i="11" l="1"/>
  <c r="AV5" i="11" l="1"/>
  <c r="AW5" i="11" l="1"/>
  <c r="AX5" i="11" l="1"/>
  <c r="AY5" i="11" s="1"/>
  <c r="AZ5" i="11" l="1"/>
  <c r="AY4" i="11"/>
  <c r="BA5" i="11" l="1"/>
  <c r="BB5" i="11" l="1"/>
  <c r="BC5" i="11" l="1"/>
  <c r="BD5" i="11" l="1"/>
  <c r="BE5" i="11" l="1"/>
  <c r="BF5" i="11" l="1"/>
  <c r="BG5" i="11" l="1"/>
  <c r="BF4" i="11"/>
  <c r="BH5" i="11" l="1"/>
  <c r="BI5" i="11" l="1"/>
  <c r="BJ5" i="11" l="1"/>
  <c r="BK5" i="11" l="1"/>
  <c r="BL5" i="11" l="1"/>
</calcChain>
</file>

<file path=xl/sharedStrings.xml><?xml version="1.0" encoding="utf-8"?>
<sst xmlns="http://schemas.openxmlformats.org/spreadsheetml/2006/main" count="145" uniqueCount="74">
  <si>
    <t>Insert new rows ABOVE this one</t>
  </si>
  <si>
    <t>Project Start:</t>
  </si>
  <si>
    <t>PROGRESS</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</si>
  <si>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</si>
  <si>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</si>
  <si>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</si>
  <si>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</si>
  <si>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</si>
  <si>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</si>
  <si>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</si>
  <si>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</si>
  <si>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</si>
  <si>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</si>
  <si>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</si>
  <si>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</si>
  <si>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</si>
  <si>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</si>
  <si>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</si>
  <si>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</si>
  <si>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</si>
  <si>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</si>
  <si>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</si>
  <si>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</si>
  <si>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</si>
  <si>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</si>
  <si>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</si>
  <si>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</si>
  <si>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</si>
  <si>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</si>
  <si>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</si>
  <si>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</si>
  <si>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</si>
  <si>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</si>
  <si>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</si>
  <si>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</si>
  <si>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</si>
  <si>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</si>
  <si>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Telemetry for the Formula Student</t>
  </si>
  <si>
    <t>HES-SO Valais Wallis</t>
  </si>
  <si>
    <t>Etude de la technologie de transmission</t>
  </si>
  <si>
    <t>S. van Kappel</t>
  </si>
  <si>
    <t>g</t>
  </si>
  <si>
    <t>L</t>
  </si>
  <si>
    <t>M</t>
  </si>
  <si>
    <t>J</t>
  </si>
  <si>
    <t>V</t>
  </si>
  <si>
    <t>S</t>
  </si>
  <si>
    <t>D</t>
  </si>
  <si>
    <t>Choix entre Wifi et RF 433 MHz</t>
  </si>
  <si>
    <t>Choix des composants</t>
  </si>
  <si>
    <t>Choix des antennes</t>
  </si>
  <si>
    <t>Data</t>
  </si>
  <si>
    <t>Format data télémétrie</t>
  </si>
  <si>
    <t>Choix capteurs télémétrie/sauvegarde</t>
  </si>
  <si>
    <t>Format data sauvegarde</t>
  </si>
  <si>
    <t>Admin</t>
  </si>
  <si>
    <t>Hardware</t>
  </si>
  <si>
    <t>Début du travail de diplôme</t>
  </si>
  <si>
    <t>b</t>
  </si>
  <si>
    <t>r</t>
  </si>
  <si>
    <t>x</t>
  </si>
  <si>
    <t>Présentation intermédiaire</t>
  </si>
  <si>
    <t>Remise du rapport final</t>
  </si>
  <si>
    <t>Exposition des travaux de diplôme</t>
  </si>
  <si>
    <t>Défenses orales</t>
  </si>
  <si>
    <t>Cérémonie de remise des diplômes</t>
  </si>
  <si>
    <t>Schéma de principe</t>
  </si>
  <si>
    <t>Schématique système de télémétrie</t>
  </si>
  <si>
    <t>Production</t>
  </si>
  <si>
    <t>Routage (atelier électronique)</t>
  </si>
  <si>
    <t>Tests et mise en service</t>
  </si>
  <si>
    <t>Software</t>
  </si>
  <si>
    <t>Architecture</t>
  </si>
  <si>
    <t>Programation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</si>
</sst>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_(* \(#,##0.00\);_(* &quot;-&quot;??_);_(@_)"/>
    <numFmt numFmtId="165" formatCode="m/d/yy;@"/>
    <numFmt numFmtId="166" formatCode="ddd\,\ m/d/yyyy"/>
    <numFmt numFmtId="167" formatCode="mmm\ d\,\ yyyy"/>
    <numFmt numFmtId="168" formatCode="d"/>
    <numFmt numFmtId="169" formatCode="[$-F800]dddd\,\ mmmm\ dd\,\ yyyy"/>
  </numFmts>
  <fonts count="2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0" tint="-0.34998626667073579"/>
        <bgColor indexed="64"/>
      </patternFill>
    </fill>
    <fill>
      <patternFill patternType="solid">
        <fgColor theme="0" tint="-0.249977111117893"/>
        <bgColor indexed="6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indexed="64"/>
      </left>
      <right style="thin">
        <color indexed="64"/>
      </right>
      <top style="thin">
        <color indexed="64"/>
      </top>
      <bottom style="thin">
        <color indexed="64"/>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7">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7" fillId="11" borderId="1" xfId="0" applyFont="1" applyFill="1" applyBorder="1" applyAlignment="1">
      <alignment horizontal="left" vertical="center" indent="1"/>
    </xf>
    <xf numFmtId="0" fontId="7" fillId="11" borderId="1" xfId="0" applyFont="1" applyFill="1" applyBorder="1" applyAlignment="1">
      <alignment horizontal="center" vertical="center" wrapText="1"/>
    </xf>
    <xf numFmtId="168" fontId="11" fillId="6" borderId="0" xfId="0" applyNumberFormat="1" applyFont="1" applyFill="1" applyAlignment="1">
      <alignment horizontal="center" vertical="center"/>
    </xf>
    <xf numFmtId="168" fontId="11" fillId="6" borderId="6" xfId="0" applyNumberFormat="1" applyFont="1" applyFill="1" applyBorder="1" applyAlignment="1">
      <alignment horizontal="center" vertical="center"/>
    </xf>
    <xf numFmtId="168" fontId="11" fillId="6" borderId="7" xfId="0" applyNumberFormat="1" applyFont="1" applyFill="1" applyBorder="1" applyAlignment="1">
      <alignment horizontal="center" vertical="center"/>
    </xf>
    <xf numFmtId="0" fontId="12" fillId="10"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165" fontId="0" fillId="7" borderId="2" xfId="0" applyNumberFormat="1" applyFill="1" applyBorder="1" applyAlignment="1">
      <alignment horizontal="center" vertical="center"/>
    </xf>
    <xf numFmtId="165" fontId="5" fillId="7"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9" borderId="2" xfId="2" applyFont="1" applyFill="1" applyBorder="1" applyAlignment="1">
      <alignment horizontal="center" vertical="center"/>
    </xf>
    <xf numFmtId="0" fontId="8" fillId="2" borderId="2" xfId="0" applyFont="1" applyFill="1" applyBorder="1" applyAlignment="1">
      <alignment horizontal="left" vertical="center" indent="1"/>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165" fontId="9" fillId="0" borderId="2" xfId="10">
      <alignment horizontal="center" vertical="center"/>
    </xf>
    <xf numFmtId="0" fontId="9" fillId="7" borderId="2" xfId="11" applyFill="1">
      <alignment horizontal="center" vertical="center"/>
    </xf>
    <xf numFmtId="0" fontId="9" fillId="3" borderId="2" xfId="11" applyFill="1">
      <alignment horizontal="center" vertical="center"/>
    </xf>
    <xf numFmtId="0" fontId="9" fillId="8" borderId="2" xfId="11" applyFill="1">
      <alignment horizontal="center" vertical="center"/>
    </xf>
    <xf numFmtId="0" fontId="9" fillId="4" borderId="2" xfId="11" applyFill="1">
      <alignment horizontal="center" vertical="center"/>
    </xf>
    <xf numFmtId="0" fontId="9" fillId="5" borderId="2" xfId="11" applyFill="1">
      <alignment horizontal="center" vertical="center"/>
    </xf>
    <xf numFmtId="0" fontId="9" fillId="9" borderId="2" xfId="11" applyFill="1">
      <alignment horizontal="center" vertical="center"/>
    </xf>
    <xf numFmtId="0" fontId="9" fillId="0" borderId="2" xfId="11">
      <alignment horizontal="center" vertical="center"/>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0" fontId="10" fillId="0" borderId="0" xfId="7" applyAlignment="1">
      <alignment vertical="top" wrapText="1"/>
    </xf>
    <xf numFmtId="14" fontId="8" fillId="2" borderId="2" xfId="0" applyNumberFormat="1" applyFont="1" applyFill="1" applyBorder="1" applyAlignment="1">
      <alignment horizontal="center" vertical="center"/>
    </xf>
    <xf numFmtId="14" fontId="9" fillId="3" borderId="2" xfId="10" applyNumberFormat="1" applyFill="1">
      <alignment horizontal="center" vertical="center"/>
    </xf>
    <xf numFmtId="14" fontId="9" fillId="4" borderId="2" xfId="10" applyNumberFormat="1" applyFill="1">
      <alignment horizontal="center" vertical="center"/>
    </xf>
    <xf numFmtId="14" fontId="9" fillId="9" borderId="2" xfId="10" applyNumberFormat="1" applyFill="1">
      <alignment horizontal="center" vertical="center"/>
    </xf>
    <xf numFmtId="0" fontId="0" fillId="0" borderId="11" xfId="0" applyBorder="1" applyAlignment="1">
      <alignment horizontal="center" vertical="center"/>
    </xf>
    <xf numFmtId="0" fontId="0" fillId="3" borderId="2" xfId="12" applyFont="1" applyFill="1">
      <alignment horizontal="left" vertical="center" indent="2"/>
    </xf>
    <xf numFmtId="0" fontId="0" fillId="4" borderId="2" xfId="12" applyFont="1" applyFill="1">
      <alignment horizontal="left" vertical="center" indent="2"/>
    </xf>
    <xf numFmtId="0" fontId="0" fillId="9" borderId="2" xfId="12" applyFont="1" applyFill="1">
      <alignment horizontal="left" vertical="center" indent="2"/>
    </xf>
    <xf numFmtId="0" fontId="22" fillId="0" borderId="0" xfId="0" applyFont="1"/>
    <xf numFmtId="0" fontId="22" fillId="0" borderId="10" xfId="0" applyFont="1" applyBorder="1"/>
    <xf numFmtId="0" fontId="22" fillId="0" borderId="2" xfId="0" applyFont="1" applyBorder="1" applyAlignment="1">
      <alignment horizontal="center" vertical="center"/>
    </xf>
    <xf numFmtId="0" fontId="22" fillId="2" borderId="2" xfId="0" applyFont="1" applyFill="1" applyBorder="1" applyAlignment="1">
      <alignment horizontal="center" vertical="center"/>
    </xf>
    <xf numFmtId="0" fontId="22" fillId="0" borderId="0" xfId="0" applyFont="1" applyAlignment="1">
      <alignment horizontal="right" vertical="center"/>
    </xf>
    <xf numFmtId="0" fontId="9" fillId="13" borderId="2" xfId="11" applyFill="1">
      <alignment horizontal="center" vertical="center"/>
    </xf>
    <xf numFmtId="9" fontId="5" fillId="13" borderId="2" xfId="2" applyFont="1" applyFill="1" applyBorder="1" applyAlignment="1">
      <alignment horizontal="center" vertical="center"/>
    </xf>
    <xf numFmtId="0" fontId="0" fillId="13" borderId="2" xfId="12" applyFont="1" applyFill="1">
      <alignment horizontal="left" vertical="center" indent="2"/>
    </xf>
    <xf numFmtId="14" fontId="9" fillId="13" borderId="2" xfId="10" applyNumberFormat="1" applyFill="1">
      <alignment horizontal="center" vertical="center"/>
    </xf>
    <xf numFmtId="0" fontId="6" fillId="12" borderId="2" xfId="0" applyFont="1" applyFill="1" applyBorder="1" applyAlignment="1">
      <alignment horizontal="left" vertical="center" indent="1"/>
    </xf>
    <xf numFmtId="0" fontId="9" fillId="12" borderId="2" xfId="11" applyFill="1">
      <alignment horizontal="center" vertical="center"/>
    </xf>
    <xf numFmtId="9" fontId="5" fillId="12" borderId="2" xfId="2" applyFont="1" applyFill="1" applyBorder="1" applyAlignment="1">
      <alignment horizontal="center" vertical="center"/>
    </xf>
    <xf numFmtId="165" fontId="0" fillId="12" borderId="2" xfId="0" applyNumberFormat="1" applyFill="1" applyBorder="1" applyAlignment="1">
      <alignment horizontal="center" vertical="center"/>
    </xf>
    <xf numFmtId="165" fontId="5" fillId="12" borderId="2" xfId="0" applyNumberFormat="1" applyFont="1" applyFill="1" applyBorder="1" applyAlignment="1">
      <alignment horizontal="center" vertical="center"/>
    </xf>
    <xf numFmtId="0" fontId="9" fillId="0" borderId="0" xfId="8">
      <alignment horizontal="right" indent="1"/>
    </xf>
    <xf numFmtId="167" fontId="0" fillId="6" borderId="4" xfId="0" applyNumberFormat="1" applyFill="1" applyBorder="1" applyAlignment="1">
      <alignment horizontal="left" vertical="center" wrapText="1" indent="1"/>
    </xf>
    <xf numFmtId="167" fontId="0" fillId="6" borderId="1" xfId="0" applyNumberFormat="1" applyFill="1" applyBorder="1" applyAlignment="1">
      <alignment horizontal="left" vertical="center" wrapText="1" indent="1"/>
    </xf>
    <xf numFmtId="167" fontId="0" fillId="6" borderId="5" xfId="0" applyNumberFormat="1" applyFill="1" applyBorder="1" applyAlignment="1">
      <alignment horizontal="left" vertical="center" wrapText="1" indent="1"/>
    </xf>
    <xf numFmtId="169" fontId="9" fillId="0" borderId="11" xfId="9" applyNumberFormat="1" applyBorder="1">
      <alignment horizontal="center" vertical="center"/>
    </xf>
  </cellXfs>
  <cellStyles count="13">
    <cellStyle name="Date" xfId="10" xr:uid="{229918B6-DD13-4F5A-97B9-305F7E002AA3}"/>
    <cellStyle name="Lien hypertexte" xfId="1" builtinId="8" customBuiltin="1"/>
    <cellStyle name="Milliers" xfId="4" builtinId="3" customBuiltin="1"/>
    <cellStyle name="Name" xfId="11" xr:uid="{B2D3C1EE-6B41-4801-AAFC-C2274E49E503}"/>
    <cellStyle name="Normal" xfId="0" builtinId="0"/>
    <cellStyle name="Pourcentage" xfId="2" builtinId="5"/>
    <cellStyle name="Project Start" xfId="9" xr:uid="{8EB8A09A-C31C-40A3-B2C1-9449520178B8}"/>
    <cellStyle name="Task" xfId="12" xr:uid="{6391D789-272B-4DD2-9BF3-2CDCF610FA41}"/>
    <cellStyle name="Titre" xfId="5" builtinId="15" customBuiltin="1"/>
    <cellStyle name="Titre 1" xfId="6" builtinId="16" customBuiltin="1"/>
    <cellStyle name="Titre 2" xfId="7" builtinId="17" customBuiltin="1"/>
    <cellStyle name="Titre 3" xfId="8" builtinId="18" customBuiltin="1"/>
    <cellStyle name="zHiddenText" xfId="3" xr:uid="{26E66EE6-E33F-4D77-BAE4-0FB4F5BBF673}"/>
  </cellStyles>
  <dxfs count="15">
    <dxf>
      <fill>
        <patternFill>
          <bgColor theme="3" tint="0.59996337778862885"/>
        </patternFill>
      </fill>
      <border>
        <left/>
        <right/>
      </border>
    </dxf>
    <dxf>
      <fill>
        <patternFill>
          <bgColor theme="0" tint="-0.34998626667073579"/>
        </patternFill>
      </fill>
    </dxf>
    <dxf>
      <fill>
        <patternFill>
          <bgColor theme="5"/>
        </patternFill>
      </fill>
      <border>
        <left/>
        <right/>
      </border>
    </dxf>
    <dxf>
      <fill>
        <patternFill>
          <bgColor theme="6"/>
        </patternFill>
      </fill>
      <border>
        <left/>
        <right/>
      </border>
    </dxf>
    <dxf>
      <fill>
        <patternFill>
          <bgColor theme="1"/>
        </patternFill>
      </fill>
      <border>
        <left/>
        <right/>
      </border>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1" fmlaLink="$E$4" horiz="1" max="12" min="1" page="10"/>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23</xdr:col>
          <xdr:colOff>57150</xdr:colOff>
          <xdr:row>1</xdr:row>
          <xdr:rowOff>158750</xdr:rowOff>
        </xdr:from>
        <xdr:to>
          <xdr:col>36</xdr:col>
          <xdr:colOff>82550</xdr:colOff>
          <xdr:row>2</xdr:row>
          <xdr:rowOff>127000</xdr:rowOff>
        </xdr:to>
        <xdr:sp macro="" textlink="">
          <xdr:nvSpPr>
            <xdr:cNvPr id="2050" name="Scroll Bar 2" hidden="1">
              <a:extLst>
                <a:ext uri="{63B3BB69-23CF-44E3-9099-C40C66FF867C}">
                  <a14:compatExt spid="_x0000_s2050"/>
                </a:ext>
                <a:ext uri="{FF2B5EF4-FFF2-40B4-BE49-F238E27FC236}">
                  <a16:creationId xmlns:a16="http://schemas.microsoft.com/office/drawing/2014/main" id="{00000000-0008-0000-0000-000002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7"/>
  <sheetViews>
    <sheetView showGridLines="0" tabSelected="1" showRuler="0" zoomScaleNormal="100" zoomScalePageLayoutView="70" workbookViewId="0">
      <pane ySplit="6" topLeftCell="A14" activePane="bottomLeft" state="frozen"/>
      <selection pane="bottomLeft" activeCell="W16" sqref="W16"/>
    </sheetView>
  </sheetViews>
  <sheetFormatPr baseColWidth="10" defaultColWidth="8.7265625" defaultRowHeight="30" customHeight="1" x14ac:dyDescent="0.35"/>
  <cols>
    <col min="1" max="1" width="2.6328125" style="50" customWidth="1"/>
    <col min="2" max="2" width="19.81640625" customWidth="1"/>
    <col min="3" max="3" width="30.6328125" customWidth="1"/>
    <col min="4" max="4" width="10.6328125" customWidth="1"/>
    <col min="5" max="5" width="10.453125" style="5" customWidth="1"/>
    <col min="6" max="6" width="10.453125" customWidth="1"/>
    <col min="7" max="7" width="2.6328125" style="78" customWidth="1"/>
    <col min="8" max="8" width="4.26953125" hidden="1" customWidth="1"/>
    <col min="9" max="64" width="2.54296875" customWidth="1"/>
    <col min="69" max="70" width="10.36328125"/>
  </cols>
  <sheetData>
    <row r="1" spans="1:64" ht="30" customHeight="1" x14ac:dyDescent="0.65">
      <c r="A1" s="51" t="s">
        <v>27</v>
      </c>
      <c r="B1" s="54" t="s">
        <v>37</v>
      </c>
      <c r="C1" s="1"/>
      <c r="D1" s="2"/>
      <c r="E1" s="4"/>
      <c r="F1" s="39"/>
      <c r="H1" s="2"/>
      <c r="I1" s="66"/>
    </row>
    <row r="2" spans="1:64" ht="30" customHeight="1" x14ac:dyDescent="0.45">
      <c r="A2" s="50" t="s">
        <v>23</v>
      </c>
      <c r="B2" s="55" t="s">
        <v>38</v>
      </c>
      <c r="I2" s="67"/>
    </row>
    <row r="3" spans="1:64" ht="30" customHeight="1" x14ac:dyDescent="0.35">
      <c r="A3" s="50" t="s">
        <v>34</v>
      </c>
      <c r="B3" s="69" t="s">
        <v>40</v>
      </c>
      <c r="C3" s="92" t="s">
        <v>1</v>
      </c>
      <c r="D3" s="92"/>
      <c r="E3" s="96">
        <f ca="1">TODAY()</f>
        <v>45062</v>
      </c>
      <c r="F3" s="96"/>
    </row>
    <row r="4" spans="1:64" ht="30" customHeight="1" x14ac:dyDescent="0.35">
      <c r="A4" s="51" t="s">
        <v>28</v>
      </c>
      <c r="C4" s="92" t="s">
        <v>7</v>
      </c>
      <c r="D4" s="92"/>
      <c r="E4" s="74">
        <v>1</v>
      </c>
      <c r="I4" s="93">
        <f ca="1">I5</f>
        <v>45061</v>
      </c>
      <c r="J4" s="94"/>
      <c r="K4" s="94"/>
      <c r="L4" s="94"/>
      <c r="M4" s="94"/>
      <c r="N4" s="94"/>
      <c r="O4" s="95"/>
      <c r="P4" s="93">
        <f ca="1">P5</f>
        <v>45068</v>
      </c>
      <c r="Q4" s="94"/>
      <c r="R4" s="94"/>
      <c r="S4" s="94"/>
      <c r="T4" s="94"/>
      <c r="U4" s="94"/>
      <c r="V4" s="95"/>
      <c r="W4" s="93">
        <f ca="1">W5</f>
        <v>45075</v>
      </c>
      <c r="X4" s="94"/>
      <c r="Y4" s="94"/>
      <c r="Z4" s="94"/>
      <c r="AA4" s="94"/>
      <c r="AB4" s="94"/>
      <c r="AC4" s="95"/>
      <c r="AD4" s="93">
        <f ca="1">AD5</f>
        <v>45082</v>
      </c>
      <c r="AE4" s="94"/>
      <c r="AF4" s="94"/>
      <c r="AG4" s="94"/>
      <c r="AH4" s="94"/>
      <c r="AI4" s="94"/>
      <c r="AJ4" s="95"/>
      <c r="AK4" s="93">
        <f ca="1">AK5</f>
        <v>45089</v>
      </c>
      <c r="AL4" s="94"/>
      <c r="AM4" s="94"/>
      <c r="AN4" s="94"/>
      <c r="AO4" s="94"/>
      <c r="AP4" s="94"/>
      <c r="AQ4" s="95"/>
      <c r="AR4" s="93">
        <f ca="1">AR5</f>
        <v>45096</v>
      </c>
      <c r="AS4" s="94"/>
      <c r="AT4" s="94"/>
      <c r="AU4" s="94"/>
      <c r="AV4" s="94"/>
      <c r="AW4" s="94"/>
      <c r="AX4" s="95"/>
      <c r="AY4" s="93">
        <f ca="1">AY5</f>
        <v>45103</v>
      </c>
      <c r="AZ4" s="94"/>
      <c r="BA4" s="94"/>
      <c r="BB4" s="94"/>
      <c r="BC4" s="94"/>
      <c r="BD4" s="94"/>
      <c r="BE4" s="95"/>
      <c r="BF4" s="93">
        <f ca="1">BF5</f>
        <v>45110</v>
      </c>
      <c r="BG4" s="94"/>
      <c r="BH4" s="94"/>
      <c r="BI4" s="94"/>
      <c r="BJ4" s="94"/>
      <c r="BK4" s="94"/>
      <c r="BL4" s="95"/>
    </row>
    <row r="5" spans="1:64" ht="15" customHeight="1" x14ac:dyDescent="0.35">
      <c r="A5" s="51" t="s">
        <v>29</v>
      </c>
      <c r="B5" s="65"/>
      <c r="C5" s="65"/>
      <c r="D5" s="65"/>
      <c r="E5" s="65"/>
      <c r="F5" s="65"/>
      <c r="G5" s="79"/>
      <c r="I5" s="9">
        <f ca="1">Project_Start-WEEKDAY(Project_Start,1)+2+7*(Display_Week-1)</f>
        <v>45061</v>
      </c>
      <c r="J5" s="8">
        <f ca="1">I5+1</f>
        <v>45062</v>
      </c>
      <c r="K5" s="8">
        <f t="shared" ref="K5:AX5" ca="1" si="0">J5+1</f>
        <v>45063</v>
      </c>
      <c r="L5" s="8">
        <f t="shared" ca="1" si="0"/>
        <v>45064</v>
      </c>
      <c r="M5" s="8">
        <f t="shared" ca="1" si="0"/>
        <v>45065</v>
      </c>
      <c r="N5" s="8">
        <f t="shared" ca="1" si="0"/>
        <v>45066</v>
      </c>
      <c r="O5" s="10">
        <f t="shared" ca="1" si="0"/>
        <v>45067</v>
      </c>
      <c r="P5" s="9">
        <f ca="1">O5+1</f>
        <v>45068</v>
      </c>
      <c r="Q5" s="8">
        <f ca="1">P5+1</f>
        <v>45069</v>
      </c>
      <c r="R5" s="8">
        <f t="shared" ca="1" si="0"/>
        <v>45070</v>
      </c>
      <c r="S5" s="8">
        <f t="shared" ca="1" si="0"/>
        <v>45071</v>
      </c>
      <c r="T5" s="8">
        <f t="shared" ca="1" si="0"/>
        <v>45072</v>
      </c>
      <c r="U5" s="8">
        <f t="shared" ca="1" si="0"/>
        <v>45073</v>
      </c>
      <c r="V5" s="10">
        <f t="shared" ca="1" si="0"/>
        <v>45074</v>
      </c>
      <c r="W5" s="9">
        <f ca="1">V5+1</f>
        <v>45075</v>
      </c>
      <c r="X5" s="8">
        <f ca="1">W5+1</f>
        <v>45076</v>
      </c>
      <c r="Y5" s="8">
        <f t="shared" ca="1" si="0"/>
        <v>45077</v>
      </c>
      <c r="Z5" s="8">
        <f t="shared" ca="1" si="0"/>
        <v>45078</v>
      </c>
      <c r="AA5" s="8">
        <f t="shared" ca="1" si="0"/>
        <v>45079</v>
      </c>
      <c r="AB5" s="8">
        <f t="shared" ca="1" si="0"/>
        <v>45080</v>
      </c>
      <c r="AC5" s="10">
        <f t="shared" ca="1" si="0"/>
        <v>45081</v>
      </c>
      <c r="AD5" s="9">
        <f ca="1">AC5+1</f>
        <v>45082</v>
      </c>
      <c r="AE5" s="8">
        <f ca="1">AD5+1</f>
        <v>45083</v>
      </c>
      <c r="AF5" s="8">
        <f t="shared" ca="1" si="0"/>
        <v>45084</v>
      </c>
      <c r="AG5" s="8">
        <f t="shared" ca="1" si="0"/>
        <v>45085</v>
      </c>
      <c r="AH5" s="8">
        <f t="shared" ca="1" si="0"/>
        <v>45086</v>
      </c>
      <c r="AI5" s="8">
        <f t="shared" ca="1" si="0"/>
        <v>45087</v>
      </c>
      <c r="AJ5" s="10">
        <f t="shared" ca="1" si="0"/>
        <v>45088</v>
      </c>
      <c r="AK5" s="9">
        <f ca="1">AJ5+1</f>
        <v>45089</v>
      </c>
      <c r="AL5" s="8">
        <f ca="1">AK5+1</f>
        <v>45090</v>
      </c>
      <c r="AM5" s="8">
        <f t="shared" ca="1" si="0"/>
        <v>45091</v>
      </c>
      <c r="AN5" s="8">
        <f t="shared" ca="1" si="0"/>
        <v>45092</v>
      </c>
      <c r="AO5" s="8">
        <f t="shared" ca="1" si="0"/>
        <v>45093</v>
      </c>
      <c r="AP5" s="8">
        <f t="shared" ca="1" si="0"/>
        <v>45094</v>
      </c>
      <c r="AQ5" s="10">
        <f t="shared" ca="1" si="0"/>
        <v>45095</v>
      </c>
      <c r="AR5" s="9">
        <f ca="1">AQ5+1</f>
        <v>45096</v>
      </c>
      <c r="AS5" s="8">
        <f ca="1">AR5+1</f>
        <v>45097</v>
      </c>
      <c r="AT5" s="8">
        <f t="shared" ca="1" si="0"/>
        <v>45098</v>
      </c>
      <c r="AU5" s="8">
        <f t="shared" ca="1" si="0"/>
        <v>45099</v>
      </c>
      <c r="AV5" s="8">
        <f t="shared" ca="1" si="0"/>
        <v>45100</v>
      </c>
      <c r="AW5" s="8">
        <f t="shared" ca="1" si="0"/>
        <v>45101</v>
      </c>
      <c r="AX5" s="10">
        <f t="shared" ca="1" si="0"/>
        <v>45102</v>
      </c>
      <c r="AY5" s="9">
        <f ca="1">AX5+1</f>
        <v>45103</v>
      </c>
      <c r="AZ5" s="8">
        <f ca="1">AY5+1</f>
        <v>45104</v>
      </c>
      <c r="BA5" s="8">
        <f t="shared" ref="BA5:BE5" ca="1" si="1">AZ5+1</f>
        <v>45105</v>
      </c>
      <c r="BB5" s="8">
        <f t="shared" ca="1" si="1"/>
        <v>45106</v>
      </c>
      <c r="BC5" s="8">
        <f t="shared" ca="1" si="1"/>
        <v>45107</v>
      </c>
      <c r="BD5" s="8">
        <f t="shared" ca="1" si="1"/>
        <v>45108</v>
      </c>
      <c r="BE5" s="10">
        <f t="shared" ca="1" si="1"/>
        <v>45109</v>
      </c>
      <c r="BF5" s="9">
        <f ca="1">BE5+1</f>
        <v>45110</v>
      </c>
      <c r="BG5" s="8">
        <f ca="1">BF5+1</f>
        <v>45111</v>
      </c>
      <c r="BH5" s="8">
        <f t="shared" ref="BH5:BL5" ca="1" si="2">BG5+1</f>
        <v>45112</v>
      </c>
      <c r="BI5" s="8">
        <f t="shared" ca="1" si="2"/>
        <v>45113</v>
      </c>
      <c r="BJ5" s="8">
        <f t="shared" ca="1" si="2"/>
        <v>45114</v>
      </c>
      <c r="BK5" s="8">
        <f t="shared" ca="1" si="2"/>
        <v>45115</v>
      </c>
      <c r="BL5" s="10">
        <f t="shared" ca="1" si="2"/>
        <v>45116</v>
      </c>
    </row>
    <row r="6" spans="1:64" ht="30" customHeight="1" thickBot="1" x14ac:dyDescent="0.4">
      <c r="A6" s="51" t="s">
        <v>30</v>
      </c>
      <c r="B6" s="6" t="s">
        <v>8</v>
      </c>
      <c r="C6" s="7"/>
      <c r="D6" s="7" t="s">
        <v>2</v>
      </c>
      <c r="E6" s="7" t="s">
        <v>4</v>
      </c>
      <c r="F6" s="7" t="s">
        <v>5</v>
      </c>
      <c r="G6" s="7"/>
      <c r="H6" s="7" t="s">
        <v>6</v>
      </c>
      <c r="I6" s="11" t="s">
        <v>42</v>
      </c>
      <c r="J6" s="11" t="s">
        <v>43</v>
      </c>
      <c r="K6" s="11" t="s">
        <v>43</v>
      </c>
      <c r="L6" s="11" t="s">
        <v>44</v>
      </c>
      <c r="M6" s="11" t="s">
        <v>45</v>
      </c>
      <c r="N6" s="11" t="s">
        <v>46</v>
      </c>
      <c r="O6" s="11" t="s">
        <v>47</v>
      </c>
      <c r="P6" s="11" t="s">
        <v>42</v>
      </c>
      <c r="Q6" s="11" t="s">
        <v>43</v>
      </c>
      <c r="R6" s="11" t="s">
        <v>43</v>
      </c>
      <c r="S6" s="11" t="s">
        <v>44</v>
      </c>
      <c r="T6" s="11" t="s">
        <v>45</v>
      </c>
      <c r="U6" s="11" t="s">
        <v>46</v>
      </c>
      <c r="V6" s="11" t="s">
        <v>47</v>
      </c>
      <c r="W6" s="11" t="s">
        <v>42</v>
      </c>
      <c r="X6" s="11" t="s">
        <v>43</v>
      </c>
      <c r="Y6" s="11" t="s">
        <v>43</v>
      </c>
      <c r="Z6" s="11" t="s">
        <v>44</v>
      </c>
      <c r="AA6" s="11" t="s">
        <v>45</v>
      </c>
      <c r="AB6" s="11" t="s">
        <v>46</v>
      </c>
      <c r="AC6" s="11" t="s">
        <v>47</v>
      </c>
      <c r="AD6" s="11" t="s">
        <v>42</v>
      </c>
      <c r="AE6" s="11" t="s">
        <v>43</v>
      </c>
      <c r="AF6" s="11" t="s">
        <v>43</v>
      </c>
      <c r="AG6" s="11" t="s">
        <v>44</v>
      </c>
      <c r="AH6" s="11" t="s">
        <v>45</v>
      </c>
      <c r="AI6" s="11" t="s">
        <v>46</v>
      </c>
      <c r="AJ6" s="11" t="s">
        <v>47</v>
      </c>
      <c r="AK6" s="11" t="s">
        <v>42</v>
      </c>
      <c r="AL6" s="11" t="s">
        <v>43</v>
      </c>
      <c r="AM6" s="11" t="s">
        <v>43</v>
      </c>
      <c r="AN6" s="11" t="s">
        <v>44</v>
      </c>
      <c r="AO6" s="11" t="s">
        <v>45</v>
      </c>
      <c r="AP6" s="11" t="s">
        <v>46</v>
      </c>
      <c r="AQ6" s="11" t="s">
        <v>47</v>
      </c>
      <c r="AR6" s="11" t="s">
        <v>42</v>
      </c>
      <c r="AS6" s="11" t="s">
        <v>43</v>
      </c>
      <c r="AT6" s="11" t="s">
        <v>43</v>
      </c>
      <c r="AU6" s="11" t="s">
        <v>44</v>
      </c>
      <c r="AV6" s="11" t="s">
        <v>45</v>
      </c>
      <c r="AW6" s="11" t="s">
        <v>46</v>
      </c>
      <c r="AX6" s="11" t="s">
        <v>47</v>
      </c>
      <c r="AY6" s="11" t="s">
        <v>42</v>
      </c>
      <c r="AZ6" s="11" t="s">
        <v>43</v>
      </c>
      <c r="BA6" s="11" t="s">
        <v>43</v>
      </c>
      <c r="BB6" s="11" t="s">
        <v>44</v>
      </c>
      <c r="BC6" s="11" t="s">
        <v>45</v>
      </c>
      <c r="BD6" s="11" t="s">
        <v>46</v>
      </c>
      <c r="BE6" s="11" t="s">
        <v>47</v>
      </c>
      <c r="BF6" s="11" t="s">
        <v>42</v>
      </c>
      <c r="BG6" s="11" t="s">
        <v>43</v>
      </c>
      <c r="BH6" s="11" t="s">
        <v>43</v>
      </c>
      <c r="BI6" s="11" t="s">
        <v>44</v>
      </c>
      <c r="BJ6" s="11" t="s">
        <v>45</v>
      </c>
      <c r="BK6" s="11" t="s">
        <v>46</v>
      </c>
      <c r="BL6" s="11" t="s">
        <v>47</v>
      </c>
    </row>
    <row r="7" spans="1:64" ht="13.5" hidden="1" customHeight="1" thickBot="1" x14ac:dyDescent="0.4">
      <c r="A7" s="50" t="s">
        <v>35</v>
      </c>
      <c r="C7" s="53"/>
      <c r="E7"/>
      <c r="H7" t="str">
        <f>IF(OR(ISBLANK(task_start),ISBLANK(task_end)),"",task_end-task_start+1)</f>
        <v/>
      </c>
      <c r="I7" s="36"/>
      <c r="J7" s="36"/>
      <c r="K7" s="36"/>
      <c r="L7" s="36"/>
      <c r="M7" s="36"/>
      <c r="N7" s="36"/>
      <c r="O7" s="36"/>
      <c r="P7" s="36"/>
      <c r="Q7" s="36"/>
      <c r="R7" s="36"/>
      <c r="S7" s="36"/>
      <c r="T7" s="36"/>
      <c r="U7" s="36"/>
      <c r="V7" s="36"/>
      <c r="W7" s="36"/>
      <c r="X7" s="36"/>
      <c r="Y7" s="36"/>
      <c r="Z7" s="36"/>
      <c r="AA7" s="36"/>
      <c r="AB7" s="36"/>
      <c r="AC7" s="36"/>
      <c r="AD7" s="36"/>
      <c r="AE7" s="36"/>
      <c r="AF7" s="36"/>
      <c r="AG7" s="36"/>
      <c r="AH7" s="36"/>
      <c r="AI7" s="36"/>
      <c r="AJ7" s="36"/>
      <c r="AK7" s="36"/>
      <c r="AL7" s="36"/>
      <c r="AM7" s="36"/>
      <c r="AN7" s="36"/>
      <c r="AO7" s="36"/>
      <c r="AP7" s="36"/>
      <c r="AQ7" s="36"/>
      <c r="AR7" s="36"/>
      <c r="AS7" s="36"/>
      <c r="AT7" s="36"/>
      <c r="AU7" s="36"/>
      <c r="AV7" s="36"/>
      <c r="AW7" s="36"/>
      <c r="AX7" s="36"/>
      <c r="AY7" s="36"/>
      <c r="AZ7" s="36"/>
      <c r="BA7" s="36"/>
      <c r="BB7" s="36"/>
      <c r="BC7" s="36"/>
      <c r="BD7" s="36"/>
      <c r="BE7" s="36"/>
      <c r="BF7" s="36"/>
      <c r="BG7" s="36"/>
      <c r="BH7" s="36"/>
      <c r="BI7" s="36"/>
      <c r="BJ7" s="36"/>
      <c r="BK7" s="36"/>
      <c r="BL7" s="36"/>
    </row>
    <row r="8" spans="1:64" s="3" customFormat="1" ht="30" customHeight="1" thickBot="1" x14ac:dyDescent="0.4">
      <c r="A8" s="50" t="s">
        <v>24</v>
      </c>
      <c r="B8" s="87" t="s">
        <v>55</v>
      </c>
      <c r="C8" s="88"/>
      <c r="D8" s="89"/>
      <c r="E8" s="90"/>
      <c r="F8" s="91"/>
      <c r="G8" s="80"/>
      <c r="H8" s="15" t="str">
        <f t="shared" ref="H8:H14" si="3">IF(OR(ISBLANK(task_start),ISBLANK(task_end)),"",task_end-task_start+1)</f>
        <v/>
      </c>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row>
    <row r="9" spans="1:64" s="3" customFormat="1" ht="27" customHeight="1" thickBot="1" x14ac:dyDescent="0.4">
      <c r="A9" s="50" t="s">
        <v>41</v>
      </c>
      <c r="B9" s="85" t="s">
        <v>57</v>
      </c>
      <c r="C9" s="83"/>
      <c r="D9" s="84"/>
      <c r="E9" s="86">
        <v>45061</v>
      </c>
      <c r="F9" s="86">
        <v>45061</v>
      </c>
      <c r="G9" s="80" t="s">
        <v>60</v>
      </c>
      <c r="H9" s="15">
        <f t="shared" si="3"/>
        <v>1</v>
      </c>
      <c r="I9" s="36"/>
      <c r="J9" s="36"/>
      <c r="K9" s="36"/>
      <c r="L9" s="36"/>
      <c r="M9" s="36"/>
      <c r="N9" s="36"/>
      <c r="O9" s="36"/>
      <c r="P9" s="36"/>
      <c r="Q9" s="36"/>
      <c r="R9" s="36"/>
      <c r="S9" s="36"/>
      <c r="T9" s="36"/>
      <c r="U9" s="36"/>
      <c r="V9" s="36"/>
      <c r="W9" s="36"/>
      <c r="X9" s="36"/>
      <c r="Y9" s="36"/>
      <c r="Z9" s="36"/>
      <c r="AA9" s="36"/>
      <c r="AB9" s="36"/>
      <c r="AC9" s="36"/>
      <c r="AD9" s="36"/>
      <c r="AE9" s="36"/>
      <c r="AF9" s="36"/>
      <c r="AG9" s="36"/>
      <c r="AH9" s="36"/>
      <c r="AI9" s="36"/>
      <c r="AJ9" s="36"/>
      <c r="AK9" s="36"/>
      <c r="AL9" s="36"/>
      <c r="AM9" s="36"/>
      <c r="AN9" s="36"/>
      <c r="AO9" s="36"/>
      <c r="AP9" s="36"/>
      <c r="AQ9" s="36"/>
      <c r="AR9" s="36"/>
      <c r="AS9" s="36"/>
      <c r="AT9" s="36"/>
      <c r="AU9" s="36"/>
      <c r="AV9" s="36"/>
      <c r="AW9" s="36"/>
      <c r="AX9" s="36"/>
      <c r="AY9" s="36"/>
      <c r="AZ9" s="36"/>
      <c r="BA9" s="36"/>
      <c r="BB9" s="36"/>
      <c r="BC9" s="36"/>
      <c r="BD9" s="36"/>
      <c r="BE9" s="36"/>
      <c r="BF9" s="36"/>
      <c r="BG9" s="36"/>
      <c r="BH9" s="36"/>
      <c r="BI9" s="36"/>
      <c r="BJ9" s="36"/>
      <c r="BK9" s="36"/>
      <c r="BL9" s="36"/>
    </row>
    <row r="10" spans="1:64" s="3" customFormat="1" ht="27" customHeight="1" thickBot="1" x14ac:dyDescent="0.4">
      <c r="A10" s="50"/>
      <c r="B10" s="85" t="s">
        <v>61</v>
      </c>
      <c r="C10" s="83"/>
      <c r="D10" s="84"/>
      <c r="E10" s="86">
        <v>45096</v>
      </c>
      <c r="F10" s="86">
        <v>45100</v>
      </c>
      <c r="G10" s="80" t="s">
        <v>60</v>
      </c>
      <c r="H10" s="15">
        <f t="shared" si="3"/>
        <v>5</v>
      </c>
      <c r="I10" s="36"/>
      <c r="J10" s="36"/>
      <c r="K10" s="36"/>
      <c r="L10" s="36"/>
      <c r="M10" s="36"/>
      <c r="N10" s="36"/>
      <c r="O10" s="36"/>
      <c r="P10" s="36"/>
      <c r="Q10" s="36"/>
      <c r="R10" s="36"/>
      <c r="S10" s="36"/>
      <c r="T10" s="36"/>
      <c r="U10" s="36"/>
      <c r="V10" s="36"/>
      <c r="W10" s="36"/>
      <c r="X10" s="36"/>
      <c r="Y10" s="36"/>
      <c r="Z10" s="36"/>
      <c r="AA10" s="36"/>
      <c r="AB10" s="36"/>
      <c r="AC10" s="36"/>
      <c r="AD10" s="36"/>
      <c r="AE10" s="36"/>
      <c r="AF10" s="36"/>
      <c r="AG10" s="36"/>
      <c r="AH10" s="36"/>
      <c r="AI10" s="36"/>
      <c r="AJ10" s="36"/>
      <c r="AK10" s="36"/>
      <c r="AL10" s="36"/>
      <c r="AM10" s="36"/>
      <c r="AN10" s="36"/>
      <c r="AO10" s="36"/>
      <c r="AP10" s="36"/>
      <c r="AQ10" s="36"/>
      <c r="AR10" s="36"/>
      <c r="AS10" s="36"/>
      <c r="AT10" s="36"/>
      <c r="AU10" s="36"/>
      <c r="AV10" s="36"/>
      <c r="AW10" s="36"/>
      <c r="AX10" s="36"/>
      <c r="AY10" s="36"/>
      <c r="AZ10" s="36"/>
      <c r="BA10" s="36"/>
      <c r="BB10" s="36"/>
      <c r="BC10" s="36"/>
      <c r="BD10" s="36"/>
      <c r="BE10" s="36"/>
      <c r="BF10" s="36"/>
      <c r="BG10" s="36"/>
      <c r="BH10" s="36"/>
      <c r="BI10" s="36"/>
      <c r="BJ10" s="36"/>
      <c r="BK10" s="36"/>
      <c r="BL10" s="36"/>
    </row>
    <row r="11" spans="1:64" s="3" customFormat="1" ht="27" customHeight="1" thickBot="1" x14ac:dyDescent="0.4">
      <c r="A11" s="50"/>
      <c r="B11" s="85" t="s">
        <v>62</v>
      </c>
      <c r="C11" s="83"/>
      <c r="D11" s="84"/>
      <c r="E11" s="86">
        <v>45156</v>
      </c>
      <c r="F11" s="86">
        <v>45156</v>
      </c>
      <c r="G11" s="80" t="s">
        <v>60</v>
      </c>
      <c r="H11" s="15">
        <f t="shared" si="3"/>
        <v>1</v>
      </c>
      <c r="I11" s="36"/>
      <c r="J11" s="36"/>
      <c r="K11" s="36"/>
      <c r="L11" s="36"/>
      <c r="M11" s="36"/>
      <c r="N11" s="36"/>
      <c r="O11" s="36"/>
      <c r="P11" s="36"/>
      <c r="Q11" s="36"/>
      <c r="R11" s="36"/>
      <c r="S11" s="36"/>
      <c r="T11" s="36"/>
      <c r="U11" s="36"/>
      <c r="V11" s="36"/>
      <c r="W11" s="36"/>
      <c r="X11" s="36"/>
      <c r="Y11" s="36"/>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s="36"/>
      <c r="BF11" s="36"/>
      <c r="BG11" s="36"/>
      <c r="BH11" s="36"/>
      <c r="BI11" s="36"/>
      <c r="BJ11" s="36"/>
      <c r="BK11" s="36"/>
      <c r="BL11" s="36"/>
    </row>
    <row r="12" spans="1:64" s="3" customFormat="1" ht="27" customHeight="1" thickBot="1" x14ac:dyDescent="0.4">
      <c r="A12" s="50"/>
      <c r="B12" s="85" t="s">
        <v>63</v>
      </c>
      <c r="C12" s="83"/>
      <c r="D12" s="84"/>
      <c r="E12" s="86">
        <v>45163</v>
      </c>
      <c r="F12" s="86">
        <v>45163</v>
      </c>
      <c r="G12" s="80" t="s">
        <v>60</v>
      </c>
      <c r="H12" s="15">
        <f t="shared" si="3"/>
        <v>1</v>
      </c>
      <c r="I12" s="36"/>
      <c r="J12" s="36"/>
      <c r="K12" s="36"/>
      <c r="L12" s="36"/>
      <c r="M12" s="36"/>
      <c r="N12" s="36"/>
      <c r="O12" s="36"/>
      <c r="P12" s="36"/>
      <c r="Q12" s="36"/>
      <c r="R12" s="36"/>
      <c r="S12" s="36"/>
      <c r="T12" s="36"/>
      <c r="U12" s="36"/>
      <c r="V12" s="36"/>
      <c r="W12" s="36"/>
      <c r="X12" s="36"/>
      <c r="Y12" s="36"/>
      <c r="Z12" s="36"/>
      <c r="AA12" s="36"/>
      <c r="AB12" s="36"/>
      <c r="AC12" s="36"/>
      <c r="AD12" s="36"/>
      <c r="AE12" s="36"/>
      <c r="AF12" s="36"/>
      <c r="AG12" s="36"/>
      <c r="AH12" s="36"/>
      <c r="AI12" s="36"/>
      <c r="AJ12" s="36"/>
      <c r="AK12" s="36"/>
      <c r="AL12" s="36"/>
      <c r="AM12" s="36"/>
      <c r="AN12" s="36"/>
      <c r="AO12" s="36"/>
      <c r="AP12" s="36"/>
      <c r="AQ12" s="36"/>
      <c r="AR12" s="36"/>
      <c r="AS12" s="36"/>
      <c r="AT12" s="36"/>
      <c r="AU12" s="36"/>
      <c r="AV12" s="36"/>
      <c r="AW12" s="36"/>
      <c r="AX12" s="36"/>
      <c r="AY12" s="36"/>
      <c r="AZ12" s="36"/>
      <c r="BA12" s="36"/>
      <c r="BB12" s="36"/>
      <c r="BC12" s="36"/>
      <c r="BD12" s="36"/>
      <c r="BE12" s="36"/>
      <c r="BF12" s="36"/>
      <c r="BG12" s="36"/>
      <c r="BH12" s="36"/>
      <c r="BI12" s="36"/>
      <c r="BJ12" s="36"/>
      <c r="BK12" s="36"/>
      <c r="BL12" s="36"/>
    </row>
    <row r="13" spans="1:64" s="3" customFormat="1" ht="27" customHeight="1" thickBot="1" x14ac:dyDescent="0.4">
      <c r="A13" s="50"/>
      <c r="B13" s="85" t="s">
        <v>64</v>
      </c>
      <c r="C13" s="83"/>
      <c r="D13" s="84"/>
      <c r="E13" s="86">
        <v>45173</v>
      </c>
      <c r="F13" s="86">
        <v>45177</v>
      </c>
      <c r="G13" s="80" t="s">
        <v>60</v>
      </c>
      <c r="H13" s="15">
        <f t="shared" si="3"/>
        <v>5</v>
      </c>
      <c r="I13" s="36"/>
      <c r="J13" s="36"/>
      <c r="K13" s="36"/>
      <c r="L13" s="36"/>
      <c r="M13" s="36"/>
      <c r="N13" s="36"/>
      <c r="O13" s="36"/>
      <c r="P13" s="36"/>
      <c r="Q13" s="36"/>
      <c r="R13" s="36"/>
      <c r="S13" s="36"/>
      <c r="T13" s="36"/>
      <c r="U13" s="36"/>
      <c r="V13" s="36"/>
      <c r="W13" s="36"/>
      <c r="X13" s="36"/>
      <c r="Y13" s="36"/>
      <c r="Z13" s="36"/>
      <c r="AA13" s="36"/>
      <c r="AB13" s="36"/>
      <c r="AC13" s="36"/>
      <c r="AD13" s="36"/>
      <c r="AE13" s="36"/>
      <c r="AF13" s="36"/>
      <c r="AG13" s="36"/>
      <c r="AH13" s="36"/>
      <c r="AI13" s="36"/>
      <c r="AJ13" s="36"/>
      <c r="AK13" s="36"/>
      <c r="AL13" s="36"/>
      <c r="AM13" s="36"/>
      <c r="AN13" s="36"/>
      <c r="AO13" s="36"/>
      <c r="AP13" s="36"/>
      <c r="AQ13" s="36"/>
      <c r="AR13" s="36"/>
      <c r="AS13" s="36"/>
      <c r="AT13" s="36"/>
      <c r="AU13" s="36"/>
      <c r="AV13" s="36"/>
      <c r="AW13" s="36"/>
      <c r="AX13" s="36"/>
      <c r="AY13" s="36"/>
      <c r="AZ13" s="36"/>
      <c r="BA13" s="36"/>
      <c r="BB13" s="36"/>
      <c r="BC13" s="36"/>
      <c r="BD13" s="36"/>
      <c r="BE13" s="36"/>
      <c r="BF13" s="36"/>
      <c r="BG13" s="36"/>
      <c r="BH13" s="36"/>
      <c r="BI13" s="36"/>
      <c r="BJ13" s="36"/>
      <c r="BK13" s="36"/>
      <c r="BL13" s="36"/>
    </row>
    <row r="14" spans="1:64" s="3" customFormat="1" ht="27" customHeight="1" thickBot="1" x14ac:dyDescent="0.4">
      <c r="A14" s="50"/>
      <c r="B14" s="85" t="s">
        <v>65</v>
      </c>
      <c r="C14" s="83"/>
      <c r="D14" s="84"/>
      <c r="E14" s="86">
        <v>45226</v>
      </c>
      <c r="F14" s="86">
        <v>45226</v>
      </c>
      <c r="G14" s="80" t="s">
        <v>60</v>
      </c>
      <c r="H14" s="15">
        <f t="shared" si="3"/>
        <v>1</v>
      </c>
      <c r="I14" s="36"/>
      <c r="J14" s="36"/>
      <c r="K14" s="36"/>
      <c r="L14" s="36"/>
      <c r="M14" s="36"/>
      <c r="N14" s="36"/>
      <c r="O14" s="36"/>
      <c r="P14" s="36"/>
      <c r="Q14" s="36"/>
      <c r="R14" s="36"/>
      <c r="S14" s="36"/>
      <c r="T14" s="36"/>
      <c r="U14" s="36"/>
      <c r="V14" s="36"/>
      <c r="W14" s="36"/>
      <c r="X14" s="36"/>
      <c r="Y14" s="36"/>
      <c r="Z14" s="36"/>
      <c r="AA14" s="36"/>
      <c r="AB14" s="36"/>
      <c r="AC14" s="36"/>
      <c r="AD14" s="36"/>
      <c r="AE14" s="36"/>
      <c r="AF14" s="36"/>
      <c r="AG14" s="36"/>
      <c r="AH14" s="36"/>
      <c r="AI14" s="36"/>
      <c r="AJ14" s="36"/>
      <c r="AK14" s="36"/>
      <c r="AL14" s="36"/>
      <c r="AM14" s="36"/>
      <c r="AN14" s="36"/>
      <c r="AO14" s="36"/>
      <c r="AP14" s="36"/>
      <c r="AQ14" s="36"/>
      <c r="AR14" s="36"/>
      <c r="AS14" s="36"/>
      <c r="AT14" s="36"/>
      <c r="AU14" s="36"/>
      <c r="AV14" s="36"/>
      <c r="AW14" s="36"/>
      <c r="AX14" s="36"/>
      <c r="AY14" s="36"/>
      <c r="AZ14" s="36"/>
      <c r="BA14" s="36"/>
      <c r="BB14" s="36"/>
      <c r="BC14" s="36"/>
      <c r="BD14" s="36"/>
      <c r="BE14" s="36"/>
      <c r="BF14" s="36"/>
      <c r="BG14" s="36"/>
      <c r="BH14" s="36"/>
      <c r="BI14" s="36"/>
      <c r="BJ14" s="36"/>
      <c r="BK14" s="36"/>
      <c r="BL14" s="36"/>
    </row>
    <row r="15" spans="1:64" s="3" customFormat="1" ht="30" customHeight="1" thickBot="1" x14ac:dyDescent="0.4">
      <c r="A15" s="51" t="s">
        <v>31</v>
      </c>
      <c r="B15" s="16" t="s">
        <v>39</v>
      </c>
      <c r="C15" s="57"/>
      <c r="D15" s="17"/>
      <c r="E15" s="18"/>
      <c r="F15" s="19"/>
      <c r="G15" s="80"/>
      <c r="H15" s="15" t="str">
        <f t="shared" ref="H15:H34" si="4">IF(OR(ISBLANK(task_start),ISBLANK(task_end)),"",task_end-task_start+1)</f>
        <v/>
      </c>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36"/>
      <c r="AH15" s="36"/>
      <c r="AI15" s="36"/>
      <c r="AJ15" s="36"/>
      <c r="AK15" s="36"/>
      <c r="AL15" s="36"/>
      <c r="AM15" s="36"/>
      <c r="AN15" s="36"/>
      <c r="AO15" s="36"/>
      <c r="AP15" s="36"/>
      <c r="AQ15" s="36"/>
      <c r="AR15" s="36"/>
      <c r="AS15" s="36"/>
      <c r="AT15" s="36"/>
      <c r="AU15" s="36"/>
      <c r="AV15" s="36"/>
      <c r="AW15" s="36"/>
      <c r="AX15" s="36"/>
      <c r="AY15" s="36"/>
      <c r="AZ15" s="36"/>
      <c r="BA15" s="36"/>
      <c r="BB15" s="36"/>
      <c r="BC15" s="36"/>
      <c r="BD15" s="36"/>
      <c r="BE15" s="36"/>
      <c r="BF15" s="36"/>
      <c r="BG15" s="36"/>
      <c r="BH15" s="36"/>
      <c r="BI15" s="36"/>
      <c r="BJ15" s="36"/>
      <c r="BK15" s="36"/>
      <c r="BL15" s="36"/>
    </row>
    <row r="16" spans="1:64" s="3" customFormat="1" ht="27" customHeight="1" thickBot="1" x14ac:dyDescent="0.4">
      <c r="A16" s="51" t="s">
        <v>36</v>
      </c>
      <c r="B16" s="75" t="s">
        <v>48</v>
      </c>
      <c r="C16" s="58"/>
      <c r="D16" s="20"/>
      <c r="E16" s="71">
        <f ca="1">Project_Start</f>
        <v>45062</v>
      </c>
      <c r="F16" s="71">
        <v>45070</v>
      </c>
      <c r="G16" s="80" t="s">
        <v>58</v>
      </c>
      <c r="H16" s="15">
        <f t="shared" ca="1" si="4"/>
        <v>9</v>
      </c>
      <c r="I16" s="36"/>
      <c r="J16" s="36"/>
      <c r="K16" s="36"/>
      <c r="L16" s="36"/>
      <c r="M16" s="36"/>
      <c r="N16" s="36"/>
      <c r="O16" s="36"/>
      <c r="P16" s="36"/>
      <c r="Q16" s="36"/>
      <c r="R16" s="36"/>
      <c r="S16" s="36"/>
      <c r="T16" s="36"/>
      <c r="U16" s="36"/>
      <c r="V16" s="36"/>
      <c r="W16" s="36"/>
      <c r="X16" s="36"/>
      <c r="Y16" s="36"/>
      <c r="Z16" s="36"/>
      <c r="AA16" s="36"/>
      <c r="AB16" s="36"/>
      <c r="AC16" s="36"/>
      <c r="AD16" s="36"/>
      <c r="AE16" s="36"/>
      <c r="AF16" s="36"/>
      <c r="AG16" s="36"/>
      <c r="AH16" s="36"/>
      <c r="AI16" s="36"/>
      <c r="AJ16" s="36"/>
      <c r="AK16" s="36"/>
      <c r="AL16" s="36"/>
      <c r="AM16" s="36"/>
      <c r="AN16" s="36"/>
      <c r="AO16" s="36"/>
      <c r="AP16" s="36"/>
      <c r="AQ16" s="36"/>
      <c r="AR16" s="36"/>
      <c r="AS16" s="36"/>
      <c r="AT16" s="36"/>
      <c r="AU16" s="36"/>
      <c r="AV16" s="36"/>
      <c r="AW16" s="36"/>
      <c r="AX16" s="36"/>
      <c r="AY16" s="36"/>
      <c r="AZ16" s="36"/>
      <c r="BA16" s="36"/>
      <c r="BB16" s="36"/>
      <c r="BC16" s="36"/>
      <c r="BD16" s="36"/>
      <c r="BE16" s="36"/>
      <c r="BF16" s="36"/>
      <c r="BG16" s="36"/>
      <c r="BH16" s="36"/>
      <c r="BI16" s="36"/>
      <c r="BJ16" s="36"/>
      <c r="BK16" s="36"/>
      <c r="BL16" s="36"/>
    </row>
    <row r="17" spans="1:64" s="3" customFormat="1" ht="27" customHeight="1" thickBot="1" x14ac:dyDescent="0.4">
      <c r="A17" s="51" t="s">
        <v>32</v>
      </c>
      <c r="B17" s="75" t="s">
        <v>49</v>
      </c>
      <c r="C17" s="58"/>
      <c r="D17" s="20"/>
      <c r="E17" s="71">
        <v>45069</v>
      </c>
      <c r="F17" s="71">
        <v>45074</v>
      </c>
      <c r="G17" s="80" t="s">
        <v>58</v>
      </c>
      <c r="H17" s="15">
        <f t="shared" si="4"/>
        <v>6</v>
      </c>
      <c r="I17" s="36"/>
      <c r="J17" s="36"/>
      <c r="K17" s="36"/>
      <c r="L17" s="36"/>
      <c r="M17" s="36"/>
      <c r="N17" s="36"/>
      <c r="O17" s="36"/>
      <c r="P17" s="36"/>
      <c r="Q17" s="36"/>
      <c r="R17" s="36"/>
      <c r="S17" s="36"/>
      <c r="T17" s="36"/>
      <c r="U17" s="37"/>
      <c r="V17" s="37"/>
      <c r="W17" s="36"/>
      <c r="X17" s="36"/>
      <c r="Y17" s="36"/>
      <c r="Z17" s="36"/>
      <c r="AA17" s="36"/>
      <c r="AB17" s="36"/>
      <c r="AC17" s="36"/>
      <c r="AD17" s="36"/>
      <c r="AE17" s="36"/>
      <c r="AF17" s="36"/>
      <c r="AG17" s="36"/>
      <c r="AH17" s="36"/>
      <c r="AI17" s="36"/>
      <c r="AJ17" s="36"/>
      <c r="AK17" s="36"/>
      <c r="AL17" s="36"/>
      <c r="AM17" s="36"/>
      <c r="AN17" s="36"/>
      <c r="AO17" s="36"/>
      <c r="AP17" s="36"/>
      <c r="AQ17" s="36"/>
      <c r="AR17" s="36"/>
      <c r="AS17" s="36"/>
      <c r="AT17" s="36"/>
      <c r="AU17" s="36"/>
      <c r="AV17" s="36"/>
      <c r="AW17" s="36"/>
      <c r="AX17" s="36"/>
      <c r="AY17" s="36"/>
      <c r="AZ17" s="36"/>
      <c r="BA17" s="36"/>
      <c r="BB17" s="36"/>
      <c r="BC17" s="36"/>
      <c r="BD17" s="36"/>
      <c r="BE17" s="36"/>
      <c r="BF17" s="36"/>
      <c r="BG17" s="36"/>
      <c r="BH17" s="36"/>
      <c r="BI17" s="36"/>
      <c r="BJ17" s="36"/>
      <c r="BK17" s="36"/>
      <c r="BL17" s="36"/>
    </row>
    <row r="18" spans="1:64" s="3" customFormat="1" ht="27" customHeight="1" thickBot="1" x14ac:dyDescent="0.4">
      <c r="A18" s="50"/>
      <c r="B18" s="75" t="s">
        <v>50</v>
      </c>
      <c r="C18" s="58"/>
      <c r="D18" s="20"/>
      <c r="E18" s="71">
        <v>45072</v>
      </c>
      <c r="F18" s="71">
        <v>45074</v>
      </c>
      <c r="G18" s="80" t="s">
        <v>58</v>
      </c>
      <c r="H18" s="15">
        <f t="shared" si="4"/>
        <v>3</v>
      </c>
      <c r="I18" s="36"/>
      <c r="J18" s="36"/>
      <c r="K18" s="36"/>
      <c r="L18" s="36"/>
      <c r="M18" s="36"/>
      <c r="N18" s="36"/>
      <c r="O18" s="36"/>
      <c r="P18" s="36"/>
      <c r="Q18" s="36"/>
      <c r="R18" s="36"/>
      <c r="S18" s="36"/>
      <c r="T18" s="36"/>
      <c r="U18" s="36"/>
      <c r="V18" s="36"/>
      <c r="W18" s="36"/>
      <c r="X18" s="36"/>
      <c r="Y18" s="36"/>
      <c r="Z18" s="36"/>
      <c r="AA18" s="36"/>
      <c r="AB18" s="36"/>
      <c r="AC18" s="36"/>
      <c r="AD18" s="36"/>
      <c r="AE18" s="36"/>
      <c r="AF18" s="36"/>
      <c r="AG18" s="36"/>
      <c r="AH18" s="36"/>
      <c r="AI18" s="36"/>
      <c r="AJ18" s="36"/>
      <c r="AK18" s="36"/>
      <c r="AL18" s="36"/>
      <c r="AM18" s="36"/>
      <c r="AN18" s="36"/>
      <c r="AO18" s="36"/>
      <c r="AP18" s="36"/>
      <c r="AQ18" s="36"/>
      <c r="AR18" s="36"/>
      <c r="AS18" s="36"/>
      <c r="AT18" s="36"/>
      <c r="AU18" s="36"/>
      <c r="AV18" s="36"/>
      <c r="AW18" s="36"/>
      <c r="AX18" s="36"/>
      <c r="AY18" s="36"/>
      <c r="AZ18" s="36"/>
      <c r="BA18" s="36"/>
      <c r="BB18" s="36"/>
      <c r="BC18" s="36"/>
      <c r="BD18" s="36"/>
      <c r="BE18" s="36"/>
      <c r="BF18" s="36"/>
      <c r="BG18" s="36"/>
      <c r="BH18" s="36"/>
      <c r="BI18" s="36"/>
      <c r="BJ18" s="36"/>
      <c r="BK18" s="36"/>
      <c r="BL18" s="36"/>
    </row>
    <row r="19" spans="1:64" s="3" customFormat="1" ht="30" customHeight="1" thickBot="1" x14ac:dyDescent="0.4">
      <c r="A19" s="51" t="s">
        <v>33</v>
      </c>
      <c r="B19" s="21" t="s">
        <v>51</v>
      </c>
      <c r="C19" s="59"/>
      <c r="D19" s="22"/>
      <c r="E19" s="23"/>
      <c r="F19" s="24"/>
      <c r="G19" s="80"/>
      <c r="H19" s="15" t="str">
        <f t="shared" si="4"/>
        <v/>
      </c>
      <c r="I19" s="36"/>
      <c r="J19" s="36"/>
      <c r="K19" s="36"/>
      <c r="L19" s="36"/>
      <c r="M19" s="36"/>
      <c r="N19" s="36"/>
      <c r="O19" s="36"/>
      <c r="P19" s="36"/>
      <c r="Q19" s="36"/>
      <c r="R19" s="36"/>
      <c r="S19" s="36"/>
      <c r="T19" s="36"/>
      <c r="U19" s="36"/>
      <c r="V19" s="36"/>
      <c r="W19" s="36"/>
      <c r="X19" s="36"/>
      <c r="Y19" s="36"/>
      <c r="Z19" s="36"/>
      <c r="AA19" s="36"/>
      <c r="AB19" s="36"/>
      <c r="AC19" s="36"/>
      <c r="AD19" s="36"/>
      <c r="AE19" s="36"/>
      <c r="AF19" s="36"/>
      <c r="AG19" s="36"/>
      <c r="AH19" s="36"/>
      <c r="AI19" s="36"/>
      <c r="AJ19" s="36"/>
      <c r="AK19" s="36"/>
      <c r="AL19" s="36"/>
      <c r="AM19" s="36"/>
      <c r="AN19" s="36"/>
      <c r="AO19" s="36"/>
      <c r="AP19" s="36"/>
      <c r="AQ19" s="36"/>
      <c r="AR19" s="36"/>
      <c r="AS19" s="36"/>
      <c r="AT19" s="36"/>
      <c r="AU19" s="36"/>
      <c r="AV19" s="36"/>
      <c r="AW19" s="36"/>
      <c r="AX19" s="36"/>
      <c r="AY19" s="36"/>
      <c r="AZ19" s="36"/>
      <c r="BA19" s="36"/>
      <c r="BB19" s="36"/>
      <c r="BC19" s="36"/>
      <c r="BD19" s="36"/>
      <c r="BE19" s="36"/>
      <c r="BF19" s="36"/>
      <c r="BG19" s="36"/>
      <c r="BH19" s="36"/>
      <c r="BI19" s="36"/>
      <c r="BJ19" s="36"/>
      <c r="BK19" s="36"/>
      <c r="BL19" s="36"/>
    </row>
    <row r="20" spans="1:64" s="3" customFormat="1" ht="27" customHeight="1" thickBot="1" x14ac:dyDescent="0.4">
      <c r="A20" s="51"/>
      <c r="B20" s="76" t="s">
        <v>53</v>
      </c>
      <c r="C20" s="60"/>
      <c r="D20" s="25"/>
      <c r="E20" s="72">
        <v>45063</v>
      </c>
      <c r="F20" s="72">
        <v>45063</v>
      </c>
      <c r="G20" s="80" t="s">
        <v>59</v>
      </c>
      <c r="H20" s="15">
        <f t="shared" si="4"/>
        <v>1</v>
      </c>
      <c r="I20" s="36"/>
      <c r="J20" s="36"/>
      <c r="K20" s="36"/>
      <c r="L20" s="36"/>
      <c r="M20" s="36"/>
      <c r="N20" s="36"/>
      <c r="O20" s="36"/>
      <c r="P20" s="36"/>
      <c r="Q20" s="36"/>
      <c r="R20" s="36"/>
      <c r="S20" s="36"/>
      <c r="T20" s="36"/>
      <c r="U20" s="36"/>
      <c r="V20" s="36"/>
      <c r="W20" s="36"/>
      <c r="X20" s="36"/>
      <c r="Y20" s="36"/>
      <c r="Z20" s="36"/>
      <c r="AA20" s="36"/>
      <c r="AB20" s="36"/>
      <c r="AC20" s="36"/>
      <c r="AD20" s="36"/>
      <c r="AE20" s="36"/>
      <c r="AF20" s="36"/>
      <c r="AG20" s="36"/>
      <c r="AH20" s="36"/>
      <c r="AI20" s="36"/>
      <c r="AJ20" s="36"/>
      <c r="AK20" s="36"/>
      <c r="AL20" s="36"/>
      <c r="AM20" s="36"/>
      <c r="AN20" s="36"/>
      <c r="AO20" s="36"/>
      <c r="AP20" s="36"/>
      <c r="AQ20" s="36"/>
      <c r="AR20" s="36"/>
      <c r="AS20" s="36"/>
      <c r="AT20" s="36"/>
      <c r="AU20" s="36"/>
      <c r="AV20" s="36"/>
      <c r="AW20" s="36"/>
      <c r="AX20" s="36"/>
      <c r="AY20" s="36"/>
      <c r="AZ20" s="36"/>
      <c r="BA20" s="36"/>
      <c r="BB20" s="36"/>
      <c r="BC20" s="36"/>
      <c r="BD20" s="36"/>
      <c r="BE20" s="36"/>
      <c r="BF20" s="36"/>
      <c r="BG20" s="36"/>
      <c r="BH20" s="36"/>
      <c r="BI20" s="36"/>
      <c r="BJ20" s="36"/>
      <c r="BK20" s="36"/>
      <c r="BL20" s="36"/>
    </row>
    <row r="21" spans="1:64" s="3" customFormat="1" ht="27" customHeight="1" thickBot="1" x14ac:dyDescent="0.4">
      <c r="A21" s="50"/>
      <c r="B21" s="76" t="s">
        <v>52</v>
      </c>
      <c r="C21" s="60"/>
      <c r="D21" s="25"/>
      <c r="E21" s="72">
        <v>45068</v>
      </c>
      <c r="F21" s="72">
        <v>45069</v>
      </c>
      <c r="G21" s="80" t="s">
        <v>59</v>
      </c>
      <c r="H21" s="15">
        <f t="shared" si="4"/>
        <v>2</v>
      </c>
      <c r="I21" s="36"/>
      <c r="J21" s="36"/>
      <c r="K21" s="36"/>
      <c r="L21" s="36"/>
      <c r="M21" s="36"/>
      <c r="N21" s="36"/>
      <c r="O21" s="36"/>
      <c r="P21" s="36"/>
      <c r="Q21" s="36"/>
      <c r="R21" s="36"/>
      <c r="S21" s="36"/>
      <c r="T21" s="36"/>
      <c r="U21" s="37"/>
      <c r="V21" s="37"/>
      <c r="W21" s="36"/>
      <c r="X21" s="36"/>
      <c r="Y21" s="36"/>
      <c r="Z21" s="36"/>
      <c r="AA21" s="36"/>
      <c r="AB21" s="36"/>
      <c r="AC21" s="36"/>
      <c r="AD21" s="36"/>
      <c r="AE21" s="36"/>
      <c r="AF21" s="36"/>
      <c r="AG21" s="36"/>
      <c r="AH21" s="36"/>
      <c r="AI21" s="36"/>
      <c r="AJ21" s="36"/>
      <c r="AK21" s="36"/>
      <c r="AL21" s="36"/>
      <c r="AM21" s="36"/>
      <c r="AN21" s="36"/>
      <c r="AO21" s="36"/>
      <c r="AP21" s="36"/>
      <c r="AQ21" s="36"/>
      <c r="AR21" s="36"/>
      <c r="AS21" s="36"/>
      <c r="AT21" s="36"/>
      <c r="AU21" s="36"/>
      <c r="AV21" s="36"/>
      <c r="AW21" s="36"/>
      <c r="AX21" s="36"/>
      <c r="AY21" s="36"/>
      <c r="AZ21" s="36"/>
      <c r="BA21" s="36"/>
      <c r="BB21" s="36"/>
      <c r="BC21" s="36"/>
      <c r="BD21" s="36"/>
      <c r="BE21" s="36"/>
      <c r="BF21" s="36"/>
      <c r="BG21" s="36"/>
      <c r="BH21" s="36"/>
      <c r="BI21" s="36"/>
      <c r="BJ21" s="36"/>
      <c r="BK21" s="36"/>
      <c r="BL21" s="36"/>
    </row>
    <row r="22" spans="1:64" s="3" customFormat="1" ht="27" customHeight="1" thickBot="1" x14ac:dyDescent="0.4">
      <c r="A22" s="50"/>
      <c r="B22" s="76" t="s">
        <v>54</v>
      </c>
      <c r="C22" s="60"/>
      <c r="D22" s="25"/>
      <c r="E22" s="72">
        <v>45070</v>
      </c>
      <c r="F22" s="72">
        <v>45071</v>
      </c>
      <c r="G22" s="80" t="s">
        <v>59</v>
      </c>
      <c r="H22" s="15">
        <f t="shared" si="4"/>
        <v>2</v>
      </c>
      <c r="I22" s="36"/>
      <c r="J22" s="36"/>
      <c r="K22" s="36"/>
      <c r="L22" s="36"/>
      <c r="M22" s="36"/>
      <c r="N22" s="36"/>
      <c r="O22" s="36"/>
      <c r="P22" s="36"/>
      <c r="Q22" s="36"/>
      <c r="R22" s="36"/>
      <c r="S22" s="36"/>
      <c r="T22" s="36"/>
      <c r="U22" s="36"/>
      <c r="V22" s="36"/>
      <c r="W22" s="36"/>
      <c r="X22" s="36"/>
      <c r="Y22" s="36"/>
      <c r="Z22" s="36"/>
      <c r="AA22" s="36"/>
      <c r="AB22" s="36"/>
      <c r="AC22" s="36"/>
      <c r="AD22" s="36"/>
      <c r="AE22" s="36"/>
      <c r="AF22" s="36"/>
      <c r="AG22" s="36"/>
      <c r="AH22" s="36"/>
      <c r="AI22" s="36"/>
      <c r="AJ22" s="36"/>
      <c r="AK22" s="36"/>
      <c r="AL22" s="36"/>
      <c r="AM22" s="36"/>
      <c r="AN22" s="36"/>
      <c r="AO22" s="36"/>
      <c r="AP22" s="36"/>
      <c r="AQ22" s="36"/>
      <c r="AR22" s="36"/>
      <c r="AS22" s="36"/>
      <c r="AT22" s="36"/>
      <c r="AU22" s="36"/>
      <c r="AV22" s="36"/>
      <c r="AW22" s="36"/>
      <c r="AX22" s="36"/>
      <c r="AY22" s="36"/>
      <c r="AZ22" s="36"/>
      <c r="BA22" s="36"/>
      <c r="BB22" s="36"/>
      <c r="BC22" s="36"/>
      <c r="BD22" s="36"/>
      <c r="BE22" s="36"/>
      <c r="BF22" s="36"/>
      <c r="BG22" s="36"/>
      <c r="BH22" s="36"/>
      <c r="BI22" s="36"/>
      <c r="BJ22" s="36"/>
      <c r="BK22" s="36"/>
      <c r="BL22" s="36"/>
    </row>
    <row r="23" spans="1:64" s="3" customFormat="1" ht="30" customHeight="1" thickBot="1" x14ac:dyDescent="0.4">
      <c r="A23" s="50" t="s">
        <v>24</v>
      </c>
      <c r="B23" s="26" t="s">
        <v>56</v>
      </c>
      <c r="C23" s="61"/>
      <c r="D23" s="27"/>
      <c r="E23" s="28"/>
      <c r="F23" s="29"/>
      <c r="G23" s="80"/>
      <c r="H23" s="15" t="str">
        <f t="shared" si="4"/>
        <v/>
      </c>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36"/>
      <c r="AH23" s="36"/>
      <c r="AI23" s="36"/>
      <c r="AJ23" s="36"/>
      <c r="AK23" s="36"/>
      <c r="AL23" s="36"/>
      <c r="AM23" s="36"/>
      <c r="AN23" s="36"/>
      <c r="AO23" s="36"/>
      <c r="AP23" s="36"/>
      <c r="AQ23" s="36"/>
      <c r="AR23" s="36"/>
      <c r="AS23" s="36"/>
      <c r="AT23" s="36"/>
      <c r="AU23" s="36"/>
      <c r="AV23" s="36"/>
      <c r="AW23" s="36"/>
      <c r="AX23" s="36"/>
      <c r="AY23" s="36"/>
      <c r="AZ23" s="36"/>
      <c r="BA23" s="36"/>
      <c r="BB23" s="36"/>
      <c r="BC23" s="36"/>
      <c r="BD23" s="36"/>
      <c r="BE23" s="36"/>
      <c r="BF23" s="36"/>
      <c r="BG23" s="36"/>
      <c r="BH23" s="36"/>
      <c r="BI23" s="36"/>
      <c r="BJ23" s="36"/>
      <c r="BK23" s="36"/>
      <c r="BL23" s="36"/>
    </row>
    <row r="24" spans="1:64" s="3" customFormat="1" ht="27" customHeight="1" thickBot="1" x14ac:dyDescent="0.4">
      <c r="A24" s="50"/>
      <c r="B24" s="77" t="s">
        <v>66</v>
      </c>
      <c r="C24" s="62"/>
      <c r="D24" s="30"/>
      <c r="E24" s="73">
        <v>45075</v>
      </c>
      <c r="F24" s="73">
        <f>E24+4</f>
        <v>45079</v>
      </c>
      <c r="G24" s="80" t="s">
        <v>41</v>
      </c>
      <c r="H24" s="15">
        <f t="shared" si="4"/>
        <v>5</v>
      </c>
      <c r="I24" s="36"/>
      <c r="J24" s="36"/>
      <c r="K24" s="36"/>
      <c r="L24" s="36"/>
      <c r="M24" s="36"/>
      <c r="N24" s="36"/>
      <c r="O24" s="36"/>
      <c r="P24" s="36"/>
      <c r="Q24" s="36"/>
      <c r="R24" s="36"/>
      <c r="S24" s="36"/>
      <c r="T24" s="36"/>
      <c r="U24" s="36"/>
      <c r="V24" s="36"/>
      <c r="W24" s="36"/>
      <c r="X24" s="36"/>
      <c r="Y24" s="36"/>
      <c r="Z24" s="36"/>
      <c r="AA24" s="36"/>
      <c r="AB24" s="36"/>
      <c r="AC24" s="36"/>
      <c r="AD24" s="36"/>
      <c r="AE24" s="36"/>
      <c r="AF24" s="36"/>
      <c r="AG24" s="36"/>
      <c r="AH24" s="36"/>
      <c r="AI24" s="36"/>
      <c r="AJ24" s="36"/>
      <c r="AK24" s="36"/>
      <c r="AL24" s="36"/>
      <c r="AM24" s="36"/>
      <c r="AN24" s="36"/>
      <c r="AO24" s="36"/>
      <c r="AP24" s="36"/>
      <c r="AQ24" s="36"/>
      <c r="AR24" s="36"/>
      <c r="AS24" s="36"/>
      <c r="AT24" s="36"/>
      <c r="AU24" s="36"/>
      <c r="AV24" s="36"/>
      <c r="AW24" s="36"/>
      <c r="AX24" s="36"/>
      <c r="AY24" s="36"/>
      <c r="AZ24" s="36"/>
      <c r="BA24" s="36"/>
      <c r="BB24" s="36"/>
      <c r="BC24" s="36"/>
      <c r="BD24" s="36"/>
      <c r="BE24" s="36"/>
      <c r="BF24" s="36"/>
      <c r="BG24" s="36"/>
      <c r="BH24" s="36"/>
      <c r="BI24" s="36"/>
      <c r="BJ24" s="36"/>
      <c r="BK24" s="36"/>
      <c r="BL24" s="36"/>
    </row>
    <row r="25" spans="1:64" s="3" customFormat="1" ht="27" customHeight="1" thickBot="1" x14ac:dyDescent="0.4">
      <c r="A25" s="50"/>
      <c r="B25" s="77" t="s">
        <v>67</v>
      </c>
      <c r="C25" s="62"/>
      <c r="D25" s="30"/>
      <c r="E25" s="73">
        <f>E24+2</f>
        <v>45077</v>
      </c>
      <c r="F25" s="73">
        <f>E25+9</f>
        <v>45086</v>
      </c>
      <c r="G25" s="80" t="s">
        <v>41</v>
      </c>
      <c r="H25" s="15">
        <f t="shared" si="4"/>
        <v>10</v>
      </c>
      <c r="I25" s="36"/>
      <c r="J25" s="36"/>
      <c r="K25" s="36"/>
      <c r="L25" s="36"/>
      <c r="M25" s="36"/>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L25" s="36"/>
      <c r="AM25" s="36"/>
      <c r="AN25" s="36"/>
      <c r="AO25" s="36"/>
      <c r="AP25" s="36"/>
      <c r="AQ25" s="36"/>
      <c r="AR25" s="36"/>
      <c r="AS25" s="36"/>
      <c r="AT25" s="36"/>
      <c r="AU25" s="36"/>
      <c r="AV25" s="36"/>
      <c r="AW25" s="36"/>
      <c r="AX25" s="36"/>
      <c r="AY25" s="36"/>
      <c r="AZ25" s="36"/>
      <c r="BA25" s="36"/>
      <c r="BB25" s="36"/>
      <c r="BC25" s="36"/>
      <c r="BD25" s="36"/>
      <c r="BE25" s="36"/>
      <c r="BF25" s="36"/>
      <c r="BG25" s="36"/>
      <c r="BH25" s="36"/>
      <c r="BI25" s="36"/>
      <c r="BJ25" s="36"/>
      <c r="BK25" s="36"/>
      <c r="BL25" s="36"/>
    </row>
    <row r="26" spans="1:64" s="3" customFormat="1" ht="27" customHeight="1" thickBot="1" x14ac:dyDescent="0.4">
      <c r="A26" s="50"/>
      <c r="B26" s="77" t="s">
        <v>69</v>
      </c>
      <c r="C26" s="62"/>
      <c r="D26" s="30"/>
      <c r="E26" s="73">
        <f>F25+3</f>
        <v>45089</v>
      </c>
      <c r="F26" s="73">
        <f>E26+13</f>
        <v>45102</v>
      </c>
      <c r="G26" s="80" t="s">
        <v>41</v>
      </c>
      <c r="H26" s="15">
        <f t="shared" si="4"/>
        <v>14</v>
      </c>
      <c r="I26" s="36"/>
      <c r="J26" s="36"/>
      <c r="K26" s="36"/>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36"/>
      <c r="AM26" s="36"/>
      <c r="AN26" s="36"/>
      <c r="AO26" s="36"/>
      <c r="AP26" s="36"/>
      <c r="AQ26" s="36"/>
      <c r="AR26" s="36"/>
      <c r="AS26" s="36"/>
      <c r="AT26" s="36"/>
      <c r="AU26" s="36"/>
      <c r="AV26" s="36"/>
      <c r="AW26" s="36"/>
      <c r="AX26" s="36"/>
      <c r="AY26" s="36"/>
      <c r="AZ26" s="36"/>
      <c r="BA26" s="36"/>
      <c r="BB26" s="36"/>
      <c r="BC26" s="36"/>
      <c r="BD26" s="36"/>
      <c r="BE26" s="36"/>
      <c r="BF26" s="36"/>
      <c r="BG26" s="36"/>
      <c r="BH26" s="36"/>
      <c r="BI26" s="36"/>
      <c r="BJ26" s="36"/>
      <c r="BK26" s="36"/>
      <c r="BL26" s="36"/>
    </row>
    <row r="27" spans="1:64" s="3" customFormat="1" ht="27" customHeight="1" thickBot="1" x14ac:dyDescent="0.4">
      <c r="A27" s="50"/>
      <c r="B27" s="77" t="s">
        <v>68</v>
      </c>
      <c r="C27" s="62"/>
      <c r="D27" s="30"/>
      <c r="E27" s="73">
        <f>F26+1</f>
        <v>45103</v>
      </c>
      <c r="F27" s="73">
        <f>E27+8</f>
        <v>45111</v>
      </c>
      <c r="G27" s="80" t="s">
        <v>41</v>
      </c>
      <c r="H27" s="15">
        <f t="shared" si="4"/>
        <v>9</v>
      </c>
      <c r="I27" s="36"/>
      <c r="J27" s="36"/>
      <c r="K27" s="36"/>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36"/>
      <c r="AM27" s="36"/>
      <c r="AN27" s="36"/>
      <c r="AO27" s="36"/>
      <c r="AP27" s="36"/>
      <c r="AQ27" s="36"/>
      <c r="AR27" s="36"/>
      <c r="AS27" s="36"/>
      <c r="AT27" s="36"/>
      <c r="AU27" s="36"/>
      <c r="AV27" s="36"/>
      <c r="AW27" s="36"/>
      <c r="AX27" s="36"/>
      <c r="AY27" s="36"/>
      <c r="AZ27" s="36"/>
      <c r="BA27" s="36"/>
      <c r="BB27" s="36"/>
      <c r="BC27" s="36"/>
      <c r="BD27" s="36"/>
      <c r="BE27" s="36"/>
      <c r="BF27" s="36"/>
      <c r="BG27" s="36"/>
      <c r="BH27" s="36"/>
      <c r="BI27" s="36"/>
      <c r="BJ27" s="36"/>
      <c r="BK27" s="36"/>
      <c r="BL27" s="36"/>
    </row>
    <row r="28" spans="1:64" s="3" customFormat="1" ht="27" customHeight="1" thickBot="1" x14ac:dyDescent="0.4">
      <c r="A28" s="50"/>
      <c r="B28" s="77" t="s">
        <v>70</v>
      </c>
      <c r="C28" s="62"/>
      <c r="D28" s="30"/>
      <c r="E28" s="73">
        <f>F27</f>
        <v>45111</v>
      </c>
      <c r="F28" s="73">
        <f>E28+3</f>
        <v>45114</v>
      </c>
      <c r="G28" s="80" t="s">
        <v>41</v>
      </c>
      <c r="H28" s="15"/>
      <c r="I28" s="36"/>
      <c r="J28" s="36"/>
      <c r="K28" s="36"/>
      <c r="L28" s="36"/>
      <c r="M28" s="36"/>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36"/>
      <c r="AM28" s="36"/>
      <c r="AN28" s="36"/>
      <c r="AO28" s="36"/>
      <c r="AP28" s="36"/>
      <c r="AQ28" s="36"/>
      <c r="AR28" s="36"/>
      <c r="AS28" s="36"/>
      <c r="AT28" s="36"/>
      <c r="AU28" s="36"/>
      <c r="AV28" s="36"/>
      <c r="AW28" s="36"/>
      <c r="AX28" s="36"/>
      <c r="AY28" s="36"/>
      <c r="AZ28" s="36"/>
      <c r="BA28" s="36"/>
      <c r="BB28" s="36"/>
      <c r="BC28" s="36"/>
      <c r="BD28" s="36"/>
      <c r="BE28" s="36"/>
      <c r="BF28" s="36"/>
      <c r="BG28" s="36"/>
      <c r="BH28" s="36"/>
      <c r="BI28" s="36"/>
      <c r="BJ28" s="36"/>
      <c r="BK28" s="36"/>
      <c r="BL28" s="36"/>
    </row>
    <row r="29" spans="1:64" s="3" customFormat="1" ht="30" customHeight="1" thickBot="1" x14ac:dyDescent="0.4">
      <c r="A29" s="51" t="s">
        <v>31</v>
      </c>
      <c r="B29" s="16" t="s">
        <v>71</v>
      </c>
      <c r="C29" s="57"/>
      <c r="D29" s="17"/>
      <c r="E29" s="18"/>
      <c r="F29" s="19"/>
      <c r="G29" s="80"/>
      <c r="H29" s="15" t="str">
        <f t="shared" si="4"/>
        <v/>
      </c>
      <c r="I29" s="36"/>
      <c r="J29" s="36"/>
      <c r="K29" s="36"/>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36"/>
      <c r="AM29" s="36"/>
      <c r="AN29" s="36"/>
      <c r="AO29" s="36"/>
      <c r="AP29" s="36"/>
      <c r="AQ29" s="36"/>
      <c r="AR29" s="36"/>
      <c r="AS29" s="36"/>
      <c r="AT29" s="36"/>
      <c r="AU29" s="36"/>
      <c r="AV29" s="36"/>
      <c r="AW29" s="36"/>
      <c r="AX29" s="36"/>
      <c r="AY29" s="36"/>
      <c r="AZ29" s="36"/>
      <c r="BA29" s="36"/>
      <c r="BB29" s="36"/>
      <c r="BC29" s="36"/>
      <c r="BD29" s="36"/>
      <c r="BE29" s="36"/>
      <c r="BF29" s="36"/>
      <c r="BG29" s="36"/>
      <c r="BH29" s="36"/>
      <c r="BI29" s="36"/>
      <c r="BJ29" s="36"/>
      <c r="BK29" s="36"/>
      <c r="BL29" s="36"/>
    </row>
    <row r="30" spans="1:64" s="3" customFormat="1" ht="27" customHeight="1" thickBot="1" x14ac:dyDescent="0.4">
      <c r="A30" s="51" t="s">
        <v>36</v>
      </c>
      <c r="B30" s="75" t="s">
        <v>72</v>
      </c>
      <c r="C30" s="58"/>
      <c r="D30" s="20"/>
      <c r="E30" s="71">
        <v>45089</v>
      </c>
      <c r="F30" s="71">
        <f>E30+6</f>
        <v>45095</v>
      </c>
      <c r="G30" s="80" t="s">
        <v>58</v>
      </c>
      <c r="H30" s="15">
        <f t="shared" si="4"/>
        <v>7</v>
      </c>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36"/>
      <c r="AH30" s="36"/>
      <c r="AI30" s="36"/>
      <c r="AJ30" s="36"/>
      <c r="AK30" s="36"/>
      <c r="AL30" s="36"/>
      <c r="AM30" s="36"/>
      <c r="AN30" s="36"/>
      <c r="AO30" s="36"/>
      <c r="AP30" s="36"/>
      <c r="AQ30" s="36"/>
      <c r="AR30" s="36"/>
      <c r="AS30" s="36"/>
      <c r="AT30" s="36"/>
      <c r="AU30" s="36"/>
      <c r="AV30" s="36"/>
      <c r="AW30" s="36"/>
      <c r="AX30" s="36"/>
      <c r="AY30" s="36"/>
      <c r="AZ30" s="36"/>
      <c r="BA30" s="36"/>
      <c r="BB30" s="36"/>
      <c r="BC30" s="36"/>
      <c r="BD30" s="36"/>
      <c r="BE30" s="36"/>
      <c r="BF30" s="36"/>
      <c r="BG30" s="36"/>
      <c r="BH30" s="36"/>
      <c r="BI30" s="36"/>
      <c r="BJ30" s="36"/>
      <c r="BK30" s="36"/>
      <c r="BL30" s="36"/>
    </row>
    <row r="31" spans="1:64" s="3" customFormat="1" ht="27" customHeight="1" thickBot="1" x14ac:dyDescent="0.4">
      <c r="A31" s="51" t="s">
        <v>32</v>
      </c>
      <c r="B31" s="75" t="s">
        <v>73</v>
      </c>
      <c r="C31" s="58"/>
      <c r="D31" s="20"/>
      <c r="E31" s="71">
        <f>F30+1</f>
        <v>45096</v>
      </c>
      <c r="F31" s="71">
        <f>E31+20</f>
        <v>45116</v>
      </c>
      <c r="G31" s="80" t="s">
        <v>58</v>
      </c>
      <c r="H31" s="15">
        <f t="shared" si="4"/>
        <v>21</v>
      </c>
      <c r="I31" s="36"/>
      <c r="J31" s="36"/>
      <c r="K31" s="36"/>
      <c r="L31" s="36"/>
      <c r="M31" s="36"/>
      <c r="N31" s="36"/>
      <c r="O31" s="36"/>
      <c r="P31" s="36"/>
      <c r="Q31" s="36"/>
      <c r="R31" s="36"/>
      <c r="S31" s="36"/>
      <c r="T31" s="36"/>
      <c r="U31" s="37"/>
      <c r="V31" s="37"/>
      <c r="W31" s="36"/>
      <c r="X31" s="36"/>
      <c r="Y31" s="36"/>
      <c r="Z31" s="36"/>
      <c r="AA31" s="36"/>
      <c r="AB31" s="36"/>
      <c r="AC31" s="36"/>
      <c r="AD31" s="36"/>
      <c r="AE31" s="36"/>
      <c r="AF31" s="36"/>
      <c r="AG31" s="36"/>
      <c r="AH31" s="36"/>
      <c r="AI31" s="36"/>
      <c r="AJ31" s="36"/>
      <c r="AK31" s="36"/>
      <c r="AL31" s="36"/>
      <c r="AM31" s="36"/>
      <c r="AN31" s="36"/>
      <c r="AO31" s="36"/>
      <c r="AP31" s="36"/>
      <c r="AQ31" s="36"/>
      <c r="AR31" s="36"/>
      <c r="AS31" s="36"/>
      <c r="AT31" s="36"/>
      <c r="AU31" s="36"/>
      <c r="AV31" s="36"/>
      <c r="AW31" s="36"/>
      <c r="AX31" s="36"/>
      <c r="AY31" s="36"/>
      <c r="AZ31" s="36"/>
      <c r="BA31" s="36"/>
      <c r="BB31" s="36"/>
      <c r="BC31" s="36"/>
      <c r="BD31" s="36"/>
      <c r="BE31" s="36"/>
      <c r="BF31" s="36"/>
      <c r="BG31" s="36"/>
      <c r="BH31" s="36"/>
      <c r="BI31" s="36"/>
      <c r="BJ31" s="36"/>
      <c r="BK31" s="36"/>
      <c r="BL31" s="36"/>
    </row>
    <row r="32" spans="1:64" s="3" customFormat="1" ht="27" customHeight="1" thickBot="1" x14ac:dyDescent="0.4">
      <c r="A32" s="50"/>
      <c r="B32" s="75"/>
      <c r="C32" s="58"/>
      <c r="D32" s="20"/>
      <c r="E32" s="71"/>
      <c r="F32" s="71"/>
      <c r="G32" s="80" t="s">
        <v>58</v>
      </c>
      <c r="H32" s="15" t="str">
        <f t="shared" si="4"/>
        <v/>
      </c>
      <c r="I32" s="36"/>
      <c r="J32" s="36"/>
      <c r="K32" s="36"/>
      <c r="L32" s="36"/>
      <c r="M32" s="36"/>
      <c r="N32" s="36"/>
      <c r="O32" s="36"/>
      <c r="P32" s="36"/>
      <c r="Q32" s="36"/>
      <c r="R32" s="36"/>
      <c r="S32" s="36"/>
      <c r="T32" s="36"/>
      <c r="U32" s="36"/>
      <c r="V32" s="36"/>
      <c r="W32" s="36"/>
      <c r="X32" s="36"/>
      <c r="Y32" s="36"/>
      <c r="Z32" s="36"/>
      <c r="AA32" s="36"/>
      <c r="AB32" s="36"/>
      <c r="AC32" s="36"/>
      <c r="AD32" s="36"/>
      <c r="AE32" s="36"/>
      <c r="AF32" s="36"/>
      <c r="AG32" s="36"/>
      <c r="AH32" s="36"/>
      <c r="AI32" s="36"/>
      <c r="AJ32" s="36"/>
      <c r="AK32" s="36"/>
      <c r="AL32" s="36"/>
      <c r="AM32" s="36"/>
      <c r="AN32" s="36"/>
      <c r="AO32" s="36"/>
      <c r="AP32" s="36"/>
      <c r="AQ32" s="36"/>
      <c r="AR32" s="36"/>
      <c r="AS32" s="36"/>
      <c r="AT32" s="36"/>
      <c r="AU32" s="36"/>
      <c r="AV32" s="36"/>
      <c r="AW32" s="36"/>
      <c r="AX32" s="36"/>
      <c r="AY32" s="36"/>
      <c r="AZ32" s="36"/>
      <c r="BA32" s="36"/>
      <c r="BB32" s="36"/>
      <c r="BC32" s="36"/>
      <c r="BD32" s="36"/>
      <c r="BE32" s="36"/>
      <c r="BF32" s="36"/>
      <c r="BG32" s="36"/>
      <c r="BH32" s="36"/>
      <c r="BI32" s="36"/>
      <c r="BJ32" s="36"/>
      <c r="BK32" s="36"/>
      <c r="BL32" s="36"/>
    </row>
    <row r="33" spans="1:64" s="3" customFormat="1" ht="30" customHeight="1" thickBot="1" x14ac:dyDescent="0.4">
      <c r="A33" s="50" t="s">
        <v>26</v>
      </c>
      <c r="B33" s="64"/>
      <c r="C33" s="63"/>
      <c r="D33" s="14"/>
      <c r="E33" s="56"/>
      <c r="F33" s="56"/>
      <c r="G33" s="80"/>
      <c r="H33" s="15" t="str">
        <f t="shared" si="4"/>
        <v/>
      </c>
      <c r="I33" s="36"/>
      <c r="J33" s="36"/>
      <c r="K33" s="36"/>
      <c r="L33" s="36"/>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36"/>
      <c r="AM33" s="36"/>
      <c r="AN33" s="36"/>
      <c r="AO33" s="36"/>
      <c r="AP33" s="36"/>
      <c r="AQ33" s="36"/>
      <c r="AR33" s="36"/>
      <c r="AS33" s="36"/>
      <c r="AT33" s="36"/>
      <c r="AU33" s="36"/>
      <c r="AV33" s="36"/>
      <c r="AW33" s="36"/>
      <c r="AX33" s="36"/>
      <c r="AY33" s="36"/>
      <c r="AZ33" s="36"/>
      <c r="BA33" s="36"/>
      <c r="BB33" s="36"/>
      <c r="BC33" s="36"/>
      <c r="BD33" s="36"/>
      <c r="BE33" s="36"/>
      <c r="BF33" s="36"/>
      <c r="BG33" s="36"/>
      <c r="BH33" s="36"/>
      <c r="BI33" s="36"/>
      <c r="BJ33" s="36"/>
      <c r="BK33" s="36"/>
      <c r="BL33" s="36"/>
    </row>
    <row r="34" spans="1:64" s="3" customFormat="1" ht="30" customHeight="1" thickBot="1" x14ac:dyDescent="0.4">
      <c r="A34" s="51" t="s">
        <v>25</v>
      </c>
      <c r="B34" s="31" t="s">
        <v>0</v>
      </c>
      <c r="C34" s="70"/>
      <c r="D34" s="32"/>
      <c r="E34" s="33"/>
      <c r="F34" s="34"/>
      <c r="G34" s="81"/>
      <c r="H34" s="35" t="str">
        <f t="shared" si="4"/>
        <v/>
      </c>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8"/>
      <c r="BA34" s="38"/>
      <c r="BB34" s="38"/>
      <c r="BC34" s="38"/>
      <c r="BD34" s="38"/>
      <c r="BE34" s="38"/>
      <c r="BF34" s="38"/>
      <c r="BG34" s="38"/>
      <c r="BH34" s="38"/>
      <c r="BI34" s="38"/>
      <c r="BJ34" s="38"/>
      <c r="BK34" s="38"/>
      <c r="BL34" s="38"/>
    </row>
    <row r="35" spans="1:64" ht="30" customHeight="1" x14ac:dyDescent="0.35">
      <c r="G35" s="82"/>
    </row>
    <row r="36" spans="1:64" ht="30" customHeight="1" x14ac:dyDescent="0.35">
      <c r="C36" s="12"/>
      <c r="F36" s="52"/>
    </row>
    <row r="37" spans="1:64" ht="30" customHeight="1" x14ac:dyDescent="0.35">
      <c r="C37" s="13"/>
    </row>
  </sheetData>
  <mergeCells count="11">
    <mergeCell ref="BF4:BL4"/>
    <mergeCell ref="E3:F3"/>
    <mergeCell ref="I4:O4"/>
    <mergeCell ref="P4:V4"/>
    <mergeCell ref="W4:AC4"/>
    <mergeCell ref="AD4:AJ4"/>
    <mergeCell ref="C3:D3"/>
    <mergeCell ref="C4:D4"/>
    <mergeCell ref="AK4:AQ4"/>
    <mergeCell ref="AR4:AX4"/>
    <mergeCell ref="AY4:BE4"/>
  </mergeCells>
  <conditionalFormatting sqref="D7:D34">
    <cfRule type="dataBar" priority="17">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4">
    <cfRule type="expression" dxfId="5" priority="36">
      <formula>AND(TODAY()&gt;=I$5,TODAY()&lt;J$5)</formula>
    </cfRule>
  </conditionalFormatting>
  <conditionalFormatting sqref="I7:BL34">
    <cfRule type="expression" dxfId="4" priority="1" stopIfTrue="1">
      <formula>AND(task_end&gt;=I$5,task_start&lt;J$5,($G7="x"))</formula>
    </cfRule>
    <cfRule type="expression" dxfId="3" priority="2" stopIfTrue="1">
      <formula>AND(task_end&gt;=I$5,task_start&lt;J$5,($G7="g"))</formula>
    </cfRule>
    <cfRule type="expression" dxfId="2" priority="3" stopIfTrue="1">
      <formula>AND(task_end&gt;=I$5,task_start&lt;J$5,($G7="r"))</formula>
    </cfRule>
    <cfRule type="expression" dxfId="1" priority="30">
      <formula>AND(task_start&lt;=I$5,ROUNDDOWN((task_end-task_start+1)*task_progress,0)+task_start-1&gt;=I$5)</formula>
    </cfRule>
    <cfRule type="expression" dxfId="0" priority="31" stopIfTrue="1">
      <formula>AND(task_end&gt;=I$5,task_start&lt;J$5,($G7="b"))</formula>
    </cfRule>
  </conditionalFormatting>
  <dataValidations disablePrompts="1"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050" r:id="rId4" name="Scroll Bar 2">
              <controlPr defaultSize="0" autoPict="0">
                <anchor moveWithCells="1">
                  <from>
                    <xdr:col>23</xdr:col>
                    <xdr:colOff>57150</xdr:colOff>
                    <xdr:row>1</xdr:row>
                    <xdr:rowOff>158750</xdr:rowOff>
                  </from>
                  <to>
                    <xdr:col>36</xdr:col>
                    <xdr:colOff>82550</xdr:colOff>
                    <xdr:row>2</xdr:row>
                    <xdr:rowOff>127000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5" zoomScaleNormal="100" workbookViewId="0">
      <selection activeCell="A10" sqref="A10"/>
    </sheetView>
  </sheetViews>
  <sheetFormatPr baseColWidth="10" defaultColWidth="9.08984375" defaultRowHeight="13" x14ac:dyDescent="0.3"/>
  <cols>
    <col min="1" max="1" width="87.08984375" style="40" customWidth="1"/>
    <col min="2" max="16384" width="9.08984375" style="2"/>
  </cols>
  <sheetData>
    <row r="1" spans="1:2" ht="46.5" customHeight="1" x14ac:dyDescent="0.3"/>
    <row r="2" spans="1:2" s="42" customFormat="1" ht="15.5" x14ac:dyDescent="0.35">
      <c r="A2" s="41" t="s">
        <v>11</v>
      </c>
      <c r="B2" s="41"/>
    </row>
    <row r="3" spans="1:2" s="46" customFormat="1" ht="27" customHeight="1" x14ac:dyDescent="0.35">
      <c r="A3" s="68" t="s">
        <v>16</v>
      </c>
      <c r="B3" s="47"/>
    </row>
    <row r="4" spans="1:2" s="43" customFormat="1" ht="26" x14ac:dyDescent="0.6">
      <c r="A4" s="44" t="s">
        <v>10</v>
      </c>
    </row>
    <row r="5" spans="1:2" ht="74.150000000000006" customHeight="1" x14ac:dyDescent="0.3">
      <c r="A5" s="45" t="s">
        <v>19</v>
      </c>
    </row>
    <row r="6" spans="1:2" ht="26.25" customHeight="1" x14ac:dyDescent="0.3">
      <c r="A6" s="44" t="s">
        <v>22</v>
      </c>
    </row>
    <row r="7" spans="1:2" s="40" customFormat="1" ht="205" customHeight="1" x14ac:dyDescent="0.35">
      <c r="A7" s="49" t="s">
        <v>21</v>
      </c>
    </row>
    <row r="8" spans="1:2" s="43" customFormat="1" ht="26" x14ac:dyDescent="0.6">
      <c r="A8" s="44" t="s">
        <v>12</v>
      </c>
    </row>
    <row r="9" spans="1:2" ht="58" x14ac:dyDescent="0.3">
      <c r="A9" s="45" t="s">
        <v>20</v>
      </c>
    </row>
    <row r="10" spans="1:2" s="40" customFormat="1" ht="28" customHeight="1" x14ac:dyDescent="0.35">
      <c r="A10" s="48" t="s">
        <v>18</v>
      </c>
    </row>
    <row r="11" spans="1:2" s="43" customFormat="1" ht="26" x14ac:dyDescent="0.6">
      <c r="A11" s="44" t="s">
        <v>9</v>
      </c>
    </row>
    <row r="12" spans="1:2" ht="29" x14ac:dyDescent="0.3">
      <c r="A12" s="45" t="s">
        <v>17</v>
      </c>
    </row>
    <row r="13" spans="1:2" s="40" customFormat="1" ht="28" customHeight="1" x14ac:dyDescent="0.35">
      <c r="A13" s="48" t="s">
        <v>3</v>
      </c>
    </row>
    <row r="14" spans="1:2" s="43" customFormat="1" ht="26" x14ac:dyDescent="0.6">
      <c r="A14" s="44" t="s">
        <v>13</v>
      </c>
    </row>
    <row r="15" spans="1:2" ht="75" customHeight="1" x14ac:dyDescent="0.3">
      <c r="A15" s="45" t="s">
        <v>14</v>
      </c>
    </row>
    <row r="16" spans="1:2" ht="72.5" x14ac:dyDescent="0.3">
      <c r="A16" s="45"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Feuilles de calcul</vt:lpstr>
      </vt:variant>
      <vt:variant>
        <vt:i4>2</vt:i4>
      </vt:variant>
      <vt:variant>
        <vt:lpstr>Plages nommées</vt:lpstr>
      </vt:variant>
      <vt:variant>
        <vt:i4>6</vt:i4>
      </vt:variant>
    </vt:vector>
  </HeadingPairs>
  <TitlesOfParts>
    <vt:vector size="8" baseType="lpstr">
      <vt:lpstr>ProjectSchedule</vt:lpstr>
      <vt:lpstr>About</vt:lpstr>
      <vt:lpstr>Display_Week</vt:lpstr>
      <vt:lpstr>ProjectSchedule!Impression_des_titres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2022-03-11T22:41:12Z</dcterms:created>
  <dcterms:modified xsi:type="dcterms:W3CDTF">2023-05-16T14:12:28Z</dcterms:modified>
</cp:coreProperties>
</file>