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99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30" i="1"/>
  <c r="E30"/>
  <c r="F30"/>
  <c r="H30"/>
  <c r="I30"/>
  <c r="C30"/>
  <c r="L27"/>
  <c r="D27"/>
  <c r="E27"/>
  <c r="F27"/>
  <c r="G27"/>
  <c r="I27"/>
  <c r="B27"/>
  <c r="H29"/>
  <c r="F29"/>
  <c r="E29"/>
  <c r="D29"/>
  <c r="C29"/>
  <c r="I26"/>
  <c r="G26"/>
  <c r="F26"/>
  <c r="E26"/>
  <c r="D26"/>
  <c r="B26"/>
  <c r="N2"/>
  <c r="N5"/>
  <c r="N4"/>
  <c r="N3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"/>
  <c r="L30" l="1"/>
</calcChain>
</file>

<file path=xl/sharedStrings.xml><?xml version="1.0" encoding="utf-8"?>
<sst xmlns="http://schemas.openxmlformats.org/spreadsheetml/2006/main" count="43" uniqueCount="39">
  <si>
    <t>TRUE BELIEVER</t>
  </si>
  <si>
    <t>THE DA VINCI CODE</t>
  </si>
  <si>
    <t>THE WORLD IS FLAT</t>
  </si>
  <si>
    <t>MY LIFE SO FAR</t>
  </si>
  <si>
    <t>THE TAKING</t>
  </si>
  <si>
    <t>THE KITE RUNNER</t>
  </si>
  <si>
    <t>RUNNY BABBIT</t>
  </si>
  <si>
    <t>HARRY POTTER</t>
  </si>
  <si>
    <t>r for NU1</t>
  </si>
  <si>
    <t>r for NU2</t>
  </si>
  <si>
    <t>Calc'ed rating 
with user-based 
collaborative filtering</t>
  </si>
  <si>
    <t>U1</t>
  </si>
  <si>
    <t>NU1, The DaVinci Code</t>
  </si>
  <si>
    <t>U2</t>
  </si>
  <si>
    <t>NU1, Runny Babbit</t>
  </si>
  <si>
    <t>U3</t>
  </si>
  <si>
    <t>NU2, True Believer</t>
  </si>
  <si>
    <t>U4</t>
  </si>
  <si>
    <t>NU2, The Kite Runner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</si>
  <si>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</si>
  <si>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</si>
  <si>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</si>
  <si>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</si>
  <si>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</si>
  <si>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</si>
  <si>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</si>
  <si>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</si>
  <si>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</si>
  <si>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</si>
  <si>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</si>
  <si>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</si>
  <si>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</si>
  <si>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</si>
  <si>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</si>
  <si>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</si>
  <si>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NU1</t>
  </si>
  <si>
    <t>NU2</t>
  </si>
  <si>
    <t>AbsErr</t>
  </si>
  <si>
    <r>
      <t>¬</t>
    </r>
    <r>
      <rPr>
        <b/>
        <sz val="11"/>
        <color indexed="8"/>
        <rFont val="Calibri"/>
        <family val="2"/>
      </rPr>
      <t>MAE</t>
    </r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</si>
</sst>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3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Symbo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9"/>
      </left>
      <right style="medium">
        <color indexed="8"/>
      </right>
      <top style="medium">
        <color indexed="9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9"/>
      </left>
      <right style="medium">
        <color indexed="9"/>
      </right>
      <top/>
      <bottom style="medium">
        <color indexed="8"/>
      </bottom>
      <diagonal/>
    </border>
    <border>
      <left/>
      <right style="medium">
        <color indexed="9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164" fontId="0" fillId="0" borderId="0" xfId="0" applyNumberFormat="1" applyFont="1"/>
    <xf numFmtId="164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165" fontId="0" fillId="0" borderId="0" xfId="0" applyNumberFormat="1"/>
    <xf numFmtId="164" fontId="0" fillId="2" borderId="0" xfId="0" applyNumberFormat="1" applyFont="1" applyFill="1"/>
    <xf numFmtId="164" fontId="0" fillId="3" borderId="0" xfId="0" applyNumberFormat="1" applyFill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0"/>
  <sheetViews>
    <sheetView tabSelected="1" zoomScale="90" zoomScaleNormal="90" workbookViewId="0">
      <pane ySplit="1" topLeftCell="A2" activePane="bottomLeft" state="frozen"/>
      <selection pane="bottomLeft" activeCell="N2" sqref="N2"/>
    </sheetView>
  </sheetViews>
  <sheetFormatPr defaultColWidth="8.85546875" defaultRowHeight="15"/>
  <cols>
    <col min="15" max="15" width="21.42578125" customWidth="1"/>
  </cols>
  <sheetData>
    <row r="1" spans="1:15" ht="9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3" t="s">
        <v>8</v>
      </c>
      <c r="L1" s="3" t="s">
        <v>9</v>
      </c>
      <c r="N1" s="4" t="s">
        <v>10</v>
      </c>
    </row>
    <row r="2" spans="1:15">
      <c r="A2" s="5" t="s">
        <v>11</v>
      </c>
      <c r="B2" s="6">
        <v>1</v>
      </c>
      <c r="C2" s="17">
        <v>5</v>
      </c>
      <c r="D2" s="7"/>
      <c r="E2" s="6">
        <v>3</v>
      </c>
      <c r="F2" s="7"/>
      <c r="G2" s="7"/>
      <c r="H2" s="17">
        <v>3</v>
      </c>
      <c r="I2" s="6">
        <v>5</v>
      </c>
      <c r="K2" s="15">
        <f>CORREL(B2:I2,$B$23:$I$23)</f>
        <v>1</v>
      </c>
      <c r="L2" s="9">
        <f>CORREL(B2:I2,$B$24:$I$24)</f>
        <v>0.84515425472851657</v>
      </c>
      <c r="N2" s="14">
        <f>(5*1+4*1+4*0.7811)/(1+1+0.7811)</f>
        <v>4.3595699543346162</v>
      </c>
      <c r="O2" t="s">
        <v>12</v>
      </c>
    </row>
    <row r="3" spans="1:15">
      <c r="A3" s="5" t="s">
        <v>13</v>
      </c>
      <c r="B3" s="19">
        <v>5</v>
      </c>
      <c r="C3" s="6">
        <v>4</v>
      </c>
      <c r="D3" s="7"/>
      <c r="E3" s="7"/>
      <c r="F3" s="6">
        <v>3</v>
      </c>
      <c r="G3" s="19">
        <v>2</v>
      </c>
      <c r="H3" s="6">
        <v>1</v>
      </c>
      <c r="I3" s="7"/>
      <c r="K3" s="8">
        <f t="shared" ref="K3:K21" si="0">CORREL(B3:I3,$B$23:$I$23)</f>
        <v>0.18898223650461368</v>
      </c>
      <c r="L3" s="16">
        <f t="shared" ref="L3:L21" si="1">CORREL(B3:I3,$B$24:$I$24)</f>
        <v>0.99587059488582252</v>
      </c>
      <c r="N3" s="14">
        <f>(3*1+2*1)/(1+1)</f>
        <v>2.5</v>
      </c>
      <c r="O3" t="s">
        <v>14</v>
      </c>
    </row>
    <row r="4" spans="1:15">
      <c r="A4" s="5" t="s">
        <v>15</v>
      </c>
      <c r="B4" s="6">
        <v>3</v>
      </c>
      <c r="C4" s="7"/>
      <c r="D4" s="6">
        <v>1</v>
      </c>
      <c r="E4" s="6">
        <v>2</v>
      </c>
      <c r="F4" s="6">
        <v>2</v>
      </c>
      <c r="G4" s="7"/>
      <c r="H4" s="7"/>
      <c r="I4" s="6">
        <v>5</v>
      </c>
      <c r="K4" s="8">
        <f t="shared" si="0"/>
        <v>0.20228869496966945</v>
      </c>
      <c r="L4" s="9">
        <f t="shared" si="1"/>
        <v>0.30151134457776363</v>
      </c>
      <c r="N4" s="14">
        <f>(5*0.9959+2*0.9608+2*0.9169)/(0.9959+0.9608+0.9169)</f>
        <v>3.0397062917594653</v>
      </c>
      <c r="O4" t="s">
        <v>16</v>
      </c>
    </row>
    <row r="5" spans="1:15">
      <c r="A5" s="5" t="s">
        <v>17</v>
      </c>
      <c r="B5" s="7"/>
      <c r="C5" s="6">
        <v>3</v>
      </c>
      <c r="D5" s="7"/>
      <c r="E5" s="7"/>
      <c r="F5" s="6">
        <v>4</v>
      </c>
      <c r="G5" s="6">
        <v>1</v>
      </c>
      <c r="H5" s="7"/>
      <c r="I5" s="6">
        <v>3</v>
      </c>
      <c r="K5" s="8">
        <f t="shared" si="0"/>
        <v>-0.14285714285714285</v>
      </c>
      <c r="L5" s="9">
        <f t="shared" si="1"/>
        <v>0</v>
      </c>
      <c r="N5" s="14">
        <f>(2*0.9959+2*0.9608+3*0.9169)/(0.9959+0.9608+0.9169)</f>
        <v>2.3190771158129175</v>
      </c>
      <c r="O5" t="s">
        <v>18</v>
      </c>
    </row>
    <row r="6" spans="1:15">
      <c r="A6" s="5" t="s">
        <v>19</v>
      </c>
      <c r="B6" s="19">
        <v>2</v>
      </c>
      <c r="C6" s="17">
        <v>4</v>
      </c>
      <c r="D6" s="6">
        <v>3</v>
      </c>
      <c r="E6" s="7"/>
      <c r="F6" s="7"/>
      <c r="G6" s="19">
        <v>2</v>
      </c>
      <c r="H6" s="17">
        <v>2</v>
      </c>
      <c r="I6" s="7"/>
      <c r="K6" s="15">
        <f t="shared" si="0"/>
        <v>1.0000000000000002</v>
      </c>
      <c r="L6" s="16">
        <f t="shared" si="1"/>
        <v>0.96076892283052273</v>
      </c>
    </row>
    <row r="7" spans="1:15">
      <c r="A7" s="5" t="s">
        <v>20</v>
      </c>
      <c r="B7" s="6">
        <v>5</v>
      </c>
      <c r="C7" s="7"/>
      <c r="D7" s="7"/>
      <c r="E7" s="6">
        <v>3</v>
      </c>
      <c r="F7" s="6">
        <v>1</v>
      </c>
      <c r="G7" s="7"/>
      <c r="H7" s="6">
        <v>3</v>
      </c>
      <c r="I7" s="6">
        <v>1</v>
      </c>
      <c r="K7" s="8">
        <f t="shared" si="0"/>
        <v>-0.13483997249264842</v>
      </c>
      <c r="L7" s="9">
        <f t="shared" si="1"/>
        <v>-0.89442719099991586</v>
      </c>
    </row>
    <row r="8" spans="1:15">
      <c r="A8" s="5" t="s">
        <v>21</v>
      </c>
      <c r="B8" s="6">
        <v>1</v>
      </c>
      <c r="C8" s="17">
        <v>4</v>
      </c>
      <c r="D8" s="6">
        <v>5</v>
      </c>
      <c r="E8" s="6">
        <v>5</v>
      </c>
      <c r="F8" s="6">
        <v>2</v>
      </c>
      <c r="G8" s="7"/>
      <c r="H8" s="18"/>
      <c r="I8" s="6">
        <v>4</v>
      </c>
      <c r="K8" s="15">
        <f t="shared" si="0"/>
        <v>0.78107061220338581</v>
      </c>
      <c r="L8" s="9">
        <f t="shared" si="1"/>
        <v>-0.62622429108514965</v>
      </c>
    </row>
    <row r="9" spans="1:15">
      <c r="A9" s="5" t="s">
        <v>22</v>
      </c>
      <c r="B9" s="6">
        <v>2</v>
      </c>
      <c r="C9" s="6">
        <v>1</v>
      </c>
      <c r="D9" s="7"/>
      <c r="E9" s="7"/>
      <c r="F9" s="6">
        <v>4</v>
      </c>
      <c r="G9" s="6">
        <v>5</v>
      </c>
      <c r="H9" s="6">
        <v>1</v>
      </c>
      <c r="I9" s="7"/>
      <c r="K9" s="8">
        <f t="shared" si="0"/>
        <v>-0.18898223650461368</v>
      </c>
      <c r="L9" s="9">
        <f t="shared" si="1"/>
        <v>0.27735009811261452</v>
      </c>
    </row>
    <row r="10" spans="1:15">
      <c r="A10" s="5" t="s">
        <v>23</v>
      </c>
      <c r="B10" s="7"/>
      <c r="C10" s="7"/>
      <c r="D10" s="6">
        <v>3</v>
      </c>
      <c r="E10" s="6">
        <v>2</v>
      </c>
      <c r="F10" s="6">
        <v>2</v>
      </c>
      <c r="G10" s="7"/>
      <c r="H10" s="7"/>
      <c r="I10" s="6">
        <v>5</v>
      </c>
      <c r="K10" s="8">
        <f t="shared" si="0"/>
        <v>0.66666666666666674</v>
      </c>
      <c r="L10" s="9">
        <f t="shared" si="1"/>
        <v>0</v>
      </c>
    </row>
    <row r="11" spans="1:15">
      <c r="A11" s="5" t="s">
        <v>24</v>
      </c>
      <c r="B11" s="6">
        <v>3</v>
      </c>
      <c r="C11" s="6">
        <v>5</v>
      </c>
      <c r="D11" s="6">
        <v>1</v>
      </c>
      <c r="E11" s="7"/>
      <c r="F11" s="7"/>
      <c r="G11" s="7"/>
      <c r="H11" s="6">
        <v>4</v>
      </c>
      <c r="I11" s="6">
        <v>4</v>
      </c>
      <c r="K11" s="8">
        <f t="shared" si="0"/>
        <v>-0.18898223650461368</v>
      </c>
      <c r="L11" s="9">
        <f t="shared" si="1"/>
        <v>0.50709255283710997</v>
      </c>
    </row>
    <row r="12" spans="1:15">
      <c r="A12" s="5" t="s">
        <v>25</v>
      </c>
      <c r="B12" s="7"/>
      <c r="C12" s="7"/>
      <c r="D12" s="6">
        <v>2</v>
      </c>
      <c r="E12" s="6">
        <v>1</v>
      </c>
      <c r="F12" s="7"/>
      <c r="G12" s="6">
        <v>2</v>
      </c>
      <c r="H12" s="7"/>
      <c r="I12" s="6">
        <v>3</v>
      </c>
      <c r="K12" s="8">
        <f t="shared" si="0"/>
        <v>0.42640143271122083</v>
      </c>
      <c r="L12" s="9">
        <f t="shared" si="1"/>
        <v>0.8660254037844386</v>
      </c>
    </row>
    <row r="13" spans="1:15">
      <c r="A13" s="5" t="s">
        <v>26</v>
      </c>
      <c r="B13" s="6">
        <v>4</v>
      </c>
      <c r="C13" s="6">
        <v>4</v>
      </c>
      <c r="D13" s="7"/>
      <c r="E13" s="6">
        <v>2</v>
      </c>
      <c r="F13" s="7"/>
      <c r="G13" s="6">
        <v>1</v>
      </c>
      <c r="H13" s="6">
        <v>1</v>
      </c>
      <c r="I13" s="6">
        <v>4</v>
      </c>
      <c r="K13" s="8">
        <f t="shared" si="0"/>
        <v>0.4061811972299616</v>
      </c>
      <c r="L13" s="9">
        <f t="shared" si="1"/>
        <v>0.87831006565367986</v>
      </c>
    </row>
    <row r="14" spans="1:15">
      <c r="A14" s="5" t="s">
        <v>27</v>
      </c>
      <c r="B14" s="7"/>
      <c r="C14" s="7"/>
      <c r="D14" s="6">
        <v>2</v>
      </c>
      <c r="E14" s="7"/>
      <c r="F14" s="6">
        <v>4</v>
      </c>
      <c r="G14" s="7"/>
      <c r="H14" s="6">
        <v>4</v>
      </c>
      <c r="I14" s="6">
        <v>5</v>
      </c>
      <c r="K14" s="8">
        <f t="shared" si="0"/>
        <v>-0.1889822365046136</v>
      </c>
      <c r="L14" s="9">
        <f t="shared" si="1"/>
        <v>0.30779350562554619</v>
      </c>
    </row>
    <row r="15" spans="1:15">
      <c r="A15" s="5" t="s">
        <v>28</v>
      </c>
      <c r="B15" s="7"/>
      <c r="C15" s="6">
        <v>5</v>
      </c>
      <c r="D15" s="6">
        <v>3</v>
      </c>
      <c r="E15" s="6">
        <v>3</v>
      </c>
      <c r="F15" s="6">
        <v>2</v>
      </c>
      <c r="G15" s="7"/>
      <c r="H15" s="6">
        <v>1</v>
      </c>
      <c r="I15" s="6">
        <v>1</v>
      </c>
      <c r="K15" s="8">
        <f t="shared" si="0"/>
        <v>0</v>
      </c>
      <c r="L15" s="9">
        <f t="shared" si="1"/>
        <v>0.5823490660957642</v>
      </c>
    </row>
    <row r="16" spans="1:15">
      <c r="A16" s="5" t="s">
        <v>29</v>
      </c>
      <c r="B16" s="7"/>
      <c r="C16" s="6">
        <v>2</v>
      </c>
      <c r="D16" s="7"/>
      <c r="E16" s="7"/>
      <c r="F16" s="6">
        <v>3</v>
      </c>
      <c r="G16" s="6">
        <v>3</v>
      </c>
      <c r="H16" s="7"/>
      <c r="I16" s="6">
        <v>2</v>
      </c>
      <c r="K16" s="8">
        <f t="shared" si="0"/>
        <v>-0.94491118252306794</v>
      </c>
      <c r="L16" s="9">
        <f t="shared" si="1"/>
        <v>0</v>
      </c>
    </row>
    <row r="17" spans="1:12">
      <c r="A17" s="5" t="s">
        <v>30</v>
      </c>
      <c r="B17" s="7"/>
      <c r="C17" s="6">
        <v>3</v>
      </c>
      <c r="D17" s="6">
        <v>2</v>
      </c>
      <c r="E17" s="6">
        <v>1</v>
      </c>
      <c r="F17" s="6">
        <v>1</v>
      </c>
      <c r="G17" s="7"/>
      <c r="H17" s="6">
        <v>4</v>
      </c>
      <c r="I17" s="6">
        <v>4</v>
      </c>
      <c r="K17" s="8">
        <f t="shared" si="0"/>
        <v>0.66666666666666674</v>
      </c>
      <c r="L17" s="9">
        <f t="shared" si="1"/>
        <v>-0.14785921742704328</v>
      </c>
    </row>
    <row r="18" spans="1:12">
      <c r="A18" s="5" t="s">
        <v>31</v>
      </c>
      <c r="B18" s="6">
        <v>1</v>
      </c>
      <c r="C18" s="6">
        <v>5</v>
      </c>
      <c r="D18" s="6">
        <v>1</v>
      </c>
      <c r="E18" s="6">
        <v>2</v>
      </c>
      <c r="F18" s="7"/>
      <c r="G18" s="6">
        <v>4</v>
      </c>
      <c r="H18" s="7"/>
      <c r="I18" s="6">
        <v>4</v>
      </c>
      <c r="K18" s="8">
        <f t="shared" si="0"/>
        <v>0</v>
      </c>
      <c r="L18" s="9">
        <f t="shared" si="1"/>
        <v>0.90369611411506401</v>
      </c>
    </row>
    <row r="19" spans="1:12">
      <c r="A19" s="5" t="s">
        <v>32</v>
      </c>
      <c r="B19" s="6">
        <v>5</v>
      </c>
      <c r="C19" s="7"/>
      <c r="D19" s="6">
        <v>4</v>
      </c>
      <c r="E19" s="7"/>
      <c r="F19" s="6">
        <v>3</v>
      </c>
      <c r="G19" s="6">
        <v>3</v>
      </c>
      <c r="H19" s="6">
        <v>4</v>
      </c>
      <c r="I19" s="6">
        <v>5</v>
      </c>
      <c r="K19" s="8">
        <f t="shared" si="0"/>
        <v>0.55901699437494734</v>
      </c>
      <c r="L19" s="9">
        <f t="shared" si="1"/>
        <v>-0.31622776601683794</v>
      </c>
    </row>
    <row r="20" spans="1:12">
      <c r="A20" s="5" t="s">
        <v>33</v>
      </c>
      <c r="B20" s="7"/>
      <c r="C20" s="6">
        <v>4</v>
      </c>
      <c r="D20" s="7"/>
      <c r="E20" s="6">
        <v>2</v>
      </c>
      <c r="F20" s="7"/>
      <c r="G20" s="6">
        <v>5</v>
      </c>
      <c r="H20" s="6">
        <v>1</v>
      </c>
      <c r="I20" s="6">
        <v>5</v>
      </c>
      <c r="K20" s="8">
        <f t="shared" si="0"/>
        <v>0</v>
      </c>
      <c r="L20" s="9">
        <f t="shared" si="1"/>
        <v>0.74833147735478822</v>
      </c>
    </row>
    <row r="21" spans="1:12">
      <c r="A21" s="5" t="s">
        <v>34</v>
      </c>
      <c r="B21" s="19">
        <v>2</v>
      </c>
      <c r="C21" s="6">
        <v>5</v>
      </c>
      <c r="D21" s="6">
        <v>1</v>
      </c>
      <c r="E21" s="6">
        <v>1</v>
      </c>
      <c r="F21" s="6">
        <v>5</v>
      </c>
      <c r="G21" s="19">
        <v>3</v>
      </c>
      <c r="H21" s="6"/>
      <c r="I21" s="6">
        <v>4</v>
      </c>
      <c r="K21" s="8">
        <f t="shared" si="0"/>
        <v>-0.47193990372426958</v>
      </c>
      <c r="L21" s="16">
        <f t="shared" si="1"/>
        <v>0.91688945599227145</v>
      </c>
    </row>
    <row r="22" spans="1:12">
      <c r="A22" s="10"/>
      <c r="B22" s="11"/>
      <c r="C22" s="11"/>
      <c r="D22" s="11"/>
      <c r="E22" s="11"/>
      <c r="F22" s="11"/>
      <c r="G22" s="11"/>
      <c r="H22" s="11"/>
      <c r="I22" s="11"/>
    </row>
    <row r="23" spans="1:12">
      <c r="A23" s="5" t="s">
        <v>35</v>
      </c>
      <c r="B23" s="6">
        <v>3</v>
      </c>
      <c r="C23" s="6"/>
      <c r="D23" s="6">
        <v>5</v>
      </c>
      <c r="E23" s="6">
        <v>4</v>
      </c>
      <c r="F23" s="6">
        <v>2</v>
      </c>
      <c r="G23" s="6">
        <v>3</v>
      </c>
      <c r="H23" s="6"/>
      <c r="I23" s="6">
        <v>5</v>
      </c>
    </row>
    <row r="24" spans="1:12">
      <c r="A24" s="5" t="s">
        <v>36</v>
      </c>
      <c r="B24" s="6"/>
      <c r="C24" s="6">
        <v>5</v>
      </c>
      <c r="D24" s="6">
        <v>2</v>
      </c>
      <c r="E24" s="6">
        <v>2</v>
      </c>
      <c r="F24" s="6">
        <v>4</v>
      </c>
      <c r="G24" s="6"/>
      <c r="H24" s="6">
        <v>1</v>
      </c>
      <c r="I24" s="6">
        <v>3</v>
      </c>
    </row>
    <row r="26" spans="1:12">
      <c r="A26" s="12" t="s">
        <v>35</v>
      </c>
      <c r="B26" s="9">
        <f>(1*1+2*1+1*0.7811)/(1+1+0.7811)</f>
        <v>1.3595699543346158</v>
      </c>
      <c r="C26" s="9"/>
      <c r="D26" s="9">
        <f>(3*1+5*0.7811)/(1+0.7811)</f>
        <v>3.8770984223232836</v>
      </c>
      <c r="E26" s="9">
        <f>(3*1+5*0.7811)/(1+0.7811)</f>
        <v>3.8770984223232836</v>
      </c>
      <c r="F26" s="9">
        <f>(2*0.7811)/0.7811</f>
        <v>2</v>
      </c>
      <c r="G26" s="9">
        <f>2*1/1</f>
        <v>2</v>
      </c>
      <c r="H26" s="9"/>
      <c r="I26" s="9">
        <f>(5*1+4*0.7811)/(1+0.7811)</f>
        <v>4.561450788838358</v>
      </c>
    </row>
    <row r="27" spans="1:12">
      <c r="A27" s="12" t="s">
        <v>37</v>
      </c>
      <c r="B27" s="9">
        <f>B23-B26</f>
        <v>1.6404300456653842</v>
      </c>
      <c r="C27" s="9"/>
      <c r="D27" s="9">
        <f t="shared" ref="C27:I27" si="2">D23-D26</f>
        <v>1.1229015776767164</v>
      </c>
      <c r="E27" s="9">
        <f t="shared" si="2"/>
        <v>0.12290157767671639</v>
      </c>
      <c r="F27" s="9">
        <f t="shared" si="2"/>
        <v>0</v>
      </c>
      <c r="G27" s="9">
        <f t="shared" si="2"/>
        <v>1</v>
      </c>
      <c r="H27" s="9"/>
      <c r="I27" s="9">
        <f t="shared" si="2"/>
        <v>0.43854921116164203</v>
      </c>
      <c r="K27" s="13" t="s">
        <v>38</v>
      </c>
      <c r="L27" s="9">
        <f>AVERAGE(B27:I27)</f>
        <v>0.7207970686967432</v>
      </c>
    </row>
    <row r="28" spans="1:12">
      <c r="B28" s="9"/>
      <c r="C28" s="9"/>
      <c r="D28" s="9"/>
      <c r="E28" s="9"/>
      <c r="F28" s="9"/>
      <c r="G28" s="9"/>
      <c r="H28" s="9"/>
      <c r="I28" s="9"/>
    </row>
    <row r="29" spans="1:12">
      <c r="A29" s="12" t="s">
        <v>36</v>
      </c>
      <c r="B29" s="9"/>
      <c r="C29" s="9">
        <f>(4*0.9959+4*0.9608+5*0.9169)/(0.9959+0.9608+0.9169)</f>
        <v>4.3190771158129175</v>
      </c>
      <c r="D29" s="9">
        <f>(3*0.9608+1*0.9169)/(0.9608+0.9169)</f>
        <v>2.0233796666134101</v>
      </c>
      <c r="E29" s="9">
        <f>1*0.9169/0.9169</f>
        <v>1</v>
      </c>
      <c r="F29" s="9">
        <f>(3*0.9959+5*0.9169)/(0.9959+0.9169)</f>
        <v>3.9586992890004185</v>
      </c>
      <c r="G29" s="9"/>
      <c r="H29" s="9">
        <f>(1*0.9959+2*0.9608)/(0.9959+0.9608)</f>
        <v>1.4910308171922113</v>
      </c>
      <c r="I29" s="9">
        <v>4</v>
      </c>
    </row>
    <row r="30" spans="1:12">
      <c r="A30" s="12" t="s">
        <v>37</v>
      </c>
      <c r="B30" s="9"/>
      <c r="C30" s="9">
        <f>ABS(C24-C29)</f>
        <v>0.68092288418708247</v>
      </c>
      <c r="D30" s="9">
        <f t="shared" ref="D30:I30" si="3">ABS(D24-D29)</f>
        <v>2.3379666613410066E-2</v>
      </c>
      <c r="E30" s="9">
        <f t="shared" si="3"/>
        <v>1</v>
      </c>
      <c r="F30" s="9">
        <f t="shared" si="3"/>
        <v>4.1300710999581547E-2</v>
      </c>
      <c r="G30" s="9"/>
      <c r="H30" s="9">
        <f t="shared" si="3"/>
        <v>0.49103081719221131</v>
      </c>
      <c r="I30" s="9">
        <f t="shared" si="3"/>
        <v>1</v>
      </c>
      <c r="K30" s="13" t="s">
        <v>38</v>
      </c>
      <c r="L30" s="9">
        <f>AVERAGE(B30:I30)</f>
        <v>0.5394390131653809</v>
      </c>
    </row>
  </sheetData>
  <sheetProtection selectLockedCells="1" selectUnlockedCells="1"/>
  <pageMargins left="0.7" right="0.7" top="0.75" bottom="0.75" header="0.51180555555555551" footer="0.51180555555555551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STUDIN</dc:creator>
  <cp:lastModifiedBy>user</cp:lastModifiedBy>
  <dcterms:created xsi:type="dcterms:W3CDTF">2019-04-05T15:04:52Z</dcterms:created>
  <dcterms:modified xsi:type="dcterms:W3CDTF">2019-04-05T15:10:13Z</dcterms:modified>
</cp:coreProperties>
</file>