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1">'Fuentes de Costos del Proyecto'!$B$51</definedName>
    <definedName localSheetId="0" name="_ftnref1">'Fuentes de Costos del Proyecto'!$B$4</definedName>
  </definedNames>
  <calcPr/>
  <extLst>
    <ext uri="GoogleSheetsCustomDataVersion2">
      <go:sheetsCustomData xmlns:go="http://customooxmlschemas.google.com/" r:id="rId9" roundtripDataChecksum="/BH5n+2uckdkRgXMJuCrVqmjEiX4wMqcDNtDPq1OYa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8">
      <text>
        <t xml:space="preserve">======
ID#AAABL6eDHKE
.    (2024-04-29 00:35:16)
Lista de supuestos para costos, según corresponda</t>
      </text>
    </comment>
  </commentList>
  <extLst>
    <ext uri="GoogleSheetsCustomDataVersion2">
      <go:sheetsCustomData xmlns:go="http://customooxmlschemas.google.com/" r:id="rId1" roundtripDataSignature="AMtx7mhuRto05UbSk1+ivGBt72SejxzbYw=="/>
    </ext>
  </extLst>
</comments>
</file>

<file path=xl/sharedStrings.xml><?xml version="1.0" encoding="utf-8"?>
<sst xmlns="http://schemas.openxmlformats.org/spreadsheetml/2006/main" count="321" uniqueCount="205">
  <si>
    <t>Fuentes de Costo del Proyecto</t>
  </si>
  <si>
    <t xml:space="preserve">Nombre del Proyecto: </t>
  </si>
  <si>
    <t>Sistema odontologico</t>
  </si>
  <si>
    <t>Gerente del Proyecto:</t>
  </si>
  <si>
    <r>
      <rPr>
        <rFont val="Arial"/>
        <b/>
        <i/>
        <color theme="1"/>
        <sz val="10.0"/>
      </rPr>
      <t xml:space="preserve">Instrucciones:
</t>
    </r>
    <r>
      <rPr>
        <rFont val="Arial"/>
        <b val="0"/>
        <i/>
        <color theme="1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</si>
  <si>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</si>
  <si>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</si>
  <si>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</si>
  <si>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</si>
  <si>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</si>
  <si>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</si>
  <si>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</si>
  <si>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</si>
  <si>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</si>
  <si>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</si>
  <si>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Diseño del Proyecto</t>
  </si>
  <si>
    <t>Desarrollo de Especificaciones Funcionales</t>
  </si>
  <si>
    <t xml:space="preserve">Arquitectura del Desarrollo del Sistema </t>
  </si>
  <si>
    <t xml:space="preserve">Desarrollar el preliminar de las Especificaciones de Diseño </t>
  </si>
  <si>
    <t>Desarrollar las Especificaciones Detalladas del Diseño</t>
  </si>
  <si>
    <t>Desarrollar el Plan de Pruebas de Aceptación</t>
  </si>
  <si>
    <t>Subtotal</t>
  </si>
  <si>
    <t xml:space="preserve">Desarrollo del Proyecto </t>
  </si>
  <si>
    <t>Desarrollar Componentes</t>
  </si>
  <si>
    <t>Adquirir Software</t>
  </si>
  <si>
    <t>Adquirir Hardware</t>
  </si>
  <si>
    <t xml:space="preserve">Desarrollar el Paquete de Pruebas de Aceptación </t>
  </si>
  <si>
    <t>Ejecución de Pruebas Unitarias / Integración</t>
  </si>
  <si>
    <t>Entregas del Proyecto</t>
  </si>
  <si>
    <t xml:space="preserve">Instalar Sistema </t>
  </si>
  <si>
    <t>Entrenar clientes</t>
  </si>
  <si>
    <t xml:space="preserve">Pruebas de Aceptación del Desempeño </t>
  </si>
  <si>
    <t>Revisión del  Desempeño Post Proyecto</t>
  </si>
  <si>
    <t>Proveer Garantía de Soporte</t>
  </si>
  <si>
    <t>Archivar Materiales</t>
  </si>
  <si>
    <t>Gerencia del Proyecto</t>
  </si>
  <si>
    <t>Reuniones/Reportes del Progreso con el Cliente</t>
  </si>
  <si>
    <t xml:space="preserve">Reuniones/Reportes Internas de Estatus del Proyecto </t>
  </si>
  <si>
    <t>Reuniones con terceros</t>
  </si>
  <si>
    <t xml:space="preserve">Interfaz a Otros Departamentos Internos </t>
  </si>
  <si>
    <t>Gestión de la Configuración</t>
  </si>
  <si>
    <t xml:space="preserve">Aseguramiento de la Calidad </t>
  </si>
  <si>
    <t>Gestión Global del Proyecto</t>
  </si>
  <si>
    <t>10 - Otros</t>
  </si>
  <si>
    <t>Otros Costos</t>
  </si>
  <si>
    <t>11 - Otros</t>
  </si>
  <si>
    <t xml:space="preserve">Sub-Totales: </t>
  </si>
  <si>
    <t xml:space="preserve">Riesgo (Contingencia): </t>
  </si>
  <si>
    <t xml:space="preserve">TOTAL (Programado): </t>
  </si>
  <si>
    <t>Comentarios: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</si>
  <si>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</si>
  <si>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</si>
  <si>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</si>
  <si>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</si>
  <si>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</si>
  <si>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</si>
  <si>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</t>
  </si>
  <si>
    <t xml:space="preserve"> Crear la visión del proyecto</t>
  </si>
  <si>
    <t>Poder tener una mejor planeacion del proyecto</t>
  </si>
  <si>
    <t xml:space="preserve"> Identificar los roles clave y stakeholders</t>
  </si>
  <si>
    <t>Para tener un mejor entendimiento y desenvolvimiento de todo el equipo de trabajo</t>
  </si>
  <si>
    <t xml:space="preserve"> Crear acta de constitución del proyecto</t>
  </si>
  <si>
    <t>Debemos tener el documento para poder comenzar con la realización del proyecto</t>
  </si>
  <si>
    <t xml:space="preserve"> Formar equipo Scrum</t>
  </si>
  <si>
    <t>Para mejorar la comunicación y organizar el grupo de trabajo</t>
  </si>
  <si>
    <t xml:space="preserve"> Desarrollar Epicas</t>
  </si>
  <si>
    <t>En vias de tener una mejor organización a la hora de poder realizar el proyecto</t>
  </si>
  <si>
    <t xml:space="preserve"> Crear el backlog priorizado del producto</t>
  </si>
  <si>
    <t>Para tener mas organizado los blacklog</t>
  </si>
  <si>
    <t xml:space="preserve"> Crear la planificación de lanzamiento</t>
  </si>
  <si>
    <t>Para tener la fecha estimada del final del proyecto</t>
  </si>
  <si>
    <t>Planificación</t>
  </si>
  <si>
    <t xml:space="preserve"> Crear historias de usuario</t>
  </si>
  <si>
    <t>29/04/2024</t>
  </si>
  <si>
    <t>Para poder tener el control adecuado del proyecto</t>
  </si>
  <si>
    <t xml:space="preserve"> Estimar historias de usuario</t>
  </si>
  <si>
    <t>Para mejorar con la organización de cada sprint</t>
  </si>
  <si>
    <t xml:space="preserve"> Crear tareas</t>
  </si>
  <si>
    <t>Para mejorar en la organización del proyecto</t>
  </si>
  <si>
    <t xml:space="preserve"> Estimar tareas</t>
  </si>
  <si>
    <t>Planificación 2</t>
  </si>
  <si>
    <t xml:space="preserve"> Crear plan de calidad</t>
  </si>
  <si>
    <t>Para poder tener un mejor control con el proyecto</t>
  </si>
  <si>
    <t xml:space="preserve"> Crear el registro de riesgos</t>
  </si>
  <si>
    <t xml:space="preserve"> Crear el cronograma</t>
  </si>
  <si>
    <t>Desarrollo</t>
  </si>
  <si>
    <t>Sprint 1</t>
  </si>
  <si>
    <t xml:space="preserve"> Reunión de planeación del sprint</t>
  </si>
  <si>
    <t xml:space="preserve"> Crear el backlog del sprint</t>
  </si>
  <si>
    <t>H001 - Autentificación del usuario</t>
  </si>
  <si>
    <t>15/04/2024</t>
  </si>
  <si>
    <t>Para poder tener un correcto inicio de sesión</t>
  </si>
  <si>
    <t>H003 - Gestión de datos del usuario estudiante por parte del estudiante</t>
  </si>
  <si>
    <t>17/04/2024</t>
  </si>
  <si>
    <t>El usuario estudiante puede realizar cambios o actualizaciones de información personal</t>
  </si>
  <si>
    <t>H004 - Acceso al dashboard estudiante por parte del usuario estudiante</t>
  </si>
  <si>
    <t>El usuario estudiante puede ingresar e interactuar dentro del dashboard estudiante</t>
  </si>
  <si>
    <t>H005 - Registro de pacientes por parte del usuario estudiante</t>
  </si>
  <si>
    <t>20/04/2024</t>
  </si>
  <si>
    <t>El usuario estudiante puede editar nuevos pacientes</t>
  </si>
  <si>
    <t>H006 - Editar pacientes por parte del usuario estudiante</t>
  </si>
  <si>
    <t>21/04/2024</t>
  </si>
  <si>
    <t>El usuario estudiante puede registrar nuevos pacientes</t>
  </si>
  <si>
    <t>H010 - Acceso al dashboard docente por parte del usuario docente</t>
  </si>
  <si>
    <t>El usuario docente puede ingresar e interactuar dentro del dashboard docente</t>
  </si>
  <si>
    <t>Sprint 2</t>
  </si>
  <si>
    <t xml:space="preserve"> Reunión de planeación del sprint 2</t>
  </si>
  <si>
    <t xml:space="preserve"> Crear el backlog del sprint 2</t>
  </si>
  <si>
    <t>H011 - Gestión de datos del usuario docente por parte del docente</t>
  </si>
  <si>
    <t>30/04/2024</t>
  </si>
  <si>
    <t>El usuario docente puede realizar cambios o actualizaciones de información personal</t>
  </si>
  <si>
    <t>H012 - Creación, modificiación y listado de sedes por parte del usuario docente</t>
  </si>
  <si>
    <t>01/05/2024</t>
  </si>
  <si>
    <t>El usuario docente puede gestionar las sedes y actividades academicas</t>
  </si>
  <si>
    <t>H013 - Creación, modificiación y listado de periodos por parte del usuario docente</t>
  </si>
  <si>
    <t>05/05/2024</t>
  </si>
  <si>
    <t>El usuario docente puede gestionar los periodos y calendario academico</t>
  </si>
  <si>
    <t>H014 - Creación, modificiación y listado de cursos por parte del usuario docente</t>
  </si>
  <si>
    <t>10/05/2024</t>
  </si>
  <si>
    <t>El usuario docente puede gestionar los cursos y evaluaciones academicas</t>
  </si>
  <si>
    <t>H017 - Acceso al dashboard administrador por parte del usuario administrador</t>
  </si>
  <si>
    <t>14/05/2024</t>
  </si>
  <si>
    <t>El usuario administrador puede ingresar e interactuar dentro del dashboard administrador</t>
  </si>
  <si>
    <t>Sprint 3</t>
  </si>
  <si>
    <t xml:space="preserve"> Reunión de planeación del sprint 3</t>
  </si>
  <si>
    <t xml:space="preserve"> Crear el backlog del sprint 3</t>
  </si>
  <si>
    <t>H018 - Gestión de datos del usuario  estudiante y docente por parte del administrador</t>
  </si>
  <si>
    <t>15/05/2024</t>
  </si>
  <si>
    <t>El usuario administrados puede tener control sobre los registros de administrador, estudiantes y docentes</t>
  </si>
  <si>
    <t>H019 - Creación, modificiación y listado de docentes</t>
  </si>
  <si>
    <t>20/05/2024</t>
  </si>
  <si>
    <t>El usuario administrador puede gestionar la lista de docentes, asiganar responsabilidad y gestión de horario</t>
  </si>
  <si>
    <t>H020 - Administrar permisos y acceso de estudiantes y docentes</t>
  </si>
  <si>
    <t>25/05/2024</t>
  </si>
  <si>
    <t>El usuario administrador puede suspender o eliminar las cuentas de estudiantes o docentes</t>
  </si>
  <si>
    <t>H021 - Gestionar periodo academico, curso, salon y demas caracterisitcas</t>
  </si>
  <si>
    <t>30/05/2024</t>
  </si>
  <si>
    <t>El administrador puede crear y gestionar los modulos de clases que involucran a los docentes y estudiantes.</t>
  </si>
  <si>
    <t>H022 - Gestion de mensajes y reportes</t>
  </si>
  <si>
    <t>13/06/2024</t>
  </si>
  <si>
    <t>El usuario administrador puede enviar mensajes a los estudiantes y docentes y generar reportes de sus actividades.</t>
  </si>
  <si>
    <t>Sprint 4</t>
  </si>
  <si>
    <t xml:space="preserve"> Reunión de planeación del sprint 4</t>
  </si>
  <si>
    <t xml:space="preserve"> Crear el backlog del sprint 4</t>
  </si>
  <si>
    <t>H008 - Programar cita</t>
  </si>
  <si>
    <t>14/06/2024</t>
  </si>
  <si>
    <t>Como estudiante puede reprogramar o cancelar citas con los pacientes.</t>
  </si>
  <si>
    <t>H009 - Cancelar o reprogramar cita</t>
  </si>
  <si>
    <t>16/06/2024</t>
  </si>
  <si>
    <t>Como estudiante puede programar o agendar citas con los pacientes.</t>
  </si>
  <si>
    <t>H007 - Registro de cita</t>
  </si>
  <si>
    <t>20/06/2024</t>
  </si>
  <si>
    <t>Como estudiante puede registrar la cita documentarla y recetar un tratamiento.</t>
  </si>
  <si>
    <t>H015 - Revisar y notificar información de tratamiento</t>
  </si>
  <si>
    <t>24/06/2024</t>
  </si>
  <si>
    <t>Como docente puede revisar el tratamiento emitido por el estudiante al paciente y dar la aprobación o notificación según sea el caso.</t>
  </si>
  <si>
    <t>H016 - Generar reportes de los tratamientos</t>
  </si>
  <si>
    <t>30/06/2024</t>
  </si>
  <si>
    <t>Como docente puede generar reporte de los tramamientos emitidos por los estudiantes a sus respectivos pacientes</t>
  </si>
  <si>
    <t>H002 - Vinculación de  la cuenta de usuario con una cuenta Google</t>
  </si>
  <si>
    <t>02/07/2024</t>
  </si>
  <si>
    <t>Como usuario "Adminitrador - Docente - Estudiante" puede logearse e ingresar al aplicativo con su cuenta google</t>
  </si>
  <si>
    <t>Pruebas &amp; Entrega</t>
  </si>
  <si>
    <t xml:space="preserve"> Pruebas de Regresión</t>
  </si>
  <si>
    <t>Para poder identificar errores o bugs en el sistema</t>
  </si>
  <si>
    <t xml:space="preserve"> Pruebas de Aceptación de Usuario (UAT)</t>
  </si>
  <si>
    <t xml:space="preserve"> Pruebas de Desempeño + Seguridad</t>
  </si>
  <si>
    <t xml:space="preserve"> Enviar entregables</t>
  </si>
  <si>
    <t>Para poder tener un registro de informes de como va encaminado el proyecto</t>
  </si>
  <si>
    <t xml:space="preserve"> Puesta en Producción</t>
  </si>
  <si>
    <t xml:space="preserve">Para poder dar por </t>
  </si>
  <si>
    <t xml:space="preserve"> Reunión de Retrospectiva de Proyecto</t>
  </si>
  <si>
    <t>Para saber como terminó el proyecto y el progreso realizado</t>
  </si>
  <si>
    <t xml:space="preserve"> Liberar y evaluar recursos</t>
  </si>
  <si>
    <t>Para saber como esta trabajando el sistema</t>
  </si>
  <si>
    <t xml:space="preserve"> Crear Acta de Cierre de Proyecto</t>
  </si>
  <si>
    <t>Para poder dar por finalizado el proyecto</t>
  </si>
  <si>
    <t xml:space="preserve"> Cierre financiero del proyecto</t>
  </si>
  <si>
    <t>Para saber los costos realizados en el proyecto</t>
  </si>
  <si>
    <t xml:space="preserve">    Subtotal</t>
  </si>
  <si>
    <t>TOTAL PROYECTO</t>
  </si>
  <si>
    <t>Costos por Sprint</t>
  </si>
  <si>
    <t>Sprint 5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</si>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</sst>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_);\(&quot;$&quot;#,##0\)"/>
    <numFmt numFmtId="165" formatCode="0_);\(0\)"/>
    <numFmt numFmtId="166" formatCode="dd/mm/yyyy"/>
    <numFmt numFmtId="167" formatCode="m/d/yyyy"/>
    <numFmt numFmtId="168" formatCode="_(&quot;$&quot;* #,##0_);_(&quot;$&quot;* \(#,##0\);_(&quot;$&quot;* &quot;-&quot;_);_(@_)"/>
  </numFmts>
  <fonts count="24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rgb="FFFFFFFF"/>
      <name val="Arial"/>
    </font>
    <font/>
    <font>
      <b/>
      <sz val="12.0"/>
      <color theme="1"/>
      <name val="Arial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u/>
      <sz val="10.0"/>
      <color rgb="FF0000FF"/>
      <name val="Arial"/>
    </font>
    <font>
      <b/>
      <sz val="10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49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right" shrinkToFit="0" vertical="center" wrapText="0"/>
    </xf>
    <xf borderId="5" fillId="0" fontId="6" numFmtId="0" xfId="0" applyAlignment="1" applyBorder="1" applyFont="1">
      <alignment horizontal="left" readingOrder="0" shrinkToFit="0" vertical="center" wrapText="0"/>
    </xf>
    <xf borderId="6" fillId="2" fontId="6" numFmtId="0" xfId="0" applyAlignment="1" applyBorder="1" applyFont="1">
      <alignment horizontal="center" shrinkToFit="0" vertical="top" wrapText="0"/>
    </xf>
    <xf borderId="7" fillId="0" fontId="4" numFmtId="0" xfId="0" applyBorder="1" applyFont="1"/>
    <xf borderId="8" fillId="0" fontId="4" numFmtId="0" xfId="0" applyBorder="1" applyFont="1"/>
    <xf borderId="9" fillId="0" fontId="6" numFmtId="0" xfId="0" applyAlignment="1" applyBorder="1" applyFont="1">
      <alignment horizontal="left" shrinkToFit="0" vertical="center" wrapText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5" numFmtId="0" xfId="0" applyAlignment="1" applyBorder="1" applyFont="1">
      <alignment horizontal="center" shrinkToFit="0" vertical="top" wrapText="0"/>
    </xf>
    <xf borderId="14" fillId="0" fontId="4" numFmtId="0" xfId="0" applyBorder="1" applyFont="1"/>
    <xf borderId="15" fillId="0" fontId="4" numFmtId="0" xfId="0" applyBorder="1" applyFont="1"/>
    <xf borderId="16" fillId="4" fontId="7" numFmtId="0" xfId="0" applyAlignment="1" applyBorder="1" applyFill="1" applyFont="1">
      <alignment horizontal="left" shrinkToFit="0" vertical="top" wrapText="1"/>
    </xf>
    <xf borderId="17" fillId="0" fontId="4" numFmtId="0" xfId="0" applyBorder="1" applyFont="1"/>
    <xf borderId="18" fillId="0" fontId="4" numFmtId="0" xfId="0" applyBorder="1" applyFont="1"/>
    <xf borderId="16" fillId="4" fontId="8" numFmtId="0" xfId="0" applyAlignment="1" applyBorder="1" applyFont="1">
      <alignment horizontal="left" shrinkToFit="0" vertical="top" wrapText="1"/>
    </xf>
    <xf borderId="16" fillId="0" fontId="8" numFmtId="0" xfId="0" applyAlignment="1" applyBorder="1" applyFont="1">
      <alignment horizontal="left" shrinkToFit="0" vertical="bottom" wrapText="0"/>
    </xf>
    <xf borderId="19" fillId="3" fontId="2" numFmtId="49" xfId="0" applyAlignment="1" applyBorder="1" applyFont="1" applyNumberFormat="1">
      <alignment horizontal="center" shrinkToFit="0" vertical="center" wrapText="1"/>
    </xf>
    <xf borderId="20" fillId="0" fontId="4" numFmtId="0" xfId="0" applyBorder="1" applyFont="1"/>
    <xf borderId="9" fillId="3" fontId="2" numFmtId="49" xfId="0" applyAlignment="1" applyBorder="1" applyFont="1" applyNumberFormat="1">
      <alignment horizontal="center" shrinkToFit="0" vertical="bottom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shrinkToFit="0" vertical="center" wrapText="0"/>
    </xf>
    <xf borderId="24" fillId="5" fontId="2" numFmtId="0" xfId="0" applyAlignment="1" applyBorder="1" applyFill="1" applyFont="1">
      <alignment horizontal="left" shrinkToFit="0" vertical="center" wrapText="1"/>
    </xf>
    <xf borderId="25" fillId="5" fontId="9" numFmtId="0" xfId="0" applyAlignment="1" applyBorder="1" applyFont="1">
      <alignment shrinkToFit="0" vertical="center" wrapText="1"/>
    </xf>
    <xf borderId="25" fillId="5" fontId="6" numFmtId="0" xfId="0" applyAlignment="1" applyBorder="1" applyFont="1">
      <alignment horizontal="center" shrinkToFit="0" vertical="center" wrapText="1"/>
    </xf>
    <xf borderId="26" fillId="5" fontId="5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shrinkToFit="0" vertical="center" wrapText="1"/>
    </xf>
    <xf borderId="5" fillId="0" fontId="1" numFmtId="37" xfId="0" applyAlignment="1" applyBorder="1" applyFont="1" applyNumberFormat="1">
      <alignment horizontal="center" readingOrder="0" shrinkToFit="0" vertical="center" wrapText="1"/>
    </xf>
    <xf borderId="5" fillId="0" fontId="10" numFmtId="164" xfId="0" applyAlignment="1" applyBorder="1" applyFont="1" applyNumberFormat="1">
      <alignment horizontal="center" readingOrder="0" shrinkToFit="0" vertical="center" wrapText="1"/>
    </xf>
    <xf borderId="5" fillId="0" fontId="10" numFmtId="164" xfId="0" applyAlignment="1" applyBorder="1" applyFont="1" applyNumberFormat="1">
      <alignment horizontal="center" shrinkToFit="0" vertical="center" wrapText="1"/>
    </xf>
    <xf borderId="5" fillId="6" fontId="9" numFmtId="164" xfId="0" applyAlignment="1" applyBorder="1" applyFill="1" applyFont="1" applyNumberFormat="1">
      <alignment horizontal="center" shrinkToFit="0" vertical="center" wrapText="1"/>
    </xf>
    <xf borderId="27" fillId="0" fontId="1" numFmtId="0" xfId="0" applyAlignment="1" applyBorder="1" applyFont="1">
      <alignment shrinkToFit="0" vertical="center" wrapText="0"/>
    </xf>
    <xf borderId="5" fillId="7" fontId="1" numFmtId="0" xfId="0" applyAlignment="1" applyBorder="1" applyFill="1" applyFont="1">
      <alignment horizontal="left" shrinkToFit="0" vertical="center" wrapText="1"/>
    </xf>
    <xf borderId="5" fillId="7" fontId="2" numFmtId="0" xfId="0" applyAlignment="1" applyBorder="1" applyFont="1">
      <alignment shrinkToFit="0" vertical="center" wrapText="1"/>
    </xf>
    <xf borderId="5" fillId="7" fontId="2" numFmtId="37" xfId="0" applyAlignment="1" applyBorder="1" applyFont="1" applyNumberFormat="1">
      <alignment horizontal="center" shrinkToFit="0" vertical="center" wrapText="1"/>
    </xf>
    <xf borderId="5" fillId="7" fontId="9" numFmtId="164" xfId="0" applyAlignment="1" applyBorder="1" applyFont="1" applyNumberFormat="1">
      <alignment horizontal="center" shrinkToFit="0" vertical="center" wrapText="1"/>
    </xf>
    <xf borderId="28" fillId="5" fontId="2" numFmtId="0" xfId="0" applyAlignment="1" applyBorder="1" applyFont="1">
      <alignment shrinkToFit="0" vertical="center" wrapText="1"/>
    </xf>
    <xf borderId="28" fillId="5" fontId="6" numFmtId="0" xfId="0" applyAlignment="1" applyBorder="1" applyFont="1">
      <alignment horizontal="center" shrinkToFit="0" vertical="center" wrapText="1"/>
    </xf>
    <xf borderId="28" fillId="5" fontId="10" numFmtId="0" xfId="0" applyAlignment="1" applyBorder="1" applyFont="1">
      <alignment horizontal="center" shrinkToFit="0" vertical="center" wrapText="1"/>
    </xf>
    <xf borderId="29" fillId="5" fontId="9" numFmtId="0" xfId="0" applyAlignment="1" applyBorder="1" applyFont="1">
      <alignment horizontal="center" shrinkToFit="0" vertical="center" wrapText="1"/>
    </xf>
    <xf borderId="5" fillId="0" fontId="1" numFmtId="165" xfId="0" applyAlignment="1" applyBorder="1" applyFont="1" applyNumberFormat="1">
      <alignment horizontal="center" readingOrder="0" shrinkToFit="0" vertical="center" wrapText="1"/>
    </xf>
    <xf borderId="5" fillId="7" fontId="2" numFmtId="165" xfId="0" applyAlignment="1" applyBorder="1" applyFont="1" applyNumberFormat="1">
      <alignment horizontal="center" shrinkToFit="0" vertical="center" wrapText="1"/>
    </xf>
    <xf borderId="30" fillId="5" fontId="2" numFmtId="0" xfId="0" applyAlignment="1" applyBorder="1" applyFont="1">
      <alignment horizontal="left" shrinkToFit="0" vertical="center" wrapText="1"/>
    </xf>
    <xf borderId="28" fillId="5" fontId="2" numFmtId="165" xfId="0" applyAlignment="1" applyBorder="1" applyFont="1" applyNumberFormat="1">
      <alignment horizontal="center" shrinkToFit="0" vertical="center" wrapText="1"/>
    </xf>
    <xf borderId="28" fillId="5" fontId="9" numFmtId="164" xfId="0" applyAlignment="1" applyBorder="1" applyFont="1" applyNumberFormat="1">
      <alignment horizontal="center" shrinkToFit="0" vertical="center" wrapText="1"/>
    </xf>
    <xf borderId="29" fillId="5" fontId="9" numFmtId="164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shrinkToFit="0" vertical="center" wrapText="1"/>
    </xf>
    <xf borderId="31" fillId="3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9" fillId="0" fontId="1" numFmtId="165" xfId="0" applyAlignment="1" applyBorder="1" applyFont="1" applyNumberFormat="1">
      <alignment horizontal="center" readingOrder="0" shrinkToFit="0" vertical="center" wrapText="1"/>
    </xf>
    <xf borderId="9" fillId="0" fontId="10" numFmtId="164" xfId="0" applyAlignment="1" applyBorder="1" applyFont="1" applyNumberFormat="1">
      <alignment horizontal="center" readingOrder="0" shrinkToFit="0" vertical="center" wrapText="1"/>
    </xf>
    <xf borderId="9" fillId="0" fontId="10" numFmtId="164" xfId="0" applyAlignment="1" applyBorder="1" applyFont="1" applyNumberFormat="1">
      <alignment horizontal="center" shrinkToFit="0" vertical="center" wrapText="1"/>
    </xf>
    <xf borderId="5" fillId="7" fontId="1" numFmtId="0" xfId="0" applyAlignment="1" applyBorder="1" applyFont="1">
      <alignment horizontal="left" shrinkToFit="0" vertical="bottom" wrapText="0"/>
    </xf>
    <xf borderId="5" fillId="7" fontId="2" numFmtId="165" xfId="0" applyAlignment="1" applyBorder="1" applyFont="1" applyNumberFormat="1">
      <alignment horizontal="center" shrinkToFit="0" vertical="bottom" wrapText="0"/>
    </xf>
    <xf borderId="5" fillId="7" fontId="9" numFmtId="164" xfId="0" applyAlignment="1" applyBorder="1" applyFont="1" applyNumberFormat="1">
      <alignment horizontal="center" shrinkToFit="0" vertical="bottom" wrapText="0"/>
    </xf>
    <xf borderId="23" fillId="0" fontId="1" numFmtId="165" xfId="0" applyAlignment="1" applyBorder="1" applyFont="1" applyNumberFormat="1">
      <alignment horizontal="center" readingOrder="0" shrinkToFit="0" vertical="center" wrapText="1"/>
    </xf>
    <xf borderId="23" fillId="0" fontId="10" numFmtId="164" xfId="0" applyAlignment="1" applyBorder="1" applyFont="1" applyNumberFormat="1">
      <alignment horizontal="center" readingOrder="0" shrinkToFit="0" vertical="center" wrapText="1"/>
    </xf>
    <xf borderId="23" fillId="0" fontId="10" numFmtId="164" xfId="0" applyAlignment="1" applyBorder="1" applyFont="1" applyNumberFormat="1">
      <alignment horizontal="center" shrinkToFit="0" vertical="center" wrapText="1"/>
    </xf>
    <xf borderId="5" fillId="4" fontId="1" numFmtId="49" xfId="0" applyAlignment="1" applyBorder="1" applyFont="1" applyNumberFormat="1">
      <alignment horizontal="left" shrinkToFit="0" vertical="center" wrapText="1"/>
    </xf>
    <xf borderId="5" fillId="4" fontId="1" numFmtId="165" xfId="0" applyAlignment="1" applyBorder="1" applyFont="1" applyNumberFormat="1">
      <alignment horizontal="center" shrinkToFit="0" vertical="center" wrapText="1"/>
    </xf>
    <xf borderId="5" fillId="4" fontId="10" numFmtId="164" xfId="0" applyAlignment="1" applyBorder="1" applyFont="1" applyNumberFormat="1">
      <alignment horizontal="center" readingOrder="0" shrinkToFit="0" vertical="center" wrapText="1"/>
    </xf>
    <xf borderId="5" fillId="4" fontId="10" numFmtId="164" xfId="0" applyAlignment="1" applyBorder="1" applyFont="1" applyNumberFormat="1">
      <alignment horizontal="center" shrinkToFit="0" vertical="center" wrapText="1"/>
    </xf>
    <xf borderId="32" fillId="4" fontId="1" numFmtId="49" xfId="0" applyAlignment="1" applyBorder="1" applyFont="1" applyNumberFormat="1">
      <alignment shrinkToFit="0" vertical="center" wrapText="1"/>
    </xf>
    <xf borderId="16" fillId="8" fontId="2" numFmtId="0" xfId="0" applyAlignment="1" applyBorder="1" applyFill="1" applyFont="1">
      <alignment horizontal="right" shrinkToFit="0" vertical="center" wrapText="1"/>
    </xf>
    <xf borderId="33" fillId="0" fontId="4" numFmtId="0" xfId="0" applyBorder="1" applyFont="1"/>
    <xf borderId="5" fillId="8" fontId="2" numFmtId="165" xfId="0" applyAlignment="1" applyBorder="1" applyFont="1" applyNumberFormat="1">
      <alignment horizontal="center" shrinkToFit="0" vertical="center" wrapText="1"/>
    </xf>
    <xf borderId="5" fillId="8" fontId="9" numFmtId="164" xfId="0" applyAlignment="1" applyBorder="1" applyFont="1" applyNumberFormat="1">
      <alignment horizontal="center" shrinkToFit="0" vertical="center" wrapText="1"/>
    </xf>
    <xf borderId="16" fillId="3" fontId="2" numFmtId="0" xfId="0" applyAlignment="1" applyBorder="1" applyFont="1">
      <alignment horizontal="right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1"/>
    </xf>
    <xf borderId="16" fillId="8" fontId="7" numFmtId="0" xfId="0" applyAlignment="1" applyBorder="1" applyFont="1">
      <alignment horizontal="right" shrinkToFit="0" vertical="center" wrapText="1"/>
    </xf>
    <xf borderId="30" fillId="3" fontId="2" numFmtId="0" xfId="0" applyAlignment="1" applyBorder="1" applyFont="1">
      <alignment horizontal="left" shrinkToFit="0" vertical="top" wrapText="1"/>
    </xf>
    <xf borderId="17" fillId="0" fontId="2" numFmtId="0" xfId="0" applyAlignment="1" applyBorder="1" applyFont="1">
      <alignment horizontal="center" shrinkToFit="0" vertical="top" wrapText="1"/>
    </xf>
    <xf borderId="0" fillId="0" fontId="11" numFmtId="0" xfId="0" applyAlignment="1" applyFont="1">
      <alignment horizontal="left" shrinkToFit="0" vertical="bottom" wrapText="0"/>
    </xf>
    <xf borderId="27" fillId="0" fontId="1" numFmtId="0" xfId="0" applyAlignment="1" applyBorder="1" applyFont="1">
      <alignment horizontal="center" shrinkToFit="0" vertical="bottom" wrapText="0"/>
    </xf>
    <xf borderId="27" fillId="0" fontId="4" numFmtId="0" xfId="0" applyBorder="1" applyFont="1"/>
    <xf borderId="0" fillId="0" fontId="1" numFmtId="0" xfId="0" applyAlignment="1" applyFont="1">
      <alignment horizontal="center" shrinkToFit="0" vertical="bottom" wrapText="0"/>
    </xf>
    <xf borderId="34" fillId="0" fontId="4" numFmtId="0" xfId="0" applyBorder="1" applyFont="1"/>
    <xf borderId="35" fillId="9" fontId="6" numFmtId="0" xfId="0" applyAlignment="1" applyBorder="1" applyFill="1" applyFont="1">
      <alignment horizontal="left" shrinkToFit="0" vertical="bottom" wrapText="0"/>
    </xf>
    <xf borderId="36" fillId="0" fontId="4" numFmtId="0" xfId="0" applyBorder="1" applyFont="1"/>
    <xf borderId="37" fillId="2" fontId="6" numFmtId="0" xfId="0" applyAlignment="1" applyBorder="1" applyFont="1">
      <alignment horizontal="center" shrinkToFit="0" vertical="top" wrapText="0"/>
    </xf>
    <xf borderId="38" fillId="0" fontId="4" numFmtId="0" xfId="0" applyBorder="1" applyFont="1"/>
    <xf borderId="19" fillId="0" fontId="8" numFmtId="0" xfId="0" applyAlignment="1" applyBorder="1" applyFont="1">
      <alignment horizontal="left" shrinkToFit="0" vertical="bottom" wrapText="0"/>
    </xf>
    <xf borderId="39" fillId="0" fontId="8" numFmtId="0" xfId="0" applyAlignment="1" applyBorder="1" applyFont="1">
      <alignment horizontal="left" shrinkToFit="0" vertical="bottom" wrapText="0"/>
    </xf>
    <xf borderId="20" fillId="0" fontId="8" numFmtId="0" xfId="0" applyAlignment="1" applyBorder="1" applyFont="1">
      <alignment horizontal="left" shrinkToFit="0" vertical="bottom" wrapText="0"/>
    </xf>
    <xf borderId="5" fillId="2" fontId="12" numFmtId="0" xfId="0" applyAlignment="1" applyBorder="1" applyFont="1">
      <alignment shrinkToFit="0" vertical="center" wrapText="1"/>
    </xf>
    <xf borderId="5" fillId="2" fontId="1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3" fontId="13" numFmtId="15" xfId="0" applyAlignment="1" applyBorder="1" applyFont="1" applyNumberFormat="1">
      <alignment horizontal="center" shrinkToFit="0" vertical="center" wrapText="1"/>
    </xf>
    <xf borderId="5" fillId="3" fontId="13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shrinkToFit="0" vertical="center" wrapText="1"/>
    </xf>
    <xf borderId="5" fillId="0" fontId="13" numFmtId="0" xfId="0" applyAlignment="1" applyBorder="1" applyFont="1">
      <alignment horizontal="left" readingOrder="0" shrinkToFit="0" vertical="center" wrapText="1"/>
    </xf>
    <xf borderId="5" fillId="0" fontId="13" numFmtId="166" xfId="0" applyAlignment="1" applyBorder="1" applyFont="1" applyNumberFormat="1">
      <alignment horizontal="center" readingOrder="0" shrinkToFit="0" vertical="center" wrapText="1"/>
    </xf>
    <xf borderId="5" fillId="0" fontId="13" numFmtId="164" xfId="0" applyAlignment="1" applyBorder="1" applyFont="1" applyNumberFormat="1">
      <alignment horizontal="center" readingOrder="0" shrinkToFit="0" vertical="center" wrapText="1"/>
    </xf>
    <xf borderId="5" fillId="0" fontId="13" numFmtId="0" xfId="0" applyAlignment="1" applyBorder="1" applyFont="1">
      <alignment readingOrder="0" shrinkToFit="0" vertical="center" wrapText="1"/>
    </xf>
    <xf borderId="5" fillId="7" fontId="7" numFmtId="0" xfId="0" applyAlignment="1" applyBorder="1" applyFont="1">
      <alignment horizontal="right" shrinkToFit="0" vertical="center" wrapText="1"/>
    </xf>
    <xf borderId="5" fillId="7" fontId="14" numFmtId="167" xfId="0" applyAlignment="1" applyBorder="1" applyFont="1" applyNumberFormat="1">
      <alignment horizontal="center" shrinkToFit="0" vertical="center" wrapText="1"/>
    </xf>
    <xf borderId="5" fillId="9" fontId="14" numFmtId="168" xfId="0" applyAlignment="1" applyBorder="1" applyFont="1" applyNumberFormat="1">
      <alignment horizontal="center" shrinkToFit="0" vertical="center" wrapText="1"/>
    </xf>
    <xf borderId="5" fillId="3" fontId="13" numFmtId="167" xfId="0" applyAlignment="1" applyBorder="1" applyFont="1" applyNumberFormat="1">
      <alignment horizontal="center" shrinkToFit="0" vertical="center" wrapText="1"/>
    </xf>
    <xf borderId="5" fillId="0" fontId="13" numFmtId="49" xfId="0" applyAlignment="1" applyBorder="1" applyFont="1" applyNumberFormat="1">
      <alignment horizontal="center" readingOrder="0" shrinkToFit="0" vertical="center" wrapText="1"/>
    </xf>
    <xf borderId="5" fillId="0" fontId="15" numFmtId="0" xfId="0" applyBorder="1" applyFont="1"/>
    <xf borderId="5" fillId="0" fontId="13" numFmtId="167" xfId="0" applyAlignment="1" applyBorder="1" applyFont="1" applyNumberFormat="1">
      <alignment horizontal="center" shrinkToFit="0" vertical="center" wrapText="1"/>
    </xf>
    <xf borderId="5" fillId="0" fontId="13" numFmtId="164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shrinkToFit="0" vertical="center" wrapText="1"/>
    </xf>
    <xf borderId="5" fillId="0" fontId="16" numFmtId="0" xfId="0" applyBorder="1" applyFont="1"/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0" fontId="13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right" shrinkToFit="0" vertical="center" wrapText="1"/>
    </xf>
    <xf borderId="5" fillId="3" fontId="14" numFmtId="167" xfId="0" applyAlignment="1" applyBorder="1" applyFont="1" applyNumberFormat="1">
      <alignment horizontal="center" shrinkToFit="0" vertical="center" wrapText="1"/>
    </xf>
    <xf borderId="5" fillId="10" fontId="14" numFmtId="168" xfId="0" applyAlignment="1" applyBorder="1" applyFill="1" applyFont="1" applyNumberFormat="1">
      <alignment horizontal="center" shrinkToFit="0" vertical="center" wrapText="1"/>
    </xf>
    <xf borderId="5" fillId="0" fontId="13" numFmtId="0" xfId="0" applyAlignment="1" applyBorder="1" applyFont="1">
      <alignment shrinkToFit="0" wrapText="1"/>
    </xf>
    <xf borderId="18" fillId="0" fontId="13" numFmtId="49" xfId="0" applyAlignment="1" applyBorder="1" applyFont="1" applyNumberFormat="1">
      <alignment horizontal="center" shrinkToFit="0" wrapText="1"/>
    </xf>
    <xf borderId="18" fillId="0" fontId="13" numFmtId="164" xfId="0" applyAlignment="1" applyBorder="1" applyFont="1" applyNumberFormat="1">
      <alignment horizontal="center" readingOrder="0" shrinkToFit="0" wrapText="1"/>
    </xf>
    <xf borderId="18" fillId="0" fontId="13" numFmtId="0" xfId="0" applyAlignment="1" applyBorder="1" applyFont="1">
      <alignment shrinkToFit="0" wrapText="1"/>
    </xf>
    <xf borderId="23" fillId="0" fontId="13" numFmtId="0" xfId="0" applyAlignment="1" applyBorder="1" applyFont="1">
      <alignment shrinkToFit="0" wrapText="1"/>
    </xf>
    <xf borderId="22" fillId="0" fontId="13" numFmtId="49" xfId="0" applyAlignment="1" applyBorder="1" applyFont="1" applyNumberFormat="1">
      <alignment horizontal="center" shrinkToFit="0" wrapText="1"/>
    </xf>
    <xf borderId="22" fillId="0" fontId="13" numFmtId="164" xfId="0" applyAlignment="1" applyBorder="1" applyFont="1" applyNumberFormat="1">
      <alignment horizontal="center" readingOrder="0" shrinkToFit="0" wrapText="1"/>
    </xf>
    <xf borderId="22" fillId="0" fontId="13" numFmtId="0" xfId="0" applyAlignment="1" applyBorder="1" applyFont="1">
      <alignment shrinkToFit="0" wrapText="1"/>
    </xf>
    <xf borderId="22" fillId="0" fontId="13" numFmtId="164" xfId="0" applyAlignment="1" applyBorder="1" applyFont="1" applyNumberFormat="1">
      <alignment horizontal="center" shrinkToFit="0" wrapText="1"/>
    </xf>
    <xf borderId="0" fillId="0" fontId="17" numFmtId="0" xfId="0" applyAlignment="1" applyFont="1">
      <alignment vertical="bottom"/>
    </xf>
    <xf borderId="18" fillId="0" fontId="13" numFmtId="164" xfId="0" applyAlignment="1" applyBorder="1" applyFont="1" applyNumberFormat="1">
      <alignment horizontal="center" shrinkToFit="0" wrapText="1"/>
    </xf>
    <xf borderId="40" fillId="2" fontId="3" numFmtId="0" xfId="0" applyAlignment="1" applyBorder="1" applyFont="1">
      <alignment horizontal="center" shrinkToFit="0" vertical="center" wrapText="1"/>
    </xf>
    <xf borderId="41" fillId="0" fontId="4" numFmtId="0" xfId="0" applyBorder="1" applyFont="1"/>
    <xf borderId="42" fillId="0" fontId="4" numFmtId="0" xfId="0" applyBorder="1" applyFont="1"/>
    <xf borderId="0" fillId="0" fontId="18" numFmtId="0" xfId="0" applyAlignment="1" applyFont="1">
      <alignment horizontal="left" shrinkToFit="0" vertical="bottom" wrapText="1"/>
    </xf>
    <xf borderId="0" fillId="0" fontId="19" numFmtId="0" xfId="0" applyAlignment="1" applyFont="1">
      <alignment horizontal="left" shrinkToFit="0" vertical="bottom" wrapText="0"/>
    </xf>
    <xf borderId="0" fillId="0" fontId="20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21" numFmtId="0" xfId="0" applyAlignment="1" applyFont="1">
      <alignment horizontal="left" shrinkToFit="0" vertical="bottom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16" fillId="2" fontId="3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shrinkToFit="0" vertical="bottom" wrapText="1"/>
    </xf>
    <xf borderId="5" fillId="3" fontId="2" numFmtId="0" xfId="0" applyAlignment="1" applyBorder="1" applyFont="1">
      <alignment horizontal="center" shrinkToFit="0" vertical="bottom" wrapText="1"/>
    </xf>
    <xf borderId="43" fillId="0" fontId="1" numFmtId="1" xfId="0" applyAlignment="1" applyBorder="1" applyFont="1" applyNumberFormat="1">
      <alignment shrinkToFit="0" vertical="bottom" wrapText="0"/>
    </xf>
    <xf borderId="44" fillId="0" fontId="1" numFmtId="164" xfId="0" applyAlignment="1" applyBorder="1" applyFont="1" applyNumberFormat="1">
      <alignment readingOrder="0" shrinkToFit="0" vertical="bottom" wrapText="0"/>
    </xf>
    <xf borderId="44" fillId="7" fontId="1" numFmtId="164" xfId="0" applyAlignment="1" applyBorder="1" applyFont="1" applyNumberFormat="1">
      <alignment shrinkToFit="0" vertical="bottom" wrapText="0"/>
    </xf>
    <xf borderId="44" fillId="0" fontId="1" numFmtId="164" xfId="0" applyAlignment="1" applyBorder="1" applyFont="1" applyNumberFormat="1">
      <alignment shrinkToFit="0" vertical="bottom" wrapText="0"/>
    </xf>
    <xf borderId="45" fillId="7" fontId="1" numFmtId="164" xfId="0" applyAlignment="1" applyBorder="1" applyFont="1" applyNumberFormat="1">
      <alignment shrinkToFit="0" vertical="bottom" wrapText="0"/>
    </xf>
    <xf borderId="46" fillId="0" fontId="1" numFmtId="1" xfId="0" applyAlignment="1" applyBorder="1" applyFont="1" applyNumberFormat="1">
      <alignment shrinkToFit="0" vertical="bottom" wrapText="0"/>
    </xf>
    <xf borderId="47" fillId="0" fontId="1" numFmtId="164" xfId="0" applyAlignment="1" applyBorder="1" applyFont="1" applyNumberFormat="1">
      <alignment shrinkToFit="0" vertical="bottom" wrapText="0"/>
    </xf>
    <xf borderId="47" fillId="7" fontId="1" numFmtId="164" xfId="0" applyAlignment="1" applyBorder="1" applyFont="1" applyNumberFormat="1">
      <alignment shrinkToFit="0" vertical="bottom" wrapText="0"/>
    </xf>
    <xf borderId="48" fillId="7" fontId="1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Datos'!$D$11:$D$34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Datos'!$F$11:$F$34</c:f>
              <c:numCache/>
            </c:numRef>
          </c:val>
          <c:smooth val="0"/>
        </c:ser>
        <c:axId val="1441768070"/>
        <c:axId val="170110759"/>
      </c:lineChart>
      <c:catAx>
        <c:axId val="1441768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10759"/>
      </c:catAx>
      <c:valAx>
        <c:axId val="170110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768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0</xdr:rowOff>
    </xdr:from>
    <xdr:ext cx="6477000" cy="2800350"/>
    <xdr:graphicFrame>
      <xdr:nvGraphicFramePr>
        <xdr:cNvPr descr="Chart 0" id="141070906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8.63"/>
    <col customWidth="1" min="3" max="3" width="49.75"/>
    <col customWidth="1" min="4" max="4" width="9.63"/>
    <col customWidth="1" min="5" max="6" width="11.38"/>
    <col customWidth="1" min="7" max="7" width="10.25"/>
    <col customWidth="1" min="8" max="8" width="11.38"/>
    <col customWidth="1" min="9" max="9" width="13.38"/>
    <col customWidth="1" min="10" max="10" width="31.38"/>
    <col customWidth="1" min="11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1"/>
      <c r="B2" s="4" t="s">
        <v>0</v>
      </c>
      <c r="C2" s="5"/>
      <c r="D2" s="5"/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7" t="s">
        <v>1</v>
      </c>
      <c r="C3" s="8" t="s">
        <v>2</v>
      </c>
      <c r="D3" s="9"/>
      <c r="E3" s="10"/>
      <c r="F3" s="10"/>
      <c r="G3" s="10"/>
      <c r="H3" s="10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7" t="s">
        <v>3</v>
      </c>
      <c r="C4" s="12"/>
      <c r="D4" s="13"/>
      <c r="E4" s="14"/>
      <c r="F4" s="14"/>
      <c r="G4" s="14"/>
      <c r="H4" s="14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6"/>
      <c r="C5" s="17"/>
      <c r="D5" s="17"/>
      <c r="E5" s="17"/>
      <c r="F5" s="17"/>
      <c r="G5" s="17"/>
      <c r="H5" s="17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8.5" customHeight="1">
      <c r="A6" s="1"/>
      <c r="B6" s="19" t="s">
        <v>4</v>
      </c>
      <c r="C6" s="20"/>
      <c r="D6" s="20"/>
      <c r="E6" s="20"/>
      <c r="F6" s="20"/>
      <c r="G6" s="20"/>
      <c r="H6" s="20"/>
      <c r="I6" s="2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2" t="s">
        <v>5</v>
      </c>
      <c r="C7" s="20"/>
      <c r="D7" s="20"/>
      <c r="E7" s="20"/>
      <c r="F7" s="20"/>
      <c r="G7" s="20"/>
      <c r="H7" s="20"/>
      <c r="I7" s="2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2" t="s">
        <v>6</v>
      </c>
      <c r="C8" s="20"/>
      <c r="D8" s="20"/>
      <c r="E8" s="20"/>
      <c r="F8" s="20"/>
      <c r="G8" s="20"/>
      <c r="H8" s="20"/>
      <c r="I8" s="2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3" t="s">
        <v>7</v>
      </c>
      <c r="C9" s="20"/>
      <c r="D9" s="20"/>
      <c r="E9" s="20"/>
      <c r="F9" s="20"/>
      <c r="G9" s="20"/>
      <c r="H9" s="20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24" t="s">
        <v>8</v>
      </c>
      <c r="C10" s="25"/>
      <c r="D10" s="26" t="s">
        <v>9</v>
      </c>
      <c r="E10" s="26" t="s">
        <v>10</v>
      </c>
      <c r="F10" s="26" t="s">
        <v>11</v>
      </c>
      <c r="G10" s="26" t="s">
        <v>12</v>
      </c>
      <c r="H10" s="26" t="s">
        <v>13</v>
      </c>
      <c r="I10" s="26" t="s">
        <v>14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27"/>
      <c r="C11" s="28"/>
      <c r="D11" s="29"/>
      <c r="E11" s="29"/>
      <c r="F11" s="29"/>
      <c r="G11" s="29"/>
      <c r="H11" s="29"/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30"/>
      <c r="B12" s="31">
        <v>1.0</v>
      </c>
      <c r="C12" s="32" t="s">
        <v>15</v>
      </c>
      <c r="D12" s="33"/>
      <c r="E12" s="33"/>
      <c r="F12" s="33"/>
      <c r="G12" s="33"/>
      <c r="H12" s="33"/>
      <c r="I12" s="3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9.5" customHeight="1">
      <c r="A13" s="30"/>
      <c r="B13" s="35">
        <v>1.1</v>
      </c>
      <c r="C13" s="36" t="s">
        <v>16</v>
      </c>
      <c r="D13" s="37">
        <v>25.0</v>
      </c>
      <c r="E13" s="38">
        <v>10.0</v>
      </c>
      <c r="F13" s="38">
        <v>10.0</v>
      </c>
      <c r="G13" s="39">
        <v>0.0</v>
      </c>
      <c r="H13" s="39">
        <v>0.0</v>
      </c>
      <c r="I13" s="40">
        <f t="shared" ref="I13:I17" si="1">(D13*E13)+F13+G13+H13</f>
        <v>260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9.5" customHeight="1">
      <c r="A14" s="30"/>
      <c r="B14" s="35">
        <v>1.2</v>
      </c>
      <c r="C14" s="36" t="s">
        <v>17</v>
      </c>
      <c r="D14" s="37">
        <v>20.0</v>
      </c>
      <c r="E14" s="38">
        <v>15.0</v>
      </c>
      <c r="F14" s="38">
        <v>10.0</v>
      </c>
      <c r="G14" s="39">
        <v>0.0</v>
      </c>
      <c r="H14" s="39">
        <v>0.0</v>
      </c>
      <c r="I14" s="40">
        <f t="shared" si="1"/>
        <v>310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9.5" customHeight="1">
      <c r="A15" s="30"/>
      <c r="B15" s="35">
        <v>1.3</v>
      </c>
      <c r="C15" s="41" t="s">
        <v>18</v>
      </c>
      <c r="D15" s="37">
        <v>40.0</v>
      </c>
      <c r="E15" s="38">
        <v>20.0</v>
      </c>
      <c r="F15" s="38">
        <v>10.0</v>
      </c>
      <c r="G15" s="39">
        <v>0.0</v>
      </c>
      <c r="H15" s="39">
        <v>0.0</v>
      </c>
      <c r="I15" s="40">
        <f t="shared" si="1"/>
        <v>810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9.5" customHeight="1">
      <c r="A16" s="30"/>
      <c r="B16" s="35">
        <v>1.4</v>
      </c>
      <c r="C16" s="36" t="s">
        <v>19</v>
      </c>
      <c r="D16" s="37">
        <v>30.0</v>
      </c>
      <c r="E16" s="38">
        <v>10.0</v>
      </c>
      <c r="F16" s="38">
        <v>10.0</v>
      </c>
      <c r="G16" s="39">
        <v>0.0</v>
      </c>
      <c r="H16" s="39">
        <v>0.0</v>
      </c>
      <c r="I16" s="40">
        <f t="shared" si="1"/>
        <v>310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9.5" customHeight="1">
      <c r="A17" s="30"/>
      <c r="B17" s="35">
        <v>1.5</v>
      </c>
      <c r="C17" s="36" t="s">
        <v>20</v>
      </c>
      <c r="D17" s="37">
        <v>20.0</v>
      </c>
      <c r="E17" s="38">
        <v>10.0</v>
      </c>
      <c r="F17" s="38">
        <v>10.0</v>
      </c>
      <c r="G17" s="39">
        <v>0.0</v>
      </c>
      <c r="H17" s="39">
        <v>0.0</v>
      </c>
      <c r="I17" s="40">
        <f t="shared" si="1"/>
        <v>210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9.5" customHeight="1">
      <c r="A18" s="30"/>
      <c r="B18" s="42"/>
      <c r="C18" s="43" t="s">
        <v>21</v>
      </c>
      <c r="D18" s="44">
        <f>SUM(D13:D17)</f>
        <v>135</v>
      </c>
      <c r="E18" s="45"/>
      <c r="F18" s="45">
        <f t="shared" ref="F18:I18" si="2">SUM(F13:F17)</f>
        <v>50</v>
      </c>
      <c r="G18" s="45">
        <f t="shared" si="2"/>
        <v>0</v>
      </c>
      <c r="H18" s="45">
        <f t="shared" si="2"/>
        <v>0</v>
      </c>
      <c r="I18" s="45">
        <f t="shared" si="2"/>
        <v>1900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9.5" customHeight="1">
      <c r="A19" s="30"/>
      <c r="B19" s="31">
        <v>2.0</v>
      </c>
      <c r="C19" s="46" t="s">
        <v>22</v>
      </c>
      <c r="D19" s="47"/>
      <c r="E19" s="48"/>
      <c r="F19" s="48"/>
      <c r="G19" s="48"/>
      <c r="H19" s="48"/>
      <c r="I19" s="49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9.5" customHeight="1">
      <c r="A20" s="30"/>
      <c r="B20" s="35">
        <v>2.1</v>
      </c>
      <c r="C20" s="36" t="s">
        <v>23</v>
      </c>
      <c r="D20" s="50">
        <v>5.0</v>
      </c>
      <c r="E20" s="38">
        <v>20.0</v>
      </c>
      <c r="F20" s="38">
        <v>10.0</v>
      </c>
      <c r="G20" s="39">
        <v>0.0</v>
      </c>
      <c r="H20" s="39">
        <v>0.0</v>
      </c>
      <c r="I20" s="40">
        <f t="shared" ref="I20:I24" si="3">(D20*E20)+F20+G20+H20</f>
        <v>110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9.5" customHeight="1">
      <c r="A21" s="30"/>
      <c r="B21" s="35">
        <v>2.2</v>
      </c>
      <c r="C21" s="36" t="s">
        <v>24</v>
      </c>
      <c r="D21" s="50">
        <v>10.0</v>
      </c>
      <c r="E21" s="38">
        <v>10.0</v>
      </c>
      <c r="F21" s="38">
        <v>40.0</v>
      </c>
      <c r="G21" s="39">
        <v>0.0</v>
      </c>
      <c r="H21" s="38">
        <v>0.0</v>
      </c>
      <c r="I21" s="40">
        <f t="shared" si="3"/>
        <v>140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9.5" customHeight="1">
      <c r="A22" s="30"/>
      <c r="B22" s="35">
        <v>2.3</v>
      </c>
      <c r="C22" s="36" t="s">
        <v>25</v>
      </c>
      <c r="D22" s="50">
        <v>20.0</v>
      </c>
      <c r="E22" s="38">
        <v>10.0</v>
      </c>
      <c r="F22" s="38">
        <v>1000.0</v>
      </c>
      <c r="G22" s="39">
        <v>0.0</v>
      </c>
      <c r="H22" s="38">
        <v>0.0</v>
      </c>
      <c r="I22" s="40">
        <f t="shared" si="3"/>
        <v>1200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9.5" customHeight="1">
      <c r="A23" s="30"/>
      <c r="B23" s="35">
        <v>2.4</v>
      </c>
      <c r="C23" s="36" t="s">
        <v>26</v>
      </c>
      <c r="D23" s="50">
        <v>20.0</v>
      </c>
      <c r="E23" s="38">
        <v>15.0</v>
      </c>
      <c r="F23" s="38">
        <v>50.0</v>
      </c>
      <c r="G23" s="39">
        <v>0.0</v>
      </c>
      <c r="H23" s="39">
        <v>0.0</v>
      </c>
      <c r="I23" s="40">
        <f t="shared" si="3"/>
        <v>350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9.5" customHeight="1">
      <c r="A24" s="30"/>
      <c r="B24" s="35">
        <v>2.5</v>
      </c>
      <c r="C24" s="36" t="s">
        <v>27</v>
      </c>
      <c r="D24" s="50">
        <v>30.0</v>
      </c>
      <c r="E24" s="38">
        <v>15.0</v>
      </c>
      <c r="F24" s="38">
        <v>30.0</v>
      </c>
      <c r="G24" s="39">
        <v>0.0</v>
      </c>
      <c r="H24" s="39">
        <v>0.0</v>
      </c>
      <c r="I24" s="40">
        <f t="shared" si="3"/>
        <v>480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9.5" customHeight="1">
      <c r="A25" s="30"/>
      <c r="B25" s="42"/>
      <c r="C25" s="43" t="s">
        <v>21</v>
      </c>
      <c r="D25" s="51">
        <f>SUM(D20:D24)</f>
        <v>85</v>
      </c>
      <c r="E25" s="45"/>
      <c r="F25" s="45">
        <f t="shared" ref="F25:I25" si="4">SUM(F20:F24)</f>
        <v>1130</v>
      </c>
      <c r="G25" s="45">
        <f t="shared" si="4"/>
        <v>0</v>
      </c>
      <c r="H25" s="45">
        <f t="shared" si="4"/>
        <v>0</v>
      </c>
      <c r="I25" s="45">
        <f t="shared" si="4"/>
        <v>2280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9.5" customHeight="1">
      <c r="A26" s="30"/>
      <c r="B26" s="52">
        <v>3.0</v>
      </c>
      <c r="C26" s="46" t="s">
        <v>28</v>
      </c>
      <c r="D26" s="53"/>
      <c r="E26" s="54"/>
      <c r="F26" s="54"/>
      <c r="G26" s="54"/>
      <c r="H26" s="54"/>
      <c r="I26" s="55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9.5" customHeight="1">
      <c r="A27" s="30"/>
      <c r="B27" s="35">
        <v>3.1</v>
      </c>
      <c r="C27" s="56" t="s">
        <v>29</v>
      </c>
      <c r="D27" s="50">
        <v>5.0</v>
      </c>
      <c r="E27" s="38">
        <v>10.0</v>
      </c>
      <c r="F27" s="38">
        <v>500.0</v>
      </c>
      <c r="G27" s="39">
        <v>0.0</v>
      </c>
      <c r="H27" s="39">
        <v>0.0</v>
      </c>
      <c r="I27" s="40">
        <f t="shared" ref="I27:I32" si="5">(D27*E27)+F27+G27+H27</f>
        <v>550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9.5" customHeight="1">
      <c r="A28" s="30"/>
      <c r="B28" s="35">
        <v>3.2</v>
      </c>
      <c r="C28" s="36" t="s">
        <v>30</v>
      </c>
      <c r="D28" s="50">
        <v>20.0</v>
      </c>
      <c r="E28" s="38">
        <v>10.0</v>
      </c>
      <c r="F28" s="38">
        <v>1500.0</v>
      </c>
      <c r="G28" s="39">
        <v>0.0</v>
      </c>
      <c r="H28" s="39">
        <v>0.0</v>
      </c>
      <c r="I28" s="40">
        <f t="shared" si="5"/>
        <v>1700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9.5" customHeight="1">
      <c r="A29" s="30"/>
      <c r="B29" s="35">
        <v>3.3</v>
      </c>
      <c r="C29" s="36" t="s">
        <v>31</v>
      </c>
      <c r="D29" s="50">
        <v>10.0</v>
      </c>
      <c r="E29" s="38">
        <v>10.0</v>
      </c>
      <c r="F29" s="38">
        <v>20.0</v>
      </c>
      <c r="G29" s="39">
        <v>0.0</v>
      </c>
      <c r="H29" s="39">
        <v>0.0</v>
      </c>
      <c r="I29" s="40">
        <f t="shared" si="5"/>
        <v>120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9.5" customHeight="1">
      <c r="A30" s="30"/>
      <c r="B30" s="35">
        <v>3.4</v>
      </c>
      <c r="C30" s="36" t="s">
        <v>32</v>
      </c>
      <c r="D30" s="50">
        <v>10.0</v>
      </c>
      <c r="E30" s="38">
        <v>10.0</v>
      </c>
      <c r="F30" s="38">
        <v>20.0</v>
      </c>
      <c r="G30" s="39">
        <v>0.0</v>
      </c>
      <c r="H30" s="39">
        <v>0.0</v>
      </c>
      <c r="I30" s="40">
        <f t="shared" si="5"/>
        <v>120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9.5" customHeight="1">
      <c r="A31" s="30"/>
      <c r="B31" s="35">
        <v>3.5</v>
      </c>
      <c r="C31" s="36" t="s">
        <v>33</v>
      </c>
      <c r="D31" s="50">
        <v>10.0</v>
      </c>
      <c r="E31" s="38">
        <v>10.0</v>
      </c>
      <c r="F31" s="38">
        <v>10.0</v>
      </c>
      <c r="G31" s="39">
        <v>0.0</v>
      </c>
      <c r="H31" s="39">
        <v>0.0</v>
      </c>
      <c r="I31" s="40">
        <f t="shared" si="5"/>
        <v>110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9.5" customHeight="1">
      <c r="A32" s="30"/>
      <c r="B32" s="57">
        <v>3.6</v>
      </c>
      <c r="C32" s="58" t="s">
        <v>34</v>
      </c>
      <c r="D32" s="59">
        <v>10.0</v>
      </c>
      <c r="E32" s="60">
        <v>5.0</v>
      </c>
      <c r="F32" s="60">
        <v>10.0</v>
      </c>
      <c r="G32" s="61">
        <v>0.0</v>
      </c>
      <c r="H32" s="61">
        <v>0.0</v>
      </c>
      <c r="I32" s="40">
        <f t="shared" si="5"/>
        <v>60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9.5" customHeight="1">
      <c r="A33" s="1"/>
      <c r="B33" s="62"/>
      <c r="C33" s="43" t="s">
        <v>21</v>
      </c>
      <c r="D33" s="63">
        <f>SUM(D27:D32)</f>
        <v>65</v>
      </c>
      <c r="E33" s="64"/>
      <c r="F33" s="64">
        <f t="shared" ref="F33:I33" si="6">SUM(F27:F32)</f>
        <v>2060</v>
      </c>
      <c r="G33" s="64">
        <f t="shared" si="6"/>
        <v>0</v>
      </c>
      <c r="H33" s="64">
        <f t="shared" si="6"/>
        <v>0</v>
      </c>
      <c r="I33" s="64">
        <f t="shared" si="6"/>
        <v>2660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30"/>
      <c r="B34" s="52">
        <v>9.0</v>
      </c>
      <c r="C34" s="46" t="s">
        <v>35</v>
      </c>
      <c r="D34" s="47"/>
      <c r="E34" s="48"/>
      <c r="F34" s="48"/>
      <c r="G34" s="48"/>
      <c r="H34" s="48"/>
      <c r="I34" s="4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9.5" customHeight="1">
      <c r="A35" s="30"/>
      <c r="B35" s="35">
        <v>9.1</v>
      </c>
      <c r="C35" s="36" t="s">
        <v>36</v>
      </c>
      <c r="D35" s="65">
        <v>20.0</v>
      </c>
      <c r="E35" s="66">
        <v>5.0</v>
      </c>
      <c r="F35" s="66">
        <v>10.0</v>
      </c>
      <c r="G35" s="67">
        <v>0.0</v>
      </c>
      <c r="H35" s="67">
        <v>0.0</v>
      </c>
      <c r="I35" s="40">
        <f t="shared" ref="I35:I41" si="7">(D35*E35)+F35+G35+H35</f>
        <v>110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9.5" customHeight="1">
      <c r="A36" s="30"/>
      <c r="B36" s="35">
        <v>9.2</v>
      </c>
      <c r="C36" s="36" t="s">
        <v>37</v>
      </c>
      <c r="D36" s="50">
        <v>20.0</v>
      </c>
      <c r="E36" s="38">
        <v>5.0</v>
      </c>
      <c r="F36" s="38">
        <v>10.0</v>
      </c>
      <c r="G36" s="39">
        <v>0.0</v>
      </c>
      <c r="H36" s="39">
        <v>0.0</v>
      </c>
      <c r="I36" s="40">
        <f t="shared" si="7"/>
        <v>110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9.5" customHeight="1">
      <c r="A37" s="30"/>
      <c r="B37" s="35">
        <v>9.3</v>
      </c>
      <c r="C37" s="36" t="s">
        <v>38</v>
      </c>
      <c r="D37" s="50">
        <v>5.0</v>
      </c>
      <c r="E37" s="38">
        <v>5.0</v>
      </c>
      <c r="F37" s="38">
        <v>10.0</v>
      </c>
      <c r="G37" s="39">
        <v>0.0</v>
      </c>
      <c r="H37" s="39">
        <v>0.0</v>
      </c>
      <c r="I37" s="40">
        <f t="shared" si="7"/>
        <v>35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9.5" customHeight="1">
      <c r="A38" s="30"/>
      <c r="B38" s="35">
        <v>9.4</v>
      </c>
      <c r="C38" s="36" t="s">
        <v>39</v>
      </c>
      <c r="D38" s="50">
        <v>5.0</v>
      </c>
      <c r="E38" s="38">
        <v>10.0</v>
      </c>
      <c r="F38" s="38">
        <v>10.0</v>
      </c>
      <c r="G38" s="39">
        <v>0.0</v>
      </c>
      <c r="H38" s="39">
        <v>0.0</v>
      </c>
      <c r="I38" s="40">
        <f t="shared" si="7"/>
        <v>60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9.5" customHeight="1">
      <c r="A39" s="30"/>
      <c r="B39" s="35">
        <v>9.5</v>
      </c>
      <c r="C39" s="36" t="s">
        <v>40</v>
      </c>
      <c r="D39" s="50">
        <v>10.0</v>
      </c>
      <c r="E39" s="38">
        <v>10.0</v>
      </c>
      <c r="F39" s="38">
        <v>10.0</v>
      </c>
      <c r="G39" s="39">
        <v>0.0</v>
      </c>
      <c r="H39" s="39">
        <v>0.0</v>
      </c>
      <c r="I39" s="40">
        <f t="shared" si="7"/>
        <v>110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9.5" customHeight="1">
      <c r="A40" s="30"/>
      <c r="B40" s="35">
        <v>9.6</v>
      </c>
      <c r="C40" s="36" t="s">
        <v>41</v>
      </c>
      <c r="D40" s="50">
        <v>20.0</v>
      </c>
      <c r="E40" s="38">
        <v>10.0</v>
      </c>
      <c r="F40" s="38">
        <v>10.0</v>
      </c>
      <c r="G40" s="39">
        <v>0.0</v>
      </c>
      <c r="H40" s="39">
        <v>0.0</v>
      </c>
      <c r="I40" s="40">
        <f t="shared" si="7"/>
        <v>210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9.5" customHeight="1">
      <c r="A41" s="30"/>
      <c r="B41" s="35">
        <v>9.7</v>
      </c>
      <c r="C41" s="36" t="s">
        <v>42</v>
      </c>
      <c r="D41" s="50">
        <v>80.0</v>
      </c>
      <c r="E41" s="38">
        <v>20.0</v>
      </c>
      <c r="F41" s="38">
        <v>15.0</v>
      </c>
      <c r="G41" s="39">
        <v>0.0</v>
      </c>
      <c r="H41" s="39">
        <v>0.0</v>
      </c>
      <c r="I41" s="40">
        <f t="shared" si="7"/>
        <v>1615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9.5" customHeight="1">
      <c r="A42" s="30"/>
      <c r="B42" s="42"/>
      <c r="C42" s="43" t="s">
        <v>21</v>
      </c>
      <c r="D42" s="51">
        <f>SUM(D35:D41)</f>
        <v>160</v>
      </c>
      <c r="E42" s="45"/>
      <c r="F42" s="45">
        <f t="shared" ref="F42:I42" si="8">SUM(F35:F41)</f>
        <v>75</v>
      </c>
      <c r="G42" s="45">
        <f t="shared" si="8"/>
        <v>0</v>
      </c>
      <c r="H42" s="45">
        <f t="shared" si="8"/>
        <v>0</v>
      </c>
      <c r="I42" s="45">
        <f t="shared" si="8"/>
        <v>2250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9.5" customHeight="1">
      <c r="A43" s="30"/>
      <c r="B43" s="31" t="s">
        <v>43</v>
      </c>
      <c r="C43" s="68" t="s">
        <v>44</v>
      </c>
      <c r="D43" s="69">
        <v>0.0</v>
      </c>
      <c r="E43" s="70">
        <v>1.0</v>
      </c>
      <c r="F43" s="70">
        <v>20.0</v>
      </c>
      <c r="G43" s="71">
        <v>0.0</v>
      </c>
      <c r="H43" s="71">
        <v>0.0</v>
      </c>
      <c r="I43" s="40">
        <f t="shared" ref="I43:I44" si="9">(D43*E43)+F43+G43+H43</f>
        <v>20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9.5" customHeight="1">
      <c r="A44" s="30"/>
      <c r="B44" s="31" t="s">
        <v>45</v>
      </c>
      <c r="C44" s="72" t="s">
        <v>44</v>
      </c>
      <c r="D44" s="69">
        <v>0.0</v>
      </c>
      <c r="E44" s="71">
        <v>0.0</v>
      </c>
      <c r="F44" s="71">
        <v>0.0</v>
      </c>
      <c r="G44" s="71">
        <v>0.0</v>
      </c>
      <c r="H44" s="71">
        <v>0.0</v>
      </c>
      <c r="I44" s="40">
        <f t="shared" si="9"/>
        <v>0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9.5" customHeight="1">
      <c r="A45" s="30"/>
      <c r="B45" s="73" t="s">
        <v>46</v>
      </c>
      <c r="C45" s="74"/>
      <c r="D45" s="75">
        <f>SUM(D18,D25,D33,D42,D43,D44)</f>
        <v>445</v>
      </c>
      <c r="E45" s="76"/>
      <c r="F45" s="76">
        <f t="shared" ref="F45:I45" si="10">SUM(F18,F25,F33,F42,F43,F44)</f>
        <v>3335</v>
      </c>
      <c r="G45" s="76">
        <f t="shared" si="10"/>
        <v>0</v>
      </c>
      <c r="H45" s="76">
        <f t="shared" si="10"/>
        <v>0</v>
      </c>
      <c r="I45" s="76">
        <f t="shared" si="10"/>
        <v>9110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9.5" customHeight="1">
      <c r="A46" s="30"/>
      <c r="B46" s="77" t="s">
        <v>47</v>
      </c>
      <c r="C46" s="74"/>
      <c r="D46" s="78">
        <v>0.0</v>
      </c>
      <c r="E46" s="39">
        <v>0.0</v>
      </c>
      <c r="F46" s="39">
        <v>0.0</v>
      </c>
      <c r="G46" s="39">
        <v>0.0</v>
      </c>
      <c r="H46" s="39">
        <v>0.0</v>
      </c>
      <c r="I46" s="40">
        <f>(D46*E46)+F46+G46+H46</f>
        <v>0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9.5" customHeight="1">
      <c r="A47" s="30"/>
      <c r="B47" s="79" t="s">
        <v>48</v>
      </c>
      <c r="C47" s="74"/>
      <c r="D47" s="75">
        <f>SUM(D45,D46)</f>
        <v>445</v>
      </c>
      <c r="E47" s="76"/>
      <c r="F47" s="76">
        <f t="shared" ref="F47:H47" si="11">SUM(F45,F46)</f>
        <v>3335</v>
      </c>
      <c r="G47" s="76">
        <f t="shared" si="11"/>
        <v>0</v>
      </c>
      <c r="H47" s="76">
        <f t="shared" si="11"/>
        <v>0</v>
      </c>
      <c r="I47" s="76">
        <f>SUM(I45:I46)</f>
        <v>9110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39.75" customHeight="1">
      <c r="A48" s="1"/>
      <c r="B48" s="80" t="s">
        <v>49</v>
      </c>
      <c r="C48" s="81"/>
      <c r="D48" s="20"/>
      <c r="E48" s="20"/>
      <c r="F48" s="20"/>
      <c r="G48" s="20"/>
      <c r="H48" s="20"/>
      <c r="I48" s="2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82"/>
      <c r="C51" s="1"/>
      <c r="D51" s="1"/>
      <c r="E51" s="1"/>
      <c r="F51" s="1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1"/>
      <c r="F999" s="1"/>
      <c r="G999" s="1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1"/>
      <c r="F1000" s="1"/>
      <c r="G1000" s="1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B2:I2"/>
    <mergeCell ref="D3:I4"/>
    <mergeCell ref="B5:I5"/>
    <mergeCell ref="B6:I6"/>
    <mergeCell ref="B7:I7"/>
    <mergeCell ref="B8:I8"/>
    <mergeCell ref="B9:I9"/>
    <mergeCell ref="B45:C45"/>
    <mergeCell ref="B46:C46"/>
    <mergeCell ref="B47:C47"/>
    <mergeCell ref="C48:I48"/>
    <mergeCell ref="B10:C11"/>
    <mergeCell ref="D10:D11"/>
    <mergeCell ref="E10:E11"/>
    <mergeCell ref="F10:F11"/>
    <mergeCell ref="G10:G11"/>
    <mergeCell ref="H10:H11"/>
    <mergeCell ref="I10:I11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83"/>
      <c r="B1" s="84"/>
      <c r="C1" s="84"/>
      <c r="D1" s="84"/>
      <c r="E1" s="85"/>
      <c r="F1" s="85"/>
      <c r="G1" s="85"/>
      <c r="H1" s="8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50</v>
      </c>
      <c r="B2" s="5"/>
      <c r="C2" s="5"/>
      <c r="D2" s="8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7" t="str">
        <f>'Fuentes de Costos del Proyecto'!C3</f>
        <v>Sistema odontologico</v>
      </c>
      <c r="C3" s="88"/>
      <c r="D3" s="8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3</v>
      </c>
      <c r="B4" s="87" t="str">
        <f>'Fuentes de Costos del Proyecto'!C4</f>
        <v/>
      </c>
      <c r="C4" s="88"/>
      <c r="D4" s="9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8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91" t="s">
        <v>51</v>
      </c>
      <c r="B6" s="92"/>
      <c r="C6" s="92"/>
      <c r="D6" s="9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91" t="s">
        <v>7</v>
      </c>
      <c r="B7" s="92"/>
      <c r="C7" s="92"/>
      <c r="D7" s="9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94" t="s">
        <v>52</v>
      </c>
      <c r="B8" s="95" t="s">
        <v>53</v>
      </c>
      <c r="C8" s="95" t="s">
        <v>54</v>
      </c>
      <c r="D8" s="95" t="s">
        <v>55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6" t="s">
        <v>56</v>
      </c>
      <c r="B9" s="97"/>
      <c r="C9" s="98"/>
      <c r="D9" s="9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00" t="s">
        <v>57</v>
      </c>
      <c r="B10" s="101">
        <v>45377.0</v>
      </c>
      <c r="C10" s="102">
        <v>10.0</v>
      </c>
      <c r="D10" s="103" t="s">
        <v>58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00" t="s">
        <v>59</v>
      </c>
      <c r="B11" s="101">
        <v>45377.0</v>
      </c>
      <c r="C11" s="102">
        <v>10.0</v>
      </c>
      <c r="D11" s="103" t="s">
        <v>60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00" t="s">
        <v>61</v>
      </c>
      <c r="B12" s="101">
        <v>45377.0</v>
      </c>
      <c r="C12" s="102">
        <v>10.0</v>
      </c>
      <c r="D12" s="103" t="s">
        <v>62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00" t="s">
        <v>63</v>
      </c>
      <c r="B13" s="101">
        <v>45377.0</v>
      </c>
      <c r="C13" s="102">
        <v>10.0</v>
      </c>
      <c r="D13" s="103" t="s">
        <v>64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00" t="s">
        <v>65</v>
      </c>
      <c r="B14" s="101">
        <v>45377.0</v>
      </c>
      <c r="C14" s="102">
        <v>10.0</v>
      </c>
      <c r="D14" s="103" t="s">
        <v>66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00" t="s">
        <v>67</v>
      </c>
      <c r="B15" s="101">
        <v>45377.0</v>
      </c>
      <c r="C15" s="102">
        <v>10.0</v>
      </c>
      <c r="D15" s="103" t="s">
        <v>68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00" t="s">
        <v>69</v>
      </c>
      <c r="B16" s="101">
        <v>45377.0</v>
      </c>
      <c r="C16" s="102">
        <v>10.0</v>
      </c>
      <c r="D16" s="103" t="s">
        <v>70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04" t="s">
        <v>21</v>
      </c>
      <c r="B17" s="105"/>
      <c r="C17" s="106">
        <f>SUM(C10:C16)</f>
        <v>70</v>
      </c>
      <c r="D17" s="9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96" t="s">
        <v>71</v>
      </c>
      <c r="B18" s="107"/>
      <c r="C18" s="98"/>
      <c r="D18" s="9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00" t="s">
        <v>72</v>
      </c>
      <c r="B19" s="108" t="s">
        <v>73</v>
      </c>
      <c r="C19" s="102">
        <v>50.0</v>
      </c>
      <c r="D19" s="103" t="s">
        <v>74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00" t="s">
        <v>75</v>
      </c>
      <c r="B20" s="108" t="s">
        <v>73</v>
      </c>
      <c r="C20" s="102">
        <v>10.0</v>
      </c>
      <c r="D20" s="103" t="s">
        <v>76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00" t="s">
        <v>77</v>
      </c>
      <c r="B21" s="108" t="s">
        <v>73</v>
      </c>
      <c r="C21" s="102">
        <v>50.0</v>
      </c>
      <c r="D21" s="103" t="s">
        <v>78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00" t="s">
        <v>79</v>
      </c>
      <c r="B22" s="108" t="s">
        <v>73</v>
      </c>
      <c r="C22" s="102">
        <v>50.0</v>
      </c>
      <c r="D22" s="103" t="s">
        <v>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09"/>
      <c r="B23" s="110"/>
      <c r="C23" s="111">
        <v>0.0</v>
      </c>
      <c r="D23" s="11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13"/>
      <c r="B24" s="110"/>
      <c r="C24" s="111">
        <v>0.0</v>
      </c>
      <c r="D24" s="11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04" t="s">
        <v>21</v>
      </c>
      <c r="B25" s="105"/>
      <c r="C25" s="106">
        <f>SUM(C19:C24)</f>
        <v>160</v>
      </c>
      <c r="D25" s="9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96" t="s">
        <v>80</v>
      </c>
      <c r="B26" s="107"/>
      <c r="C26" s="98"/>
      <c r="D26" s="9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14" t="s">
        <v>81</v>
      </c>
      <c r="B27" s="108" t="s">
        <v>73</v>
      </c>
      <c r="C27" s="102">
        <v>50.0</v>
      </c>
      <c r="D27" s="103" t="s">
        <v>82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00" t="s">
        <v>83</v>
      </c>
      <c r="B28" s="108" t="s">
        <v>73</v>
      </c>
      <c r="C28" s="102">
        <v>50.0</v>
      </c>
      <c r="D28" s="103" t="s">
        <v>82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00" t="s">
        <v>84</v>
      </c>
      <c r="B29" s="108" t="s">
        <v>73</v>
      </c>
      <c r="C29" s="102">
        <v>50.0</v>
      </c>
      <c r="D29" s="103" t="s">
        <v>82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15"/>
      <c r="B30" s="108"/>
      <c r="C30" s="111">
        <v>0.0</v>
      </c>
      <c r="D30" s="11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15"/>
      <c r="B31" s="110"/>
      <c r="C31" s="111">
        <v>0.0</v>
      </c>
      <c r="D31" s="11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16"/>
      <c r="B32" s="110"/>
      <c r="C32" s="111">
        <v>0.0</v>
      </c>
      <c r="D32" s="11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104" t="s">
        <v>21</v>
      </c>
      <c r="B33" s="105"/>
      <c r="C33" s="106">
        <f>SUM(C27:C32)</f>
        <v>150</v>
      </c>
      <c r="D33" s="9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96" t="s">
        <v>85</v>
      </c>
      <c r="B34" s="107"/>
      <c r="C34" s="98"/>
      <c r="D34" s="9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00" t="s">
        <v>86</v>
      </c>
      <c r="B35" s="110"/>
      <c r="C35" s="111"/>
      <c r="D35" s="11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00" t="s">
        <v>87</v>
      </c>
      <c r="B36" s="110"/>
      <c r="C36" s="111">
        <v>0.0</v>
      </c>
      <c r="D36" s="103" t="s">
        <v>78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00" t="s">
        <v>88</v>
      </c>
      <c r="B37" s="110"/>
      <c r="C37" s="111">
        <v>0.0</v>
      </c>
      <c r="D37" s="103" t="s">
        <v>78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00" t="s">
        <v>89</v>
      </c>
      <c r="B38" s="108" t="s">
        <v>90</v>
      </c>
      <c r="C38" s="102">
        <v>1.0</v>
      </c>
      <c r="D38" s="103" t="s">
        <v>91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40.5" customHeight="1">
      <c r="A39" s="100" t="s">
        <v>92</v>
      </c>
      <c r="B39" s="108" t="s">
        <v>93</v>
      </c>
      <c r="C39" s="102">
        <v>1.0</v>
      </c>
      <c r="D39" s="103" t="s">
        <v>94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0.5" customHeight="1">
      <c r="A40" s="100" t="s">
        <v>95</v>
      </c>
      <c r="B40" s="108" t="s">
        <v>93</v>
      </c>
      <c r="C40" s="102">
        <v>1.0</v>
      </c>
      <c r="D40" s="103" t="s">
        <v>96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40.5" customHeight="1">
      <c r="A41" s="100" t="s">
        <v>97</v>
      </c>
      <c r="B41" s="108" t="s">
        <v>98</v>
      </c>
      <c r="C41" s="102">
        <v>2.0</v>
      </c>
      <c r="D41" s="103" t="s">
        <v>99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40.5" customHeight="1">
      <c r="A42" s="100" t="s">
        <v>100</v>
      </c>
      <c r="B42" s="108" t="s">
        <v>101</v>
      </c>
      <c r="C42" s="102">
        <v>2.0</v>
      </c>
      <c r="D42" s="103" t="s">
        <v>102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40.5" customHeight="1">
      <c r="A43" s="100" t="s">
        <v>103</v>
      </c>
      <c r="B43" s="108" t="s">
        <v>73</v>
      </c>
      <c r="C43" s="102">
        <v>1.0</v>
      </c>
      <c r="D43" s="103" t="s">
        <v>104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00" t="s">
        <v>105</v>
      </c>
      <c r="B44" s="110"/>
      <c r="C44" s="111"/>
      <c r="D44" s="11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00" t="s">
        <v>106</v>
      </c>
      <c r="B45" s="110"/>
      <c r="C45" s="102">
        <v>0.0</v>
      </c>
      <c r="D45" s="103" t="s">
        <v>78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00" t="s">
        <v>107</v>
      </c>
      <c r="B46" s="110"/>
      <c r="C46" s="111">
        <v>0.0</v>
      </c>
      <c r="D46" s="103" t="s">
        <v>78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40.5" customHeight="1">
      <c r="A47" s="100" t="s">
        <v>108</v>
      </c>
      <c r="B47" s="108" t="s">
        <v>109</v>
      </c>
      <c r="C47" s="102">
        <v>1.0</v>
      </c>
      <c r="D47" s="103" t="s">
        <v>110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40.5" customHeight="1">
      <c r="A48" s="100" t="s">
        <v>111</v>
      </c>
      <c r="B48" s="108" t="s">
        <v>112</v>
      </c>
      <c r="C48" s="102">
        <v>2.0</v>
      </c>
      <c r="D48" s="103" t="s">
        <v>113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40.5" customHeight="1">
      <c r="A49" s="100" t="s">
        <v>114</v>
      </c>
      <c r="B49" s="108" t="s">
        <v>115</v>
      </c>
      <c r="C49" s="102">
        <v>2.0</v>
      </c>
      <c r="D49" s="103" t="s">
        <v>116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40.5" customHeight="1">
      <c r="A50" s="100" t="s">
        <v>117</v>
      </c>
      <c r="B50" s="108" t="s">
        <v>118</v>
      </c>
      <c r="C50" s="102">
        <v>2.0</v>
      </c>
      <c r="D50" s="103" t="s">
        <v>119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40.5" customHeight="1">
      <c r="A51" s="100" t="s">
        <v>120</v>
      </c>
      <c r="B51" s="108" t="s">
        <v>121</v>
      </c>
      <c r="C51" s="102">
        <v>1.0</v>
      </c>
      <c r="D51" s="103" t="s">
        <v>122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00" t="s">
        <v>123</v>
      </c>
      <c r="B52" s="110"/>
      <c r="C52" s="111"/>
      <c r="D52" s="11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00" t="s">
        <v>124</v>
      </c>
      <c r="B53" s="110"/>
      <c r="C53" s="111">
        <v>0.0</v>
      </c>
      <c r="D53" s="103" t="s">
        <v>78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00" t="s">
        <v>125</v>
      </c>
      <c r="B54" s="110"/>
      <c r="C54" s="111">
        <v>0.0</v>
      </c>
      <c r="D54" s="103" t="s">
        <v>78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40.5" customHeight="1">
      <c r="A55" s="100" t="s">
        <v>126</v>
      </c>
      <c r="B55" s="108" t="s">
        <v>127</v>
      </c>
      <c r="C55" s="102">
        <v>2.0</v>
      </c>
      <c r="D55" s="103" t="s">
        <v>128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40.5" customHeight="1">
      <c r="A56" s="100" t="s">
        <v>129</v>
      </c>
      <c r="B56" s="108" t="s">
        <v>130</v>
      </c>
      <c r="C56" s="102">
        <v>2.0</v>
      </c>
      <c r="D56" s="103" t="s">
        <v>131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40.5" customHeight="1">
      <c r="A57" s="100" t="s">
        <v>132</v>
      </c>
      <c r="B57" s="108" t="s">
        <v>133</v>
      </c>
      <c r="C57" s="102">
        <v>2.0</v>
      </c>
      <c r="D57" s="103" t="s">
        <v>134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40.5" customHeight="1">
      <c r="A58" s="100" t="s">
        <v>135</v>
      </c>
      <c r="B58" s="108" t="s">
        <v>136</v>
      </c>
      <c r="C58" s="102">
        <v>1.0</v>
      </c>
      <c r="D58" s="103" t="s">
        <v>137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40.5" customHeight="1">
      <c r="A59" s="100" t="s">
        <v>138</v>
      </c>
      <c r="B59" s="108" t="s">
        <v>139</v>
      </c>
      <c r="C59" s="102">
        <v>1.0</v>
      </c>
      <c r="D59" s="103" t="s">
        <v>140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00" t="s">
        <v>141</v>
      </c>
      <c r="B60" s="110"/>
      <c r="C60" s="111"/>
      <c r="D60" s="11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00" t="s">
        <v>142</v>
      </c>
      <c r="B61" s="110"/>
      <c r="C61" s="111">
        <v>0.0</v>
      </c>
      <c r="D61" s="103" t="s">
        <v>78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00" t="s">
        <v>143</v>
      </c>
      <c r="B62" s="110"/>
      <c r="C62" s="111">
        <v>0.0</v>
      </c>
      <c r="D62" s="103" t="s">
        <v>78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40.5" customHeight="1">
      <c r="A63" s="100" t="s">
        <v>144</v>
      </c>
      <c r="B63" s="108" t="s">
        <v>145</v>
      </c>
      <c r="C63" s="102">
        <v>2.0</v>
      </c>
      <c r="D63" s="103" t="s">
        <v>146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40.5" customHeight="1">
      <c r="A64" s="100" t="s">
        <v>147</v>
      </c>
      <c r="B64" s="108" t="s">
        <v>148</v>
      </c>
      <c r="C64" s="102">
        <v>1.0</v>
      </c>
      <c r="D64" s="103" t="s">
        <v>149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40.5" customHeight="1">
      <c r="A65" s="100" t="s">
        <v>150</v>
      </c>
      <c r="B65" s="108" t="s">
        <v>151</v>
      </c>
      <c r="C65" s="102">
        <v>2.0</v>
      </c>
      <c r="D65" s="103" t="s">
        <v>152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40.5" customHeight="1">
      <c r="A66" s="100" t="s">
        <v>153</v>
      </c>
      <c r="B66" s="108" t="s">
        <v>154</v>
      </c>
      <c r="C66" s="102">
        <v>1.0</v>
      </c>
      <c r="D66" s="103" t="s">
        <v>155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40.5" customHeight="1">
      <c r="A67" s="100" t="s">
        <v>156</v>
      </c>
      <c r="B67" s="108" t="s">
        <v>157</v>
      </c>
      <c r="C67" s="102">
        <v>2.0</v>
      </c>
      <c r="D67" s="103" t="s">
        <v>158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40.5" customHeight="1">
      <c r="A68" s="100" t="s">
        <v>159</v>
      </c>
      <c r="B68" s="108" t="s">
        <v>160</v>
      </c>
      <c r="C68" s="102">
        <v>2.0</v>
      </c>
      <c r="D68" s="103" t="s">
        <v>161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0" customHeight="1">
      <c r="A69" s="104" t="s">
        <v>21</v>
      </c>
      <c r="B69" s="105"/>
      <c r="C69" s="106">
        <f>SUM(C35:C68)</f>
        <v>34</v>
      </c>
      <c r="D69" s="9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96" t="s">
        <v>162</v>
      </c>
      <c r="B70" s="107"/>
      <c r="C70" s="98"/>
      <c r="D70" s="9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00" t="s">
        <v>163</v>
      </c>
      <c r="B71" s="110"/>
      <c r="C71" s="111">
        <v>0.0</v>
      </c>
      <c r="D71" s="103" t="s">
        <v>164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00" t="s">
        <v>165</v>
      </c>
      <c r="B72" s="110"/>
      <c r="C72" s="111">
        <v>0.0</v>
      </c>
      <c r="D72" s="103" t="s">
        <v>164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00" t="s">
        <v>166</v>
      </c>
      <c r="B73" s="110"/>
      <c r="C73" s="111">
        <v>0.0</v>
      </c>
      <c r="D73" s="103" t="s">
        <v>164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00" t="s">
        <v>167</v>
      </c>
      <c r="B74" s="110"/>
      <c r="C74" s="111">
        <v>0.0</v>
      </c>
      <c r="D74" s="103" t="s">
        <v>168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00" t="s">
        <v>169</v>
      </c>
      <c r="B75" s="110"/>
      <c r="C75" s="111">
        <v>0.0</v>
      </c>
      <c r="D75" s="103" t="s">
        <v>170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00" t="s">
        <v>171</v>
      </c>
      <c r="B76" s="110"/>
      <c r="C76" s="111">
        <v>0.0</v>
      </c>
      <c r="D76" s="103" t="s">
        <v>172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00" t="s">
        <v>173</v>
      </c>
      <c r="B77" s="110"/>
      <c r="C77" s="111">
        <v>0.0</v>
      </c>
      <c r="D77" s="103" t="s">
        <v>174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00" t="s">
        <v>175</v>
      </c>
      <c r="B78" s="110"/>
      <c r="C78" s="111">
        <v>0.0</v>
      </c>
      <c r="D78" s="103" t="s">
        <v>176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00" t="s">
        <v>177</v>
      </c>
      <c r="B79" s="110"/>
      <c r="C79" s="111">
        <v>0.0</v>
      </c>
      <c r="D79" s="103" t="s">
        <v>178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0" customHeight="1">
      <c r="A80" s="104" t="s">
        <v>179</v>
      </c>
      <c r="B80" s="105"/>
      <c r="C80" s="106">
        <f>SUM(C71:C79)</f>
        <v>0</v>
      </c>
      <c r="D80" s="9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0" customHeight="1">
      <c r="A81" s="117" t="s">
        <v>180</v>
      </c>
      <c r="B81" s="118"/>
      <c r="C81" s="119">
        <f>SUM(C17,C25,C33,C69,C80)</f>
        <v>414</v>
      </c>
      <c r="D81" s="9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2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2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2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2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2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2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2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2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2.7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2.7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2.7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2.7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2.7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2.7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4.88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83"/>
      <c r="B1" s="84"/>
      <c r="C1" s="84"/>
      <c r="D1" s="84"/>
      <c r="E1" s="85"/>
      <c r="F1" s="85"/>
      <c r="G1" s="85"/>
      <c r="H1" s="8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181</v>
      </c>
      <c r="B2" s="5"/>
      <c r="C2" s="5"/>
      <c r="D2" s="8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7" t="str">
        <f>'Fuentes de Costos del Proyecto'!C3</f>
        <v>Sistema odontologico</v>
      </c>
      <c r="C3" s="88"/>
      <c r="D3" s="8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3</v>
      </c>
      <c r="B4" s="87" t="str">
        <f>'Fuentes de Costos del Proyecto'!C4</f>
        <v/>
      </c>
      <c r="C4" s="88"/>
      <c r="D4" s="9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8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91" t="s">
        <v>51</v>
      </c>
      <c r="B6" s="92"/>
      <c r="C6" s="92"/>
      <c r="D6" s="9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91" t="s">
        <v>7</v>
      </c>
      <c r="B7" s="92"/>
      <c r="C7" s="92"/>
      <c r="D7" s="9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94" t="s">
        <v>52</v>
      </c>
      <c r="B8" s="95" t="s">
        <v>53</v>
      </c>
      <c r="C8" s="95" t="s">
        <v>54</v>
      </c>
      <c r="D8" s="95" t="s">
        <v>55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6" t="s">
        <v>86</v>
      </c>
      <c r="B9" s="97"/>
      <c r="C9" s="98"/>
      <c r="D9" s="9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20" t="s">
        <v>89</v>
      </c>
      <c r="B10" s="121" t="s">
        <v>90</v>
      </c>
      <c r="C10" s="122">
        <v>1.0</v>
      </c>
      <c r="D10" s="123" t="s">
        <v>91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24" t="s">
        <v>92</v>
      </c>
      <c r="B11" s="125" t="s">
        <v>93</v>
      </c>
      <c r="C11" s="126">
        <v>1.0</v>
      </c>
      <c r="D11" s="127" t="s">
        <v>94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24" t="s">
        <v>95</v>
      </c>
      <c r="B12" s="125" t="s">
        <v>93</v>
      </c>
      <c r="C12" s="126">
        <v>1.0</v>
      </c>
      <c r="D12" s="127" t="s">
        <v>96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24" t="s">
        <v>97</v>
      </c>
      <c r="B13" s="125" t="s">
        <v>98</v>
      </c>
      <c r="C13" s="128">
        <v>2.0</v>
      </c>
      <c r="D13" s="127" t="s">
        <v>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24" t="s">
        <v>100</v>
      </c>
      <c r="B14" s="125" t="s">
        <v>101</v>
      </c>
      <c r="C14" s="128">
        <v>2.0</v>
      </c>
      <c r="D14" s="127" t="s">
        <v>102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24" t="s">
        <v>103</v>
      </c>
      <c r="B15" s="125" t="s">
        <v>73</v>
      </c>
      <c r="C15" s="126">
        <v>1.0</v>
      </c>
      <c r="D15" s="127" t="s">
        <v>104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29"/>
      <c r="B16" s="110"/>
      <c r="C16" s="111"/>
      <c r="D16" s="11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04" t="s">
        <v>21</v>
      </c>
      <c r="B17" s="105"/>
      <c r="C17" s="106">
        <f>SUM(C10:C16)</f>
        <v>8</v>
      </c>
      <c r="D17" s="9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96" t="s">
        <v>105</v>
      </c>
      <c r="B18" s="107"/>
      <c r="C18" s="98"/>
      <c r="D18" s="9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20" t="s">
        <v>108</v>
      </c>
      <c r="B19" s="121" t="s">
        <v>109</v>
      </c>
      <c r="C19" s="130">
        <v>1.0</v>
      </c>
      <c r="D19" s="123" t="s">
        <v>110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24" t="s">
        <v>111</v>
      </c>
      <c r="B20" s="125" t="s">
        <v>112</v>
      </c>
      <c r="C20" s="128">
        <v>2.0</v>
      </c>
      <c r="D20" s="127" t="s">
        <v>113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24" t="s">
        <v>114</v>
      </c>
      <c r="B21" s="125" t="s">
        <v>115</v>
      </c>
      <c r="C21" s="128">
        <v>2.0</v>
      </c>
      <c r="D21" s="127" t="s">
        <v>116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24" t="s">
        <v>117</v>
      </c>
      <c r="B22" s="125" t="s">
        <v>118</v>
      </c>
      <c r="C22" s="128">
        <v>2.0</v>
      </c>
      <c r="D22" s="127" t="s">
        <v>119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24" t="s">
        <v>120</v>
      </c>
      <c r="B23" s="125" t="s">
        <v>121</v>
      </c>
      <c r="C23" s="128">
        <v>1.0</v>
      </c>
      <c r="D23" s="127" t="s">
        <v>122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16"/>
      <c r="B24" s="110"/>
      <c r="C24" s="111"/>
      <c r="D24" s="11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04" t="s">
        <v>21</v>
      </c>
      <c r="B25" s="105"/>
      <c r="C25" s="106">
        <f>SUM(C19:C24)</f>
        <v>8</v>
      </c>
      <c r="D25" s="9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96" t="s">
        <v>123</v>
      </c>
      <c r="B26" s="107"/>
      <c r="C26" s="98"/>
      <c r="D26" s="9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20" t="s">
        <v>126</v>
      </c>
      <c r="B27" s="121" t="s">
        <v>127</v>
      </c>
      <c r="C27" s="130">
        <v>2.0</v>
      </c>
      <c r="D27" s="123" t="s">
        <v>128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24" t="s">
        <v>129</v>
      </c>
      <c r="B28" s="125" t="s">
        <v>130</v>
      </c>
      <c r="C28" s="128">
        <v>2.0</v>
      </c>
      <c r="D28" s="127" t="s">
        <v>131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24" t="s">
        <v>132</v>
      </c>
      <c r="B29" s="125" t="s">
        <v>133</v>
      </c>
      <c r="C29" s="128">
        <v>2.0</v>
      </c>
      <c r="D29" s="127" t="s">
        <v>134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24" t="s">
        <v>135</v>
      </c>
      <c r="B30" s="125" t="s">
        <v>136</v>
      </c>
      <c r="C30" s="128">
        <v>1.0</v>
      </c>
      <c r="D30" s="127" t="s">
        <v>137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24" t="s">
        <v>138</v>
      </c>
      <c r="B31" s="125" t="s">
        <v>139</v>
      </c>
      <c r="C31" s="128">
        <v>1.0</v>
      </c>
      <c r="D31" s="127" t="s">
        <v>140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29"/>
      <c r="B32" s="110"/>
      <c r="C32" s="111">
        <v>0.0</v>
      </c>
      <c r="D32" s="11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29"/>
      <c r="B33" s="110"/>
      <c r="C33" s="111">
        <v>0.0</v>
      </c>
      <c r="D33" s="11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104" t="s">
        <v>21</v>
      </c>
      <c r="B34" s="105"/>
      <c r="C34" s="106">
        <f>SUM(C27:C33)</f>
        <v>8</v>
      </c>
      <c r="D34" s="9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96" t="s">
        <v>141</v>
      </c>
      <c r="B35" s="107"/>
      <c r="C35" s="98"/>
      <c r="D35" s="9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20" t="s">
        <v>144</v>
      </c>
      <c r="B36" s="121" t="s">
        <v>145</v>
      </c>
      <c r="C36" s="130">
        <v>2.0</v>
      </c>
      <c r="D36" s="123" t="s">
        <v>146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24" t="s">
        <v>147</v>
      </c>
      <c r="B37" s="125" t="s">
        <v>148</v>
      </c>
      <c r="C37" s="128">
        <v>1.0</v>
      </c>
      <c r="D37" s="127" t="s">
        <v>149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24" t="s">
        <v>150</v>
      </c>
      <c r="B38" s="125" t="s">
        <v>151</v>
      </c>
      <c r="C38" s="128">
        <v>2.0</v>
      </c>
      <c r="D38" s="127" t="s">
        <v>152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24" t="s">
        <v>153</v>
      </c>
      <c r="B39" s="125" t="s">
        <v>154</v>
      </c>
      <c r="C39" s="128">
        <v>1.0</v>
      </c>
      <c r="D39" s="127" t="s">
        <v>155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24" t="s">
        <v>156</v>
      </c>
      <c r="B40" s="125" t="s">
        <v>157</v>
      </c>
      <c r="C40" s="128">
        <v>2.0</v>
      </c>
      <c r="D40" s="127" t="s">
        <v>158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24" t="s">
        <v>159</v>
      </c>
      <c r="B41" s="125" t="s">
        <v>160</v>
      </c>
      <c r="C41" s="128">
        <v>2.0</v>
      </c>
      <c r="D41" s="127" t="s">
        <v>161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0" customHeight="1">
      <c r="A42" s="104" t="s">
        <v>21</v>
      </c>
      <c r="B42" s="105"/>
      <c r="C42" s="106">
        <f>SUM(C36:C41)</f>
        <v>10</v>
      </c>
      <c r="D42" s="9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96" t="s">
        <v>182</v>
      </c>
      <c r="B43" s="107"/>
      <c r="C43" s="98"/>
      <c r="D43" s="9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16"/>
      <c r="B44" s="110"/>
      <c r="C44" s="111">
        <v>0.0</v>
      </c>
      <c r="D44" s="11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15"/>
      <c r="B45" s="110"/>
      <c r="C45" s="111">
        <v>0.0</v>
      </c>
      <c r="D45" s="11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15"/>
      <c r="B46" s="110"/>
      <c r="C46" s="111">
        <v>0.0</v>
      </c>
      <c r="D46" s="11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15"/>
      <c r="B47" s="110"/>
      <c r="C47" s="111">
        <v>0.0</v>
      </c>
      <c r="D47" s="11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15"/>
      <c r="B48" s="110"/>
      <c r="C48" s="111">
        <v>0.0</v>
      </c>
      <c r="D48" s="11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16"/>
      <c r="B49" s="110"/>
      <c r="C49" s="111">
        <v>0.0</v>
      </c>
      <c r="D49" s="11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104" t="s">
        <v>179</v>
      </c>
      <c r="B50" s="105"/>
      <c r="C50" s="106">
        <f>SUM(C44:C49)</f>
        <v>0</v>
      </c>
      <c r="D50" s="9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117" t="s">
        <v>180</v>
      </c>
      <c r="B51" s="118"/>
      <c r="C51" s="119">
        <f>SUM(C17,C25,C34,C42,C50)</f>
        <v>34</v>
      </c>
      <c r="D51" s="99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85"/>
    </row>
    <row r="2" ht="52.5" customHeight="1">
      <c r="A2" s="131" t="s">
        <v>183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3"/>
    </row>
    <row r="3" ht="12.75" customHeight="1"/>
    <row r="4" ht="24.75" customHeight="1">
      <c r="A4" s="134" t="s">
        <v>184</v>
      </c>
    </row>
    <row r="5" ht="12.75" customHeight="1">
      <c r="A5" s="135" t="s">
        <v>185</v>
      </c>
    </row>
    <row r="6" ht="12.75" customHeight="1">
      <c r="A6" s="135" t="s">
        <v>186</v>
      </c>
    </row>
    <row r="7" ht="12.75" customHeight="1">
      <c r="A7" s="135" t="s">
        <v>187</v>
      </c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</row>
    <row r="8" ht="12.75" customHeight="1">
      <c r="A8" s="137" t="s">
        <v>188</v>
      </c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</row>
    <row r="9" ht="12.75" customHeight="1">
      <c r="A9" s="135" t="s">
        <v>189</v>
      </c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</row>
    <row r="10" ht="12.75" customHeight="1">
      <c r="A10" s="135" t="s">
        <v>190</v>
      </c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</row>
    <row r="11" ht="12.75" customHeight="1">
      <c r="A11" s="138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</row>
    <row r="12" ht="15.75" customHeight="1">
      <c r="A12" s="139" t="s">
        <v>191</v>
      </c>
    </row>
    <row r="13" ht="12.75" customHeight="1"/>
    <row r="14" ht="12.75" customHeight="1"/>
    <row r="15" ht="12.75" customHeight="1">
      <c r="A15" s="140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6" width="10.0"/>
  </cols>
  <sheetData>
    <row r="1" ht="12.75" customHeight="1"/>
    <row r="2" ht="58.5" customHeight="1">
      <c r="B2" s="141" t="s">
        <v>192</v>
      </c>
      <c r="C2" s="20"/>
      <c r="D2" s="20"/>
      <c r="E2" s="20"/>
      <c r="F2" s="21"/>
    </row>
    <row r="3" ht="26.25" customHeight="1">
      <c r="A3" s="1"/>
      <c r="B3" s="142" t="s">
        <v>193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43" t="s">
        <v>194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37" t="s">
        <v>195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37" t="s">
        <v>196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7" t="s">
        <v>197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37" t="s">
        <v>198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8.25" customHeight="1">
      <c r="A10" s="144"/>
      <c r="B10" s="145" t="s">
        <v>199</v>
      </c>
      <c r="C10" s="145" t="s">
        <v>200</v>
      </c>
      <c r="D10" s="145" t="s">
        <v>201</v>
      </c>
      <c r="E10" s="145" t="s">
        <v>202</v>
      </c>
      <c r="F10" s="145" t="s">
        <v>203</v>
      </c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</row>
    <row r="11" ht="12.75" customHeight="1">
      <c r="B11" s="146">
        <v>1.0</v>
      </c>
      <c r="C11" s="147">
        <v>100.0</v>
      </c>
      <c r="D11" s="148">
        <f>SUM(C11)</f>
        <v>100</v>
      </c>
      <c r="E11" s="149">
        <v>2.0</v>
      </c>
      <c r="F11" s="150">
        <f>SUM(E11)</f>
        <v>2</v>
      </c>
    </row>
    <row r="12" ht="12.75" customHeight="1">
      <c r="B12" s="146">
        <v>2.0</v>
      </c>
      <c r="C12" s="147">
        <v>120.0</v>
      </c>
      <c r="D12" s="148">
        <f>SUM(C11:C12)</f>
        <v>220</v>
      </c>
      <c r="E12" s="149">
        <v>4.0</v>
      </c>
      <c r="F12" s="150">
        <f>SUM(E11:E12)</f>
        <v>6</v>
      </c>
    </row>
    <row r="13" ht="12.75" customHeight="1">
      <c r="B13" s="146">
        <v>3.0</v>
      </c>
      <c r="C13" s="147">
        <v>80.0</v>
      </c>
      <c r="D13" s="148">
        <f>SUM(C11:C13)</f>
        <v>300</v>
      </c>
      <c r="E13" s="149">
        <v>6.0</v>
      </c>
      <c r="F13" s="150">
        <f>SUM(E11:E13)</f>
        <v>12</v>
      </c>
    </row>
    <row r="14" ht="12.75" customHeight="1">
      <c r="B14" s="146">
        <v>4.0</v>
      </c>
      <c r="C14" s="147">
        <v>90.0</v>
      </c>
      <c r="D14" s="148">
        <f>SUM(C11:C14)</f>
        <v>390</v>
      </c>
      <c r="E14" s="149">
        <v>8.0</v>
      </c>
      <c r="F14" s="150">
        <f>SUM(E11:E14)</f>
        <v>20</v>
      </c>
    </row>
    <row r="15" ht="12.75" customHeight="1">
      <c r="B15" s="146"/>
      <c r="C15" s="149"/>
      <c r="D15" s="148"/>
      <c r="E15" s="149"/>
      <c r="F15" s="150"/>
    </row>
    <row r="16" ht="12.75" customHeight="1">
      <c r="B16" s="146"/>
      <c r="C16" s="149"/>
      <c r="D16" s="148"/>
      <c r="E16" s="149"/>
      <c r="F16" s="150"/>
    </row>
    <row r="17" ht="12.75" customHeight="1">
      <c r="B17" s="146"/>
      <c r="C17" s="149"/>
      <c r="D17" s="148"/>
      <c r="E17" s="149"/>
      <c r="F17" s="150"/>
    </row>
    <row r="18" ht="12.75" customHeight="1">
      <c r="B18" s="146"/>
      <c r="C18" s="149"/>
      <c r="D18" s="148"/>
      <c r="E18" s="149"/>
      <c r="F18" s="150"/>
    </row>
    <row r="19" ht="12.75" customHeight="1">
      <c r="B19" s="146"/>
      <c r="C19" s="149"/>
      <c r="D19" s="148"/>
      <c r="E19" s="149"/>
      <c r="F19" s="150"/>
    </row>
    <row r="20" ht="12.75" customHeight="1">
      <c r="B20" s="146"/>
      <c r="C20" s="149"/>
      <c r="D20" s="148"/>
      <c r="E20" s="149"/>
      <c r="F20" s="150"/>
    </row>
    <row r="21" ht="12.75" customHeight="1">
      <c r="B21" s="146"/>
      <c r="C21" s="149"/>
      <c r="D21" s="148"/>
      <c r="E21" s="149"/>
      <c r="F21" s="150"/>
    </row>
    <row r="22" ht="12.75" customHeight="1">
      <c r="B22" s="146"/>
      <c r="C22" s="149"/>
      <c r="D22" s="148"/>
      <c r="E22" s="149"/>
      <c r="F22" s="150"/>
    </row>
    <row r="23" ht="12.75" customHeight="1">
      <c r="B23" s="146"/>
      <c r="C23" s="149"/>
      <c r="D23" s="148"/>
      <c r="E23" s="149"/>
      <c r="F23" s="150"/>
    </row>
    <row r="24" ht="12.75" customHeight="1">
      <c r="B24" s="146"/>
      <c r="C24" s="149"/>
      <c r="D24" s="148"/>
      <c r="E24" s="149"/>
      <c r="F24" s="150"/>
    </row>
    <row r="25" ht="12.75" customHeight="1">
      <c r="B25" s="146"/>
      <c r="C25" s="149"/>
      <c r="D25" s="148"/>
      <c r="E25" s="149"/>
      <c r="F25" s="150"/>
    </row>
    <row r="26" ht="12.75" customHeight="1">
      <c r="B26" s="146"/>
      <c r="C26" s="149"/>
      <c r="D26" s="148"/>
      <c r="E26" s="149"/>
      <c r="F26" s="150"/>
    </row>
    <row r="27" ht="12.75" customHeight="1">
      <c r="B27" s="146"/>
      <c r="C27" s="149"/>
      <c r="D27" s="148"/>
      <c r="E27" s="149"/>
      <c r="F27" s="150"/>
    </row>
    <row r="28" ht="12.75" customHeight="1">
      <c r="B28" s="146"/>
      <c r="C28" s="149"/>
      <c r="D28" s="148"/>
      <c r="E28" s="149"/>
      <c r="F28" s="150"/>
    </row>
    <row r="29" ht="12.75" customHeight="1">
      <c r="B29" s="146"/>
      <c r="C29" s="149"/>
      <c r="D29" s="148"/>
      <c r="E29" s="149"/>
      <c r="F29" s="150"/>
    </row>
    <row r="30" ht="12.75" customHeight="1">
      <c r="B30" s="146"/>
      <c r="C30" s="149"/>
      <c r="D30" s="148"/>
      <c r="E30" s="149"/>
      <c r="F30" s="150"/>
    </row>
    <row r="31" ht="12.75" customHeight="1">
      <c r="B31" s="146"/>
      <c r="C31" s="149"/>
      <c r="D31" s="148"/>
      <c r="E31" s="149"/>
      <c r="F31" s="150"/>
    </row>
    <row r="32" ht="12.75" customHeight="1">
      <c r="B32" s="146"/>
      <c r="C32" s="149"/>
      <c r="D32" s="148"/>
      <c r="E32" s="149"/>
      <c r="F32" s="150"/>
    </row>
    <row r="33" ht="12.75" customHeight="1">
      <c r="B33" s="146"/>
      <c r="C33" s="149"/>
      <c r="D33" s="148"/>
      <c r="E33" s="149"/>
      <c r="F33" s="150"/>
    </row>
    <row r="34" ht="12.75" customHeight="1">
      <c r="B34" s="146"/>
      <c r="C34" s="149"/>
      <c r="D34" s="148"/>
      <c r="E34" s="149"/>
      <c r="F34" s="150"/>
    </row>
    <row r="35" ht="12.75" customHeight="1">
      <c r="B35" s="146"/>
      <c r="C35" s="149"/>
      <c r="D35" s="148"/>
      <c r="E35" s="149"/>
      <c r="F35" s="150"/>
    </row>
    <row r="36" ht="12.75" customHeight="1">
      <c r="B36" s="146"/>
      <c r="C36" s="149"/>
      <c r="D36" s="148"/>
      <c r="E36" s="149"/>
      <c r="F36" s="150"/>
    </row>
    <row r="37" ht="12.75" customHeight="1">
      <c r="B37" s="146"/>
      <c r="C37" s="149"/>
      <c r="D37" s="148"/>
      <c r="E37" s="149"/>
      <c r="F37" s="150"/>
    </row>
    <row r="38" ht="12.75" customHeight="1">
      <c r="B38" s="146"/>
      <c r="C38" s="149"/>
      <c r="D38" s="148"/>
      <c r="E38" s="149"/>
      <c r="F38" s="150"/>
    </row>
    <row r="39" ht="12.75" customHeight="1">
      <c r="B39" s="146"/>
      <c r="C39" s="149"/>
      <c r="D39" s="148"/>
      <c r="E39" s="149"/>
      <c r="F39" s="150"/>
    </row>
    <row r="40" ht="12.75" customHeight="1">
      <c r="B40" s="146"/>
      <c r="C40" s="149"/>
      <c r="D40" s="148"/>
      <c r="E40" s="149"/>
      <c r="F40" s="150"/>
    </row>
    <row r="41" ht="12.75" customHeight="1">
      <c r="B41" s="146"/>
      <c r="C41" s="149"/>
      <c r="D41" s="148"/>
      <c r="E41" s="149"/>
      <c r="F41" s="150"/>
    </row>
    <row r="42" ht="12.75" customHeight="1">
      <c r="B42" s="146"/>
      <c r="C42" s="149"/>
      <c r="D42" s="148"/>
      <c r="E42" s="149"/>
      <c r="F42" s="150"/>
    </row>
    <row r="43" ht="12.75" customHeight="1">
      <c r="B43" s="146"/>
      <c r="C43" s="149"/>
      <c r="D43" s="148"/>
      <c r="E43" s="149"/>
      <c r="F43" s="150"/>
    </row>
    <row r="44" ht="12.75" customHeight="1">
      <c r="B44" s="146"/>
      <c r="C44" s="149"/>
      <c r="D44" s="148"/>
      <c r="E44" s="149"/>
      <c r="F44" s="150"/>
    </row>
    <row r="45" ht="12.75" customHeight="1">
      <c r="B45" s="146"/>
      <c r="C45" s="149"/>
      <c r="D45" s="148"/>
      <c r="E45" s="149"/>
      <c r="F45" s="150"/>
    </row>
    <row r="46" ht="12.75" customHeight="1">
      <c r="B46" s="146"/>
      <c r="C46" s="149"/>
      <c r="D46" s="148"/>
      <c r="E46" s="149"/>
      <c r="F46" s="150"/>
    </row>
    <row r="47" ht="12.75" customHeight="1">
      <c r="B47" s="146"/>
      <c r="C47" s="149"/>
      <c r="D47" s="148"/>
      <c r="E47" s="149"/>
      <c r="F47" s="150"/>
    </row>
    <row r="48" ht="12.75" customHeight="1">
      <c r="B48" s="146"/>
      <c r="C48" s="149"/>
      <c r="D48" s="148"/>
      <c r="E48" s="149"/>
      <c r="F48" s="150"/>
    </row>
    <row r="49" ht="12.75" customHeight="1">
      <c r="B49" s="146"/>
      <c r="C49" s="149"/>
      <c r="D49" s="148"/>
      <c r="E49" s="149"/>
      <c r="F49" s="150"/>
    </row>
    <row r="50" ht="12.75" customHeight="1">
      <c r="B50" s="146"/>
      <c r="C50" s="149"/>
      <c r="D50" s="148"/>
      <c r="E50" s="149"/>
      <c r="F50" s="150"/>
    </row>
    <row r="51" ht="12.75" customHeight="1">
      <c r="B51" s="146"/>
      <c r="C51" s="149"/>
      <c r="D51" s="148"/>
      <c r="E51" s="149"/>
      <c r="F51" s="150"/>
    </row>
    <row r="52" ht="12.75" customHeight="1">
      <c r="B52" s="146"/>
      <c r="C52" s="149"/>
      <c r="D52" s="148"/>
      <c r="E52" s="149"/>
      <c r="F52" s="150"/>
    </row>
    <row r="53" ht="12.75" customHeight="1">
      <c r="B53" s="146"/>
      <c r="C53" s="149"/>
      <c r="D53" s="148"/>
      <c r="E53" s="149"/>
      <c r="F53" s="150"/>
    </row>
    <row r="54" ht="12.75" customHeight="1">
      <c r="B54" s="146"/>
      <c r="C54" s="149"/>
      <c r="D54" s="148"/>
      <c r="E54" s="149"/>
      <c r="F54" s="150"/>
    </row>
    <row r="55" ht="12.75" customHeight="1">
      <c r="B55" s="146"/>
      <c r="C55" s="149"/>
      <c r="D55" s="148"/>
      <c r="E55" s="149"/>
      <c r="F55" s="150"/>
    </row>
    <row r="56" ht="12.75" customHeight="1">
      <c r="B56" s="146"/>
      <c r="C56" s="149"/>
      <c r="D56" s="148"/>
      <c r="E56" s="149"/>
      <c r="F56" s="150"/>
    </row>
    <row r="57" ht="12.75" customHeight="1">
      <c r="B57" s="146"/>
      <c r="C57" s="149"/>
      <c r="D57" s="148"/>
      <c r="E57" s="149"/>
      <c r="F57" s="150"/>
    </row>
    <row r="58" ht="12.75" customHeight="1">
      <c r="B58" s="146"/>
      <c r="C58" s="149"/>
      <c r="D58" s="148"/>
      <c r="E58" s="149"/>
      <c r="F58" s="150"/>
    </row>
    <row r="59" ht="12.75" customHeight="1">
      <c r="B59" s="146"/>
      <c r="C59" s="149"/>
      <c r="D59" s="148"/>
      <c r="E59" s="149"/>
      <c r="F59" s="150"/>
    </row>
    <row r="60" ht="12.75" customHeight="1">
      <c r="B60" s="146"/>
      <c r="C60" s="149"/>
      <c r="D60" s="148"/>
      <c r="E60" s="149"/>
      <c r="F60" s="150"/>
    </row>
    <row r="61" ht="12.75" customHeight="1">
      <c r="B61" s="146"/>
      <c r="C61" s="149"/>
      <c r="D61" s="148"/>
      <c r="E61" s="149"/>
      <c r="F61" s="150"/>
    </row>
    <row r="62" ht="12.75" customHeight="1">
      <c r="B62" s="146"/>
      <c r="C62" s="149"/>
      <c r="D62" s="148"/>
      <c r="E62" s="149"/>
      <c r="F62" s="150"/>
    </row>
    <row r="63" ht="12.75" customHeight="1">
      <c r="B63" s="146"/>
      <c r="C63" s="149"/>
      <c r="D63" s="148"/>
      <c r="E63" s="149"/>
      <c r="F63" s="150"/>
    </row>
    <row r="64" ht="12.75" customHeight="1">
      <c r="B64" s="146"/>
      <c r="C64" s="149"/>
      <c r="D64" s="148"/>
      <c r="E64" s="149"/>
      <c r="F64" s="150"/>
    </row>
    <row r="65" ht="12.75" customHeight="1">
      <c r="B65" s="146"/>
      <c r="C65" s="149"/>
      <c r="D65" s="148"/>
      <c r="E65" s="149"/>
      <c r="F65" s="150"/>
    </row>
    <row r="66" ht="12.75" customHeight="1">
      <c r="B66" s="146"/>
      <c r="C66" s="149"/>
      <c r="D66" s="148"/>
      <c r="E66" s="149"/>
      <c r="F66" s="150"/>
    </row>
    <row r="67" ht="12.75" customHeight="1">
      <c r="B67" s="146"/>
      <c r="C67" s="149"/>
      <c r="D67" s="148"/>
      <c r="E67" s="149"/>
      <c r="F67" s="150"/>
    </row>
    <row r="68" ht="12.75" customHeight="1">
      <c r="B68" s="146"/>
      <c r="C68" s="149"/>
      <c r="D68" s="148"/>
      <c r="E68" s="149"/>
      <c r="F68" s="150"/>
    </row>
    <row r="69" ht="12.75" customHeight="1">
      <c r="B69" s="146"/>
      <c r="C69" s="149"/>
      <c r="D69" s="148"/>
      <c r="E69" s="149"/>
      <c r="F69" s="150"/>
    </row>
    <row r="70" ht="12.75" customHeight="1">
      <c r="B70" s="146"/>
      <c r="C70" s="149"/>
      <c r="D70" s="148"/>
      <c r="E70" s="149"/>
      <c r="F70" s="150"/>
    </row>
    <row r="71" ht="12.75" customHeight="1">
      <c r="B71" s="146"/>
      <c r="C71" s="149"/>
      <c r="D71" s="148"/>
      <c r="E71" s="149"/>
      <c r="F71" s="150"/>
    </row>
    <row r="72" ht="12.75" customHeight="1">
      <c r="B72" s="146"/>
      <c r="C72" s="149"/>
      <c r="D72" s="148"/>
      <c r="E72" s="149"/>
      <c r="F72" s="150"/>
    </row>
    <row r="73" ht="12.75" customHeight="1">
      <c r="B73" s="146"/>
      <c r="C73" s="149"/>
      <c r="D73" s="148"/>
      <c r="E73" s="149"/>
      <c r="F73" s="150"/>
    </row>
    <row r="74" ht="12.75" customHeight="1">
      <c r="B74" s="146"/>
      <c r="C74" s="149"/>
      <c r="D74" s="148"/>
      <c r="E74" s="149"/>
      <c r="F74" s="150"/>
    </row>
    <row r="75" ht="12.75" customHeight="1">
      <c r="B75" s="146"/>
      <c r="C75" s="149"/>
      <c r="D75" s="148"/>
      <c r="E75" s="149"/>
      <c r="F75" s="150"/>
    </row>
    <row r="76" ht="12.75" customHeight="1">
      <c r="B76" s="146"/>
      <c r="C76" s="149"/>
      <c r="D76" s="148"/>
      <c r="E76" s="149"/>
      <c r="F76" s="150"/>
    </row>
    <row r="77" ht="12.75" customHeight="1">
      <c r="B77" s="146"/>
      <c r="C77" s="149"/>
      <c r="D77" s="148"/>
      <c r="E77" s="149"/>
      <c r="F77" s="150"/>
    </row>
    <row r="78" ht="12.75" customHeight="1">
      <c r="B78" s="146"/>
      <c r="C78" s="149"/>
      <c r="D78" s="148"/>
      <c r="E78" s="149"/>
      <c r="F78" s="150"/>
    </row>
    <row r="79" ht="12.75" customHeight="1">
      <c r="B79" s="146"/>
      <c r="C79" s="149"/>
      <c r="D79" s="148"/>
      <c r="E79" s="149"/>
      <c r="F79" s="150"/>
    </row>
    <row r="80" ht="12.75" customHeight="1">
      <c r="B80" s="146"/>
      <c r="C80" s="149"/>
      <c r="D80" s="148"/>
      <c r="E80" s="149"/>
      <c r="F80" s="150"/>
    </row>
    <row r="81" ht="12.75" customHeight="1">
      <c r="B81" s="146"/>
      <c r="C81" s="149"/>
      <c r="D81" s="148"/>
      <c r="E81" s="149"/>
      <c r="F81" s="150"/>
    </row>
    <row r="82" ht="12.75" customHeight="1">
      <c r="B82" s="146"/>
      <c r="C82" s="149"/>
      <c r="D82" s="148"/>
      <c r="E82" s="149"/>
      <c r="F82" s="150"/>
    </row>
    <row r="83" ht="12.75" customHeight="1">
      <c r="B83" s="146"/>
      <c r="C83" s="149"/>
      <c r="D83" s="148"/>
      <c r="E83" s="149"/>
      <c r="F83" s="150"/>
    </row>
    <row r="84" ht="12.75" customHeight="1">
      <c r="B84" s="146"/>
      <c r="C84" s="149"/>
      <c r="D84" s="148"/>
      <c r="E84" s="149"/>
      <c r="F84" s="150"/>
    </row>
    <row r="85" ht="12.75" customHeight="1">
      <c r="B85" s="146"/>
      <c r="C85" s="149"/>
      <c r="D85" s="148"/>
      <c r="E85" s="149"/>
      <c r="F85" s="150"/>
    </row>
    <row r="86" ht="12.75" customHeight="1">
      <c r="B86" s="146"/>
      <c r="C86" s="149"/>
      <c r="D86" s="148"/>
      <c r="E86" s="149"/>
      <c r="F86" s="150"/>
    </row>
    <row r="87" ht="12.75" customHeight="1">
      <c r="B87" s="146"/>
      <c r="C87" s="149"/>
      <c r="D87" s="148"/>
      <c r="E87" s="149"/>
      <c r="F87" s="150"/>
    </row>
    <row r="88" ht="12.75" customHeight="1">
      <c r="B88" s="146"/>
      <c r="C88" s="149"/>
      <c r="D88" s="148"/>
      <c r="E88" s="149"/>
      <c r="F88" s="150"/>
    </row>
    <row r="89" ht="12.75" customHeight="1">
      <c r="B89" s="146"/>
      <c r="C89" s="149"/>
      <c r="D89" s="148"/>
      <c r="E89" s="149"/>
      <c r="F89" s="150"/>
    </row>
    <row r="90" ht="12.75" customHeight="1">
      <c r="B90" s="146"/>
      <c r="C90" s="149"/>
      <c r="D90" s="148"/>
      <c r="E90" s="149"/>
      <c r="F90" s="150"/>
    </row>
    <row r="91" ht="12.75" customHeight="1">
      <c r="B91" s="146"/>
      <c r="C91" s="149"/>
      <c r="D91" s="148"/>
      <c r="E91" s="149"/>
      <c r="F91" s="150"/>
    </row>
    <row r="92" ht="12.75" customHeight="1">
      <c r="B92" s="146"/>
      <c r="C92" s="149"/>
      <c r="D92" s="148"/>
      <c r="E92" s="149"/>
      <c r="F92" s="150"/>
    </row>
    <row r="93" ht="12.75" customHeight="1">
      <c r="B93" s="146"/>
      <c r="C93" s="149"/>
      <c r="D93" s="148"/>
      <c r="E93" s="149"/>
      <c r="F93" s="150"/>
    </row>
    <row r="94" ht="12.75" customHeight="1">
      <c r="B94" s="146"/>
      <c r="C94" s="149"/>
      <c r="D94" s="148"/>
      <c r="E94" s="149"/>
      <c r="F94" s="150"/>
    </row>
    <row r="95" ht="12.75" customHeight="1">
      <c r="B95" s="146"/>
      <c r="C95" s="149"/>
      <c r="D95" s="148"/>
      <c r="E95" s="149"/>
      <c r="F95" s="150"/>
    </row>
    <row r="96" ht="12.75" customHeight="1">
      <c r="B96" s="146"/>
      <c r="C96" s="149"/>
      <c r="D96" s="148"/>
      <c r="E96" s="149"/>
      <c r="F96" s="150"/>
    </row>
    <row r="97" ht="12.75" customHeight="1">
      <c r="B97" s="146"/>
      <c r="C97" s="149"/>
      <c r="D97" s="148"/>
      <c r="E97" s="149"/>
      <c r="F97" s="150"/>
    </row>
    <row r="98" ht="12.75" customHeight="1">
      <c r="B98" s="151"/>
      <c r="C98" s="152"/>
      <c r="D98" s="153"/>
      <c r="E98" s="152"/>
      <c r="F98" s="154"/>
    </row>
    <row r="99" ht="12.75" customHeight="1"/>
    <row r="100" ht="12.75" customHeight="1">
      <c r="B100" s="2" t="s">
        <v>204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F2"/>
    <mergeCell ref="B3:F3"/>
    <mergeCell ref="B4:F4"/>
    <mergeCell ref="B5:F5"/>
    <mergeCell ref="B6:F6"/>
    <mergeCell ref="B7:F7"/>
    <mergeCell ref="B8:F8"/>
    <mergeCell ref="B100:D100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