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decy\Desktop\"/>
    </mc:Choice>
  </mc:AlternateContent>
  <xr:revisionPtr revIDLastSave="0" documentId="13_ncr:1_{26AE12E9-00DA-47B9-A980-299CCD257841}" xr6:coauthVersionLast="32" xr6:coauthVersionMax="32" xr10:uidLastSave="{00000000-0000-0000-0000-000000000000}"/>
  <bookViews>
    <workbookView xWindow="0" yWindow="90" windowWidth="22980" windowHeight="9525" activeTab="1" xr2:uid="{00000000-000D-0000-FFFF-FFFF00000000}"/>
  </bookViews>
  <sheets>
    <sheet name="SES" sheetId="15" r:id="rId1"/>
    <sheet name="Holt-Additive" sheetId="16" r:id="rId2"/>
    <sheet name="Holt-Multiplicative" sheetId="17" r:id="rId3"/>
  </sheets>
  <definedNames>
    <definedName name="solver_adj" localSheetId="1" hidden="1">'Holt-Additive'!$D$4:$D$5</definedName>
    <definedName name="solver_adj" localSheetId="2" hidden="1">'Holt-Multiplicative'!$D$4:$D$5</definedName>
    <definedName name="solver_adj" localSheetId="0" hidden="1">SES!$D$5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'Holt-Additive'!$D$4:$D$5</definedName>
    <definedName name="solver_lhs1" localSheetId="2" hidden="1">'Holt-Multiplicative'!$D$4:$D$5</definedName>
    <definedName name="solver_lhs1" localSheetId="0" hidden="1">SES!$D$5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1</definedName>
    <definedName name="solver_num" localSheetId="2" hidden="1">1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'Holt-Additive'!$I$28</definedName>
    <definedName name="solver_opt" localSheetId="2" hidden="1">'Holt-Multiplicative'!$I$28</definedName>
    <definedName name="solver_opt" localSheetId="0" hidden="1">SES!$H$28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1</definedName>
    <definedName name="solver_rel1" localSheetId="2" hidden="1">1</definedName>
    <definedName name="solver_rel1" localSheetId="0" hidden="1">1</definedName>
    <definedName name="solver_rhs1" localSheetId="1" hidden="1">1</definedName>
    <definedName name="solver_rhs1" localSheetId="2" hidden="1">1</definedName>
    <definedName name="solver_rhs1" localSheetId="0" hidden="1">1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2</definedName>
    <definedName name="solver_typ" localSheetId="2" hidden="1">2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79017"/>
</workbook>
</file>

<file path=xl/calcChain.xml><?xml version="1.0" encoding="utf-8"?>
<calcChain xmlns="http://schemas.openxmlformats.org/spreadsheetml/2006/main">
  <c r="G8" i="17" l="1"/>
  <c r="I8" i="17" s="1"/>
  <c r="E8" i="17"/>
  <c r="F8" i="17" s="1"/>
  <c r="G8" i="16"/>
  <c r="I8" i="16" s="1"/>
  <c r="E8" i="16"/>
  <c r="F8" i="16" s="1"/>
  <c r="H8" i="15"/>
  <c r="F8" i="15"/>
  <c r="E8" i="15"/>
  <c r="F9" i="15" s="1"/>
  <c r="H9" i="15" s="1"/>
  <c r="G9" i="17" l="1"/>
  <c r="E9" i="17"/>
  <c r="E9" i="16"/>
  <c r="G9" i="16"/>
  <c r="E9" i="15"/>
  <c r="F9" i="16" l="1"/>
  <c r="E10" i="16" s="1"/>
  <c r="I9" i="16"/>
  <c r="F9" i="17"/>
  <c r="I9" i="17"/>
  <c r="E10" i="15"/>
  <c r="F10" i="15"/>
  <c r="H10" i="15" s="1"/>
  <c r="G10" i="16" l="1"/>
  <c r="E10" i="17"/>
  <c r="G10" i="17"/>
  <c r="F10" i="16"/>
  <c r="E11" i="15"/>
  <c r="F11" i="15"/>
  <c r="H11" i="15" s="1"/>
  <c r="I10" i="16" l="1"/>
  <c r="E11" i="16"/>
  <c r="F10" i="17"/>
  <c r="E11" i="17" s="1"/>
  <c r="I10" i="17"/>
  <c r="G11" i="16"/>
  <c r="E12" i="15"/>
  <c r="F12" i="15"/>
  <c r="H12" i="15" s="1"/>
  <c r="F11" i="16" l="1"/>
  <c r="I11" i="16"/>
  <c r="F11" i="17"/>
  <c r="G12" i="17" s="1"/>
  <c r="G11" i="17"/>
  <c r="E13" i="15"/>
  <c r="F13" i="15"/>
  <c r="H13" i="15" s="1"/>
  <c r="G12" i="16" l="1"/>
  <c r="E12" i="16"/>
  <c r="I12" i="17"/>
  <c r="I11" i="17"/>
  <c r="E12" i="17"/>
  <c r="E14" i="15"/>
  <c r="F14" i="15"/>
  <c r="H14" i="15" s="1"/>
  <c r="F12" i="16" l="1"/>
  <c r="E13" i="16" s="1"/>
  <c r="I12" i="16"/>
  <c r="F12" i="17"/>
  <c r="G13" i="17" s="1"/>
  <c r="E15" i="15"/>
  <c r="F15" i="15"/>
  <c r="H15" i="15" s="1"/>
  <c r="F13" i="16" l="1"/>
  <c r="G13" i="16"/>
  <c r="I13" i="17"/>
  <c r="E13" i="17"/>
  <c r="E16" i="15"/>
  <c r="F16" i="15"/>
  <c r="H16" i="15" s="1"/>
  <c r="E14" i="16" l="1"/>
  <c r="F14" i="16" s="1"/>
  <c r="G14" i="16"/>
  <c r="I13" i="16"/>
  <c r="F13" i="17"/>
  <c r="E17" i="15"/>
  <c r="F17" i="15"/>
  <c r="H17" i="15" s="1"/>
  <c r="E15" i="16" l="1"/>
  <c r="I14" i="16"/>
  <c r="G15" i="16"/>
  <c r="E14" i="17"/>
  <c r="G14" i="17"/>
  <c r="E18" i="15"/>
  <c r="F18" i="15"/>
  <c r="H18" i="15" s="1"/>
  <c r="I15" i="16" l="1"/>
  <c r="F15" i="16"/>
  <c r="G16" i="16" s="1"/>
  <c r="I14" i="17"/>
  <c r="F14" i="17"/>
  <c r="E19" i="15"/>
  <c r="F19" i="15"/>
  <c r="H19" i="15" s="1"/>
  <c r="I16" i="16" l="1"/>
  <c r="E16" i="16"/>
  <c r="E15" i="17"/>
  <c r="G15" i="17"/>
  <c r="E20" i="15"/>
  <c r="F20" i="15"/>
  <c r="H20" i="15" s="1"/>
  <c r="F16" i="16" l="1"/>
  <c r="E17" i="16" s="1"/>
  <c r="F15" i="17"/>
  <c r="G16" i="17" s="1"/>
  <c r="I15" i="17"/>
  <c r="E21" i="15"/>
  <c r="F21" i="15"/>
  <c r="H21" i="15" s="1"/>
  <c r="F17" i="16" l="1"/>
  <c r="G18" i="16" s="1"/>
  <c r="G17" i="16"/>
  <c r="I16" i="17"/>
  <c r="E16" i="17"/>
  <c r="E22" i="15"/>
  <c r="F22" i="15"/>
  <c r="H22" i="15" s="1"/>
  <c r="I18" i="16" l="1"/>
  <c r="I17" i="16"/>
  <c r="E18" i="16"/>
  <c r="F16" i="17"/>
  <c r="G17" i="17" s="1"/>
  <c r="E23" i="15"/>
  <c r="F23" i="15"/>
  <c r="H23" i="15" s="1"/>
  <c r="F18" i="16" l="1"/>
  <c r="E19" i="16" s="1"/>
  <c r="I17" i="17"/>
  <c r="E17" i="17"/>
  <c r="E24" i="15"/>
  <c r="F24" i="15"/>
  <c r="H24" i="15" s="1"/>
  <c r="F19" i="16" l="1"/>
  <c r="E20" i="16" s="1"/>
  <c r="G19" i="16"/>
  <c r="F17" i="17"/>
  <c r="E18" i="17" s="1"/>
  <c r="E25" i="15"/>
  <c r="F25" i="15"/>
  <c r="H25" i="15" s="1"/>
  <c r="F20" i="16" l="1"/>
  <c r="G21" i="16" s="1"/>
  <c r="I19" i="16"/>
  <c r="G20" i="16"/>
  <c r="F18" i="17"/>
  <c r="G18" i="17"/>
  <c r="E26" i="15"/>
  <c r="F26" i="15"/>
  <c r="H26" i="15" s="1"/>
  <c r="H28" i="15" s="1"/>
  <c r="I20" i="16" l="1"/>
  <c r="I21" i="16"/>
  <c r="E21" i="16"/>
  <c r="E19" i="17"/>
  <c r="I18" i="17"/>
  <c r="G19" i="17"/>
  <c r="F21" i="16" l="1"/>
  <c r="G22" i="16" s="1"/>
  <c r="F19" i="17"/>
  <c r="E20" i="17" s="1"/>
  <c r="I19" i="17"/>
  <c r="I22" i="16" l="1"/>
  <c r="E22" i="16"/>
  <c r="F20" i="17"/>
  <c r="E21" i="17" s="1"/>
  <c r="G20" i="17"/>
  <c r="F22" i="16" l="1"/>
  <c r="G23" i="16" s="1"/>
  <c r="F21" i="17"/>
  <c r="E22" i="17" s="1"/>
  <c r="I20" i="17"/>
  <c r="G21" i="17"/>
  <c r="I23" i="16" l="1"/>
  <c r="E23" i="16"/>
  <c r="I21" i="17"/>
  <c r="F22" i="17"/>
  <c r="G23" i="17" s="1"/>
  <c r="G22" i="17"/>
  <c r="F23" i="16" l="1"/>
  <c r="G24" i="16" s="1"/>
  <c r="I22" i="17"/>
  <c r="I23" i="17"/>
  <c r="E23" i="17"/>
  <c r="I24" i="16" l="1"/>
  <c r="E24" i="16"/>
  <c r="F23" i="17"/>
  <c r="G24" i="17" s="1"/>
  <c r="F24" i="16" l="1"/>
  <c r="E25" i="16" s="1"/>
  <c r="I24" i="17"/>
  <c r="E24" i="17"/>
  <c r="F25" i="16" l="1"/>
  <c r="G26" i="16" s="1"/>
  <c r="G25" i="16"/>
  <c r="F24" i="17"/>
  <c r="E25" i="17" s="1"/>
  <c r="I26" i="16" l="1"/>
  <c r="I25" i="16"/>
  <c r="E26" i="16"/>
  <c r="G25" i="17"/>
  <c r="F25" i="17"/>
  <c r="G26" i="17" s="1"/>
  <c r="I28" i="16" l="1"/>
  <c r="F26" i="16"/>
  <c r="E26" i="17"/>
  <c r="I26" i="17"/>
  <c r="I25" i="17"/>
  <c r="I28" i="17" l="1"/>
  <c r="F26" i="17"/>
</calcChain>
</file>

<file path=xl/sharedStrings.xml><?xml version="1.0" encoding="utf-8"?>
<sst xmlns="http://schemas.openxmlformats.org/spreadsheetml/2006/main" count="22" uniqueCount="8">
  <si>
    <t>α</t>
  </si>
  <si>
    <t>β</t>
  </si>
  <si>
    <t>A</t>
  </si>
  <si>
    <t>T</t>
  </si>
  <si>
    <t>Month</t>
  </si>
  <si>
    <t>Demand</t>
  </si>
  <si>
    <t>F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</si>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</sst>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Times New Roman"/>
      <family val="2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SES!$F$7:$F$26</c:f>
              <c:numCache>
                <c:formatCode>0.00</c:formatCode>
                <c:ptCount val="20"/>
                <c:pt idx="1">
                  <c:v>500</c:v>
                </c:pt>
                <c:pt idx="2">
                  <c:v>450</c:v>
                </c:pt>
                <c:pt idx="3">
                  <c:v>425</c:v>
                </c:pt>
                <c:pt idx="4">
                  <c:v>400</c:v>
                </c:pt>
                <c:pt idx="5">
                  <c:v>395</c:v>
                </c:pt>
                <c:pt idx="6">
                  <c:v>380</c:v>
                </c:pt>
                <c:pt idx="7">
                  <c:v>300</c:v>
                </c:pt>
                <c:pt idx="8">
                  <c:v>297</c:v>
                </c:pt>
                <c:pt idx="9">
                  <c:v>259</c:v>
                </c:pt>
                <c:pt idx="10">
                  <c:v>200</c:v>
                </c:pt>
                <c:pt idx="11">
                  <c:v>210</c:v>
                </c:pt>
                <c:pt idx="12">
                  <c:v>193</c:v>
                </c:pt>
                <c:pt idx="13">
                  <c:v>180</c:v>
                </c:pt>
                <c:pt idx="14">
                  <c:v>172</c:v>
                </c:pt>
                <c:pt idx="15">
                  <c:v>155</c:v>
                </c:pt>
                <c:pt idx="16">
                  <c:v>134</c:v>
                </c:pt>
                <c:pt idx="17">
                  <c:v>122</c:v>
                </c:pt>
                <c:pt idx="18">
                  <c:v>129</c:v>
                </c:pt>
                <c:pt idx="19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BE-45CD-BF05-B860720436A5}"/>
            </c:ext>
          </c:extLst>
        </c:ser>
        <c:ser>
          <c:idx val="0"/>
          <c:order val="1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SES!$D$7:$D$26</c:f>
              <c:numCache>
                <c:formatCode>General</c:formatCode>
                <c:ptCount val="20"/>
                <c:pt idx="0">
                  <c:v>500</c:v>
                </c:pt>
                <c:pt idx="1">
                  <c:v>450</c:v>
                </c:pt>
                <c:pt idx="2">
                  <c:v>425</c:v>
                </c:pt>
                <c:pt idx="3">
                  <c:v>400</c:v>
                </c:pt>
                <c:pt idx="4">
                  <c:v>395</c:v>
                </c:pt>
                <c:pt idx="5">
                  <c:v>380</c:v>
                </c:pt>
                <c:pt idx="6">
                  <c:v>300</c:v>
                </c:pt>
                <c:pt idx="7">
                  <c:v>297</c:v>
                </c:pt>
                <c:pt idx="8">
                  <c:v>259</c:v>
                </c:pt>
                <c:pt idx="9">
                  <c:v>200</c:v>
                </c:pt>
                <c:pt idx="10">
                  <c:v>210</c:v>
                </c:pt>
                <c:pt idx="11">
                  <c:v>193</c:v>
                </c:pt>
                <c:pt idx="12">
                  <c:v>180</c:v>
                </c:pt>
                <c:pt idx="13">
                  <c:v>172</c:v>
                </c:pt>
                <c:pt idx="14">
                  <c:v>155</c:v>
                </c:pt>
                <c:pt idx="15">
                  <c:v>134</c:v>
                </c:pt>
                <c:pt idx="16">
                  <c:v>122</c:v>
                </c:pt>
                <c:pt idx="17">
                  <c:v>129</c:v>
                </c:pt>
                <c:pt idx="18">
                  <c:v>110</c:v>
                </c:pt>
                <c:pt idx="19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BE-45CD-BF05-B86072043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205440"/>
        <c:axId val="513208064"/>
      </c:lineChart>
      <c:catAx>
        <c:axId val="513205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208064"/>
        <c:crosses val="autoZero"/>
        <c:auto val="1"/>
        <c:lblAlgn val="ctr"/>
        <c:lblOffset val="100"/>
        <c:noMultiLvlLbl val="0"/>
      </c:catAx>
      <c:valAx>
        <c:axId val="5132080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20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'Holt-Additive'!$G$7:$G$26</c:f>
              <c:numCache>
                <c:formatCode>0.00</c:formatCode>
                <c:ptCount val="20"/>
                <c:pt idx="1">
                  <c:v>500</c:v>
                </c:pt>
                <c:pt idx="2">
                  <c:v>450.09920834535308</c:v>
                </c:pt>
                <c:pt idx="3">
                  <c:v>410.76802766618113</c:v>
                </c:pt>
                <c:pt idx="4">
                  <c:v>378.5703681134728</c:v>
                </c:pt>
                <c:pt idx="5">
                  <c:v>370.4406728058209</c:v>
                </c:pt>
                <c:pt idx="6">
                  <c:v>360.14719021437151</c:v>
                </c:pt>
                <c:pt idx="7">
                  <c:v>283.0159824671963</c:v>
                </c:pt>
                <c:pt idx="8">
                  <c:v>262.6887230094834</c:v>
                </c:pt>
                <c:pt idx="9">
                  <c:v>228.71812005561745</c:v>
                </c:pt>
                <c:pt idx="10">
                  <c:v>168.71415243731479</c:v>
                </c:pt>
                <c:pt idx="11">
                  <c:v>170.37233924657022</c:v>
                </c:pt>
                <c:pt idx="12">
                  <c:v>165.20206255443227</c:v>
                </c:pt>
                <c:pt idx="13">
                  <c:v>158.68086047982587</c:v>
                </c:pt>
                <c:pt idx="14">
                  <c:v>154.91061043534677</c:v>
                </c:pt>
                <c:pt idx="15">
                  <c:v>141.74127910492263</c:v>
                </c:pt>
                <c:pt idx="16">
                  <c:v>120.78234928860593</c:v>
                </c:pt>
                <c:pt idx="17">
                  <c:v>106.55338940385647</c:v>
                </c:pt>
                <c:pt idx="18">
                  <c:v>113.85907183383242</c:v>
                </c:pt>
                <c:pt idx="19">
                  <c:v>101.32281479965675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9-46FA-A1A3-DD6DD92A4D52}"/>
            </c:ext>
          </c:extLst>
        </c:ser>
        <c:ser>
          <c:idx val="0"/>
          <c:order val="1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'Holt-Additive'!$D$7:$D$26</c:f>
              <c:numCache>
                <c:formatCode>General</c:formatCode>
                <c:ptCount val="20"/>
                <c:pt idx="0">
                  <c:v>500</c:v>
                </c:pt>
                <c:pt idx="1">
                  <c:v>450</c:v>
                </c:pt>
                <c:pt idx="2">
                  <c:v>425</c:v>
                </c:pt>
                <c:pt idx="3">
                  <c:v>400</c:v>
                </c:pt>
                <c:pt idx="4">
                  <c:v>395</c:v>
                </c:pt>
                <c:pt idx="5">
                  <c:v>380</c:v>
                </c:pt>
                <c:pt idx="6">
                  <c:v>300</c:v>
                </c:pt>
                <c:pt idx="7">
                  <c:v>297</c:v>
                </c:pt>
                <c:pt idx="8">
                  <c:v>259</c:v>
                </c:pt>
                <c:pt idx="9">
                  <c:v>200</c:v>
                </c:pt>
                <c:pt idx="10">
                  <c:v>210</c:v>
                </c:pt>
                <c:pt idx="11">
                  <c:v>193</c:v>
                </c:pt>
                <c:pt idx="12">
                  <c:v>180</c:v>
                </c:pt>
                <c:pt idx="13">
                  <c:v>172</c:v>
                </c:pt>
                <c:pt idx="14">
                  <c:v>155</c:v>
                </c:pt>
                <c:pt idx="15">
                  <c:v>134</c:v>
                </c:pt>
                <c:pt idx="16">
                  <c:v>122</c:v>
                </c:pt>
                <c:pt idx="17">
                  <c:v>129</c:v>
                </c:pt>
                <c:pt idx="18">
                  <c:v>110</c:v>
                </c:pt>
                <c:pt idx="19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A9-46FA-A1A3-DD6DD92A4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205440"/>
        <c:axId val="513208064"/>
      </c:lineChart>
      <c:catAx>
        <c:axId val="513205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208064"/>
        <c:crosses val="autoZero"/>
        <c:auto val="1"/>
        <c:lblAlgn val="ctr"/>
        <c:lblOffset val="100"/>
        <c:noMultiLvlLbl val="0"/>
      </c:catAx>
      <c:valAx>
        <c:axId val="5132080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20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'Holt-Multiplicative'!$G$7:$G$26</c:f>
              <c:numCache>
                <c:formatCode>0.00</c:formatCode>
                <c:ptCount val="20"/>
                <c:pt idx="1">
                  <c:v>500</c:v>
                </c:pt>
                <c:pt idx="2">
                  <c:v>453.83750895633852</c:v>
                </c:pt>
                <c:pt idx="3">
                  <c:v>412.76140993002656</c:v>
                </c:pt>
                <c:pt idx="4">
                  <c:v>379.22693800641065</c:v>
                </c:pt>
                <c:pt idx="5">
                  <c:v>369.17800905335145</c:v>
                </c:pt>
                <c:pt idx="6">
                  <c:v>360.25663021233419</c:v>
                </c:pt>
                <c:pt idx="7">
                  <c:v>292.83040546019521</c:v>
                </c:pt>
                <c:pt idx="8">
                  <c:v>268.64835439787765</c:v>
                </c:pt>
                <c:pt idx="9">
                  <c:v>236.12419991492675</c:v>
                </c:pt>
                <c:pt idx="10">
                  <c:v>182.56662155558504</c:v>
                </c:pt>
                <c:pt idx="11">
                  <c:v>178.48039083198535</c:v>
                </c:pt>
                <c:pt idx="12">
                  <c:v>172.31582970680171</c:v>
                </c:pt>
                <c:pt idx="13">
                  <c:v>165.23031849058546</c:v>
                </c:pt>
                <c:pt idx="14">
                  <c:v>160.25508482064188</c:v>
                </c:pt>
                <c:pt idx="15">
                  <c:v>146.97999857836822</c:v>
                </c:pt>
                <c:pt idx="16">
                  <c:v>126.31247006630923</c:v>
                </c:pt>
                <c:pt idx="17">
                  <c:v>111.0643277876278</c:v>
                </c:pt>
                <c:pt idx="18">
                  <c:v>115.46124717434887</c:v>
                </c:pt>
                <c:pt idx="19">
                  <c:v>104.43897662357548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0-48CE-BD0A-D08E4E073D83}"/>
            </c:ext>
          </c:extLst>
        </c:ser>
        <c:ser>
          <c:idx val="0"/>
          <c:order val="1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'Holt-Multiplicative'!$D$7:$D$26</c:f>
              <c:numCache>
                <c:formatCode>General</c:formatCode>
                <c:ptCount val="20"/>
                <c:pt idx="0">
                  <c:v>500</c:v>
                </c:pt>
                <c:pt idx="1">
                  <c:v>450</c:v>
                </c:pt>
                <c:pt idx="2">
                  <c:v>425</c:v>
                </c:pt>
                <c:pt idx="3">
                  <c:v>400</c:v>
                </c:pt>
                <c:pt idx="4">
                  <c:v>395</c:v>
                </c:pt>
                <c:pt idx="5">
                  <c:v>380</c:v>
                </c:pt>
                <c:pt idx="6">
                  <c:v>300</c:v>
                </c:pt>
                <c:pt idx="7">
                  <c:v>297</c:v>
                </c:pt>
                <c:pt idx="8">
                  <c:v>259</c:v>
                </c:pt>
                <c:pt idx="9">
                  <c:v>200</c:v>
                </c:pt>
                <c:pt idx="10">
                  <c:v>210</c:v>
                </c:pt>
                <c:pt idx="11">
                  <c:v>193</c:v>
                </c:pt>
                <c:pt idx="12">
                  <c:v>180</c:v>
                </c:pt>
                <c:pt idx="13">
                  <c:v>172</c:v>
                </c:pt>
                <c:pt idx="14">
                  <c:v>155</c:v>
                </c:pt>
                <c:pt idx="15">
                  <c:v>134</c:v>
                </c:pt>
                <c:pt idx="16">
                  <c:v>122</c:v>
                </c:pt>
                <c:pt idx="17">
                  <c:v>129</c:v>
                </c:pt>
                <c:pt idx="18">
                  <c:v>110</c:v>
                </c:pt>
                <c:pt idx="19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C0-48CE-BD0A-D08E4E073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205440"/>
        <c:axId val="513208064"/>
      </c:lineChart>
      <c:catAx>
        <c:axId val="513205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208064"/>
        <c:crosses val="autoZero"/>
        <c:auto val="1"/>
        <c:lblAlgn val="ctr"/>
        <c:lblOffset val="100"/>
        <c:noMultiLvlLbl val="0"/>
      </c:catAx>
      <c:valAx>
        <c:axId val="5132080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20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66675</xdr:rowOff>
    </xdr:from>
    <xdr:to>
      <xdr:col>17</xdr:col>
      <xdr:colOff>304800</xdr:colOff>
      <xdr:row>24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5D0C61-0BEC-4177-80E3-E349FF31F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66675</xdr:rowOff>
    </xdr:from>
    <xdr:to>
      <xdr:col>18</xdr:col>
      <xdr:colOff>304800</xdr:colOff>
      <xdr:row>24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45B99D-FED8-4B04-9C38-7EFA9E7EE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66675</xdr:rowOff>
    </xdr:from>
    <xdr:to>
      <xdr:col>18</xdr:col>
      <xdr:colOff>304800</xdr:colOff>
      <xdr:row>24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EC53CE-75BD-4BAB-B71D-B689C5BEF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989B-946A-4D17-8077-40E08EB65C21}">
  <dimension ref="C5:H28"/>
  <sheetViews>
    <sheetView showGridLines="0" workbookViewId="0">
      <selection activeCell="D6" sqref="D6"/>
    </sheetView>
  </sheetViews>
  <sheetFormatPr defaultRowHeight="11.25" x14ac:dyDescent="0.2"/>
  <cols>
    <col min="1" max="4" width="9.33203125" style="4"/>
    <col min="5" max="6" width="10.6640625" style="4" bestFit="1" customWidth="1"/>
    <col min="7" max="7" width="9.33203125" style="4"/>
    <col min="8" max="8" width="11.6640625" style="4" bestFit="1" customWidth="1"/>
    <col min="9" max="16384" width="9.33203125" style="4"/>
  </cols>
  <sheetData>
    <row r="5" spans="3:8" x14ac:dyDescent="0.2">
      <c r="C5" s="2" t="s">
        <v>0</v>
      </c>
      <c r="D5" s="2">
        <v>1</v>
      </c>
    </row>
    <row r="6" spans="3:8" x14ac:dyDescent="0.2">
      <c r="C6" s="3" t="s">
        <v>4</v>
      </c>
      <c r="D6" s="3" t="s">
        <v>5</v>
      </c>
      <c r="E6" s="4" t="s">
        <v>2</v>
      </c>
      <c r="F6" s="4" t="s">
        <v>6</v>
      </c>
      <c r="H6" s="4" t="s">
        <v>7</v>
      </c>
    </row>
    <row r="7" spans="3:8" x14ac:dyDescent="0.2">
      <c r="C7" s="3">
        <v>1</v>
      </c>
      <c r="D7" s="3">
        <v>500</v>
      </c>
      <c r="E7" s="5">
        <v>500</v>
      </c>
      <c r="F7" s="6"/>
      <c r="G7" s="7"/>
      <c r="H7" s="7"/>
    </row>
    <row r="8" spans="3:8" x14ac:dyDescent="0.2">
      <c r="C8" s="3">
        <v>2</v>
      </c>
      <c r="D8" s="3">
        <v>450</v>
      </c>
      <c r="E8" s="7">
        <f>$D$5*D8 + (1-$D$5)*E7</f>
        <v>450</v>
      </c>
      <c r="F8" s="7">
        <f>E7</f>
        <v>500</v>
      </c>
      <c r="G8" s="7"/>
      <c r="H8" s="7">
        <f>(D8-F8)^2</f>
        <v>2500</v>
      </c>
    </row>
    <row r="9" spans="3:8" x14ac:dyDescent="0.2">
      <c r="C9" s="3">
        <v>3</v>
      </c>
      <c r="D9" s="3">
        <v>425</v>
      </c>
      <c r="E9" s="7">
        <f t="shared" ref="E9:E26" si="0">$D$5*D9 + (1-$D$5)*E8</f>
        <v>425</v>
      </c>
      <c r="F9" s="7">
        <f t="shared" ref="F9:F26" si="1">E8</f>
        <v>450</v>
      </c>
      <c r="G9" s="7"/>
      <c r="H9" s="7">
        <f t="shared" ref="H9:H26" si="2">(D9-F9)^2</f>
        <v>625</v>
      </c>
    </row>
    <row r="10" spans="3:8" x14ac:dyDescent="0.2">
      <c r="C10" s="3">
        <v>4</v>
      </c>
      <c r="D10" s="3">
        <v>400</v>
      </c>
      <c r="E10" s="7">
        <f t="shared" si="0"/>
        <v>400</v>
      </c>
      <c r="F10" s="7">
        <f t="shared" si="1"/>
        <v>425</v>
      </c>
      <c r="G10" s="7"/>
      <c r="H10" s="7">
        <f t="shared" si="2"/>
        <v>625</v>
      </c>
    </row>
    <row r="11" spans="3:8" x14ac:dyDescent="0.2">
      <c r="C11" s="3">
        <v>5</v>
      </c>
      <c r="D11" s="3">
        <v>395</v>
      </c>
      <c r="E11" s="7">
        <f t="shared" si="0"/>
        <v>395</v>
      </c>
      <c r="F11" s="7">
        <f t="shared" si="1"/>
        <v>400</v>
      </c>
      <c r="G11" s="7"/>
      <c r="H11" s="7">
        <f t="shared" si="2"/>
        <v>25</v>
      </c>
    </row>
    <row r="12" spans="3:8" x14ac:dyDescent="0.2">
      <c r="C12" s="3">
        <v>6</v>
      </c>
      <c r="D12" s="3">
        <v>380</v>
      </c>
      <c r="E12" s="7">
        <f t="shared" si="0"/>
        <v>380</v>
      </c>
      <c r="F12" s="7">
        <f t="shared" si="1"/>
        <v>395</v>
      </c>
      <c r="G12" s="7"/>
      <c r="H12" s="7">
        <f t="shared" si="2"/>
        <v>225</v>
      </c>
    </row>
    <row r="13" spans="3:8" x14ac:dyDescent="0.2">
      <c r="C13" s="3">
        <v>7</v>
      </c>
      <c r="D13" s="3">
        <v>300</v>
      </c>
      <c r="E13" s="7">
        <f t="shared" si="0"/>
        <v>300</v>
      </c>
      <c r="F13" s="7">
        <f t="shared" si="1"/>
        <v>380</v>
      </c>
      <c r="G13" s="7"/>
      <c r="H13" s="7">
        <f t="shared" si="2"/>
        <v>6400</v>
      </c>
    </row>
    <row r="14" spans="3:8" x14ac:dyDescent="0.2">
      <c r="C14" s="3">
        <v>8</v>
      </c>
      <c r="D14" s="3">
        <v>297</v>
      </c>
      <c r="E14" s="7">
        <f t="shared" si="0"/>
        <v>297</v>
      </c>
      <c r="F14" s="7">
        <f t="shared" si="1"/>
        <v>300</v>
      </c>
      <c r="G14" s="7"/>
      <c r="H14" s="7">
        <f t="shared" si="2"/>
        <v>9</v>
      </c>
    </row>
    <row r="15" spans="3:8" x14ac:dyDescent="0.2">
      <c r="C15" s="3">
        <v>9</v>
      </c>
      <c r="D15" s="3">
        <v>259</v>
      </c>
      <c r="E15" s="7">
        <f t="shared" si="0"/>
        <v>259</v>
      </c>
      <c r="F15" s="7">
        <f t="shared" si="1"/>
        <v>297</v>
      </c>
      <c r="G15" s="7"/>
      <c r="H15" s="7">
        <f t="shared" si="2"/>
        <v>1444</v>
      </c>
    </row>
    <row r="16" spans="3:8" x14ac:dyDescent="0.2">
      <c r="C16" s="3">
        <v>10</v>
      </c>
      <c r="D16" s="3">
        <v>200</v>
      </c>
      <c r="E16" s="7">
        <f t="shared" si="0"/>
        <v>200</v>
      </c>
      <c r="F16" s="7">
        <f t="shared" si="1"/>
        <v>259</v>
      </c>
      <c r="G16" s="7"/>
      <c r="H16" s="7">
        <f t="shared" si="2"/>
        <v>3481</v>
      </c>
    </row>
    <row r="17" spans="3:8" x14ac:dyDescent="0.2">
      <c r="C17" s="3">
        <v>11</v>
      </c>
      <c r="D17" s="3">
        <v>210</v>
      </c>
      <c r="E17" s="7">
        <f t="shared" si="0"/>
        <v>210</v>
      </c>
      <c r="F17" s="7">
        <f t="shared" si="1"/>
        <v>200</v>
      </c>
      <c r="G17" s="7"/>
      <c r="H17" s="7">
        <f t="shared" si="2"/>
        <v>100</v>
      </c>
    </row>
    <row r="18" spans="3:8" x14ac:dyDescent="0.2">
      <c r="C18" s="3">
        <v>12</v>
      </c>
      <c r="D18" s="3">
        <v>193</v>
      </c>
      <c r="E18" s="7">
        <f t="shared" si="0"/>
        <v>193</v>
      </c>
      <c r="F18" s="7">
        <f t="shared" si="1"/>
        <v>210</v>
      </c>
      <c r="G18" s="7"/>
      <c r="H18" s="7">
        <f t="shared" si="2"/>
        <v>289</v>
      </c>
    </row>
    <row r="19" spans="3:8" x14ac:dyDescent="0.2">
      <c r="C19" s="3">
        <v>13</v>
      </c>
      <c r="D19" s="3">
        <v>180</v>
      </c>
      <c r="E19" s="7">
        <f t="shared" si="0"/>
        <v>180</v>
      </c>
      <c r="F19" s="7">
        <f t="shared" si="1"/>
        <v>193</v>
      </c>
      <c r="G19" s="7"/>
      <c r="H19" s="7">
        <f t="shared" si="2"/>
        <v>169</v>
      </c>
    </row>
    <row r="20" spans="3:8" x14ac:dyDescent="0.2">
      <c r="C20" s="3">
        <v>14</v>
      </c>
      <c r="D20" s="3">
        <v>172</v>
      </c>
      <c r="E20" s="7">
        <f t="shared" si="0"/>
        <v>172</v>
      </c>
      <c r="F20" s="7">
        <f t="shared" si="1"/>
        <v>180</v>
      </c>
      <c r="G20" s="7"/>
      <c r="H20" s="7">
        <f t="shared" si="2"/>
        <v>64</v>
      </c>
    </row>
    <row r="21" spans="3:8" x14ac:dyDescent="0.2">
      <c r="C21" s="3">
        <v>15</v>
      </c>
      <c r="D21" s="3">
        <v>155</v>
      </c>
      <c r="E21" s="7">
        <f t="shared" si="0"/>
        <v>155</v>
      </c>
      <c r="F21" s="7">
        <f t="shared" si="1"/>
        <v>172</v>
      </c>
      <c r="G21" s="7"/>
      <c r="H21" s="7">
        <f t="shared" si="2"/>
        <v>289</v>
      </c>
    </row>
    <row r="22" spans="3:8" x14ac:dyDescent="0.2">
      <c r="C22" s="3">
        <v>16</v>
      </c>
      <c r="D22" s="3">
        <v>134</v>
      </c>
      <c r="E22" s="7">
        <f t="shared" si="0"/>
        <v>134</v>
      </c>
      <c r="F22" s="7">
        <f t="shared" si="1"/>
        <v>155</v>
      </c>
      <c r="G22" s="7"/>
      <c r="H22" s="7">
        <f t="shared" si="2"/>
        <v>441</v>
      </c>
    </row>
    <row r="23" spans="3:8" x14ac:dyDescent="0.2">
      <c r="C23" s="3">
        <v>17</v>
      </c>
      <c r="D23" s="3">
        <v>122</v>
      </c>
      <c r="E23" s="7">
        <f t="shared" si="0"/>
        <v>122</v>
      </c>
      <c r="F23" s="7">
        <f t="shared" si="1"/>
        <v>134</v>
      </c>
      <c r="G23" s="7"/>
      <c r="H23" s="7">
        <f t="shared" si="2"/>
        <v>144</v>
      </c>
    </row>
    <row r="24" spans="3:8" x14ac:dyDescent="0.2">
      <c r="C24" s="3">
        <v>18</v>
      </c>
      <c r="D24" s="3">
        <v>129</v>
      </c>
      <c r="E24" s="7">
        <f t="shared" si="0"/>
        <v>129</v>
      </c>
      <c r="F24" s="7">
        <f t="shared" si="1"/>
        <v>122</v>
      </c>
      <c r="G24" s="7"/>
      <c r="H24" s="7">
        <f t="shared" si="2"/>
        <v>49</v>
      </c>
    </row>
    <row r="25" spans="3:8" x14ac:dyDescent="0.2">
      <c r="C25" s="3">
        <v>19</v>
      </c>
      <c r="D25" s="3">
        <v>110</v>
      </c>
      <c r="E25" s="7">
        <f t="shared" si="0"/>
        <v>110</v>
      </c>
      <c r="F25" s="7">
        <f t="shared" si="1"/>
        <v>129</v>
      </c>
      <c r="G25" s="7"/>
      <c r="H25" s="7">
        <f t="shared" si="2"/>
        <v>361</v>
      </c>
    </row>
    <row r="26" spans="3:8" x14ac:dyDescent="0.2">
      <c r="C26" s="3">
        <v>20</v>
      </c>
      <c r="D26" s="3">
        <v>87</v>
      </c>
      <c r="E26" s="7">
        <f t="shared" si="0"/>
        <v>87</v>
      </c>
      <c r="F26" s="7">
        <f t="shared" si="1"/>
        <v>110</v>
      </c>
      <c r="G26" s="7"/>
      <c r="H26" s="7">
        <f t="shared" si="2"/>
        <v>529</v>
      </c>
    </row>
    <row r="28" spans="3:8" x14ac:dyDescent="0.2">
      <c r="H28" s="7">
        <f>AVERAGE(H8:H26)</f>
        <v>935.21052631578948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941C-7C9D-4828-B2B7-C2B863E34004}">
  <dimension ref="C4:I28"/>
  <sheetViews>
    <sheetView showGridLines="0" tabSelected="1" workbookViewId="0">
      <selection activeCell="D6" sqref="D6"/>
    </sheetView>
  </sheetViews>
  <sheetFormatPr defaultRowHeight="11.25" x14ac:dyDescent="0.2"/>
  <cols>
    <col min="1" max="4" width="9.33203125" style="4"/>
    <col min="5" max="5" width="10.6640625" style="4" bestFit="1" customWidth="1"/>
    <col min="6" max="6" width="10.6640625" style="4" customWidth="1"/>
    <col min="7" max="7" width="10.6640625" style="4" bestFit="1" customWidth="1"/>
    <col min="8" max="8" width="9.33203125" style="4"/>
    <col min="9" max="9" width="11.6640625" style="4" bestFit="1" customWidth="1"/>
    <col min="10" max="16384" width="9.33203125" style="4"/>
  </cols>
  <sheetData>
    <row r="4" spans="3:9" x14ac:dyDescent="0.2">
      <c r="C4" s="2" t="s">
        <v>0</v>
      </c>
      <c r="D4" s="2">
        <v>0.71238036604471422</v>
      </c>
    </row>
    <row r="5" spans="3:9" x14ac:dyDescent="0.2">
      <c r="C5" s="1" t="s">
        <v>1</v>
      </c>
      <c r="D5" s="1">
        <v>0.40095920755667547</v>
      </c>
    </row>
    <row r="6" spans="3:9" x14ac:dyDescent="0.2">
      <c r="C6" s="3" t="s">
        <v>4</v>
      </c>
      <c r="D6" s="3" t="s">
        <v>5</v>
      </c>
      <c r="E6" s="4" t="s">
        <v>2</v>
      </c>
      <c r="F6" s="4" t="s">
        <v>3</v>
      </c>
      <c r="G6" s="4" t="s">
        <v>6</v>
      </c>
      <c r="I6" s="4" t="s">
        <v>7</v>
      </c>
    </row>
    <row r="7" spans="3:9" x14ac:dyDescent="0.2">
      <c r="C7" s="3">
        <v>1</v>
      </c>
      <c r="D7" s="3">
        <v>500</v>
      </c>
      <c r="E7" s="5">
        <v>500</v>
      </c>
      <c r="F7" s="5">
        <v>0</v>
      </c>
      <c r="G7" s="6"/>
      <c r="H7" s="7"/>
      <c r="I7" s="7"/>
    </row>
    <row r="8" spans="3:9" x14ac:dyDescent="0.2">
      <c r="C8" s="3">
        <v>2</v>
      </c>
      <c r="D8" s="3">
        <v>450</v>
      </c>
      <c r="E8" s="7">
        <f>$D$4*D8 + (1-$D$4)*(E7+F7)</f>
        <v>464.38098169776424</v>
      </c>
      <c r="F8" s="7">
        <f>$D$5*(E8-E7) + (1-$D$5)*(F7)</f>
        <v>-14.28177335241117</v>
      </c>
      <c r="G8" s="7">
        <f>E7+F7</f>
        <v>500</v>
      </c>
      <c r="H8" s="7"/>
      <c r="I8" s="7">
        <f>(D8-G8)^2</f>
        <v>2500</v>
      </c>
    </row>
    <row r="9" spans="3:9" x14ac:dyDescent="0.2">
      <c r="C9" s="3">
        <v>3</v>
      </c>
      <c r="D9" s="3">
        <v>425</v>
      </c>
      <c r="E9" s="7">
        <f t="shared" ref="E9:E26" si="0">$D$4*D9 + (1-$D$4)*(E8+F8)</f>
        <v>432.21902511685789</v>
      </c>
      <c r="F9" s="7">
        <f t="shared" ref="F9:F26" si="1">$D$5*(E9-E8) + (1-$D$5)*(F8)</f>
        <v>-21.450997450676756</v>
      </c>
      <c r="G9" s="7">
        <f t="shared" ref="G9:G26" si="2">E8+F8</f>
        <v>450.09920834535308</v>
      </c>
      <c r="H9" s="7"/>
      <c r="I9" s="7">
        <f t="shared" ref="I9:I26" si="3">(D9-G9)^2</f>
        <v>629.97025956344157</v>
      </c>
    </row>
    <row r="10" spans="3:9" x14ac:dyDescent="0.2">
      <c r="C10" s="3">
        <v>4</v>
      </c>
      <c r="D10" s="3">
        <v>400</v>
      </c>
      <c r="E10" s="7">
        <f t="shared" si="0"/>
        <v>403.09709617576738</v>
      </c>
      <c r="F10" s="7">
        <f t="shared" si="1"/>
        <v>-24.526728062294605</v>
      </c>
      <c r="G10" s="7">
        <f t="shared" si="2"/>
        <v>410.76802766618113</v>
      </c>
      <c r="H10" s="7"/>
      <c r="I10" s="7">
        <f t="shared" si="3"/>
        <v>115.95041981964215</v>
      </c>
    </row>
    <row r="11" spans="3:9" x14ac:dyDescent="0.2">
      <c r="C11" s="3">
        <v>5</v>
      </c>
      <c r="D11" s="3">
        <v>395</v>
      </c>
      <c r="E11" s="7">
        <f t="shared" si="0"/>
        <v>390.27451529077695</v>
      </c>
      <c r="F11" s="7">
        <f t="shared" si="1"/>
        <v>-19.833842484956023</v>
      </c>
      <c r="G11" s="7">
        <f t="shared" si="2"/>
        <v>378.5703681134728</v>
      </c>
      <c r="H11" s="7"/>
      <c r="I11" s="7">
        <f t="shared" si="3"/>
        <v>269.93280392679145</v>
      </c>
    </row>
    <row r="12" spans="3:9" x14ac:dyDescent="0.2">
      <c r="C12" s="3">
        <v>6</v>
      </c>
      <c r="D12" s="3">
        <v>380</v>
      </c>
      <c r="E12" s="7">
        <f t="shared" si="0"/>
        <v>377.25054981155142</v>
      </c>
      <c r="F12" s="7">
        <f t="shared" si="1"/>
        <v>-17.103359597179896</v>
      </c>
      <c r="G12" s="7">
        <f t="shared" si="2"/>
        <v>370.4406728058209</v>
      </c>
      <c r="H12" s="7"/>
      <c r="I12" s="7">
        <f t="shared" si="3"/>
        <v>91.380736405372147</v>
      </c>
    </row>
    <row r="13" spans="3:9" x14ac:dyDescent="0.2">
      <c r="C13" s="3">
        <v>7</v>
      </c>
      <c r="D13" s="3">
        <v>300</v>
      </c>
      <c r="E13" s="7">
        <f t="shared" si="0"/>
        <v>317.29951283289648</v>
      </c>
      <c r="F13" s="7">
        <f t="shared" si="1"/>
        <v>-34.283530365700216</v>
      </c>
      <c r="G13" s="7">
        <f t="shared" si="2"/>
        <v>360.14719021437151</v>
      </c>
      <c r="H13" s="7"/>
      <c r="I13" s="7">
        <f t="shared" si="3"/>
        <v>3617.6844906837873</v>
      </c>
    </row>
    <row r="14" spans="3:9" x14ac:dyDescent="0.2">
      <c r="C14" s="3">
        <v>8</v>
      </c>
      <c r="D14" s="3">
        <v>297</v>
      </c>
      <c r="E14" s="7">
        <f t="shared" si="0"/>
        <v>292.9779219959907</v>
      </c>
      <c r="F14" s="7">
        <f t="shared" si="1"/>
        <v>-30.28919898650728</v>
      </c>
      <c r="G14" s="7">
        <f t="shared" si="2"/>
        <v>283.0159824671963</v>
      </c>
      <c r="H14" s="7"/>
      <c r="I14" s="7">
        <f t="shared" si="3"/>
        <v>195.55274635776141</v>
      </c>
    </row>
    <row r="15" spans="3:9" x14ac:dyDescent="0.2">
      <c r="C15" s="3">
        <v>9</v>
      </c>
      <c r="D15" s="3">
        <v>259</v>
      </c>
      <c r="E15" s="7">
        <f t="shared" si="0"/>
        <v>260.06094916175005</v>
      </c>
      <c r="F15" s="7">
        <f t="shared" si="1"/>
        <v>-31.342829106132609</v>
      </c>
      <c r="G15" s="7">
        <f t="shared" si="2"/>
        <v>262.6887230094834</v>
      </c>
      <c r="H15" s="7"/>
      <c r="I15" s="7">
        <f t="shared" si="3"/>
        <v>13.606677440692247</v>
      </c>
    </row>
    <row r="16" spans="3:9" x14ac:dyDescent="0.2">
      <c r="C16" s="3">
        <v>10</v>
      </c>
      <c r="D16" s="3">
        <v>200</v>
      </c>
      <c r="E16" s="7">
        <f t="shared" si="0"/>
        <v>208.25989517828063</v>
      </c>
      <c r="F16" s="7">
        <f t="shared" si="1"/>
        <v>-39.545742740965835</v>
      </c>
      <c r="G16" s="7">
        <f t="shared" si="2"/>
        <v>228.71812005561745</v>
      </c>
      <c r="H16" s="7"/>
      <c r="I16" s="7">
        <f t="shared" si="3"/>
        <v>824.73041952885706</v>
      </c>
    </row>
    <row r="17" spans="3:9" x14ac:dyDescent="0.2">
      <c r="C17" s="3">
        <v>11</v>
      </c>
      <c r="D17" s="3">
        <v>210</v>
      </c>
      <c r="E17" s="7">
        <f t="shared" si="0"/>
        <v>198.12537963648674</v>
      </c>
      <c r="F17" s="7">
        <f t="shared" si="1"/>
        <v>-27.753040389916514</v>
      </c>
      <c r="G17" s="7">
        <f t="shared" si="2"/>
        <v>168.71415243731479</v>
      </c>
      <c r="H17" s="7"/>
      <c r="I17" s="7">
        <f t="shared" si="3"/>
        <v>1704.52120896928</v>
      </c>
    </row>
    <row r="18" spans="3:9" x14ac:dyDescent="0.2">
      <c r="C18" s="3">
        <v>12</v>
      </c>
      <c r="D18" s="3">
        <v>193</v>
      </c>
      <c r="E18" s="7">
        <f t="shared" si="0"/>
        <v>186.49184049683413</v>
      </c>
      <c r="F18" s="7">
        <f t="shared" si="1"/>
        <v>-21.289777942401859</v>
      </c>
      <c r="G18" s="7">
        <f t="shared" si="2"/>
        <v>170.37233924657022</v>
      </c>
      <c r="H18" s="7"/>
      <c r="I18" s="7">
        <f t="shared" si="3"/>
        <v>512.01103117230639</v>
      </c>
    </row>
    <row r="19" spans="3:9" x14ac:dyDescent="0.2">
      <c r="C19" s="3">
        <v>13</v>
      </c>
      <c r="D19" s="3">
        <v>180</v>
      </c>
      <c r="E19" s="7">
        <f t="shared" si="0"/>
        <v>175.74382264861259</v>
      </c>
      <c r="F19" s="7">
        <f t="shared" si="1"/>
        <v>-17.062962168786733</v>
      </c>
      <c r="G19" s="7">
        <f t="shared" si="2"/>
        <v>165.20206255443227</v>
      </c>
      <c r="H19" s="7"/>
      <c r="I19" s="7">
        <f t="shared" si="3"/>
        <v>218.97895264293547</v>
      </c>
    </row>
    <row r="20" spans="3:9" x14ac:dyDescent="0.2">
      <c r="C20" s="3">
        <v>14</v>
      </c>
      <c r="D20" s="3">
        <v>172</v>
      </c>
      <c r="E20" s="7">
        <f t="shared" si="0"/>
        <v>168.16915396660812</v>
      </c>
      <c r="F20" s="7">
        <f t="shared" si="1"/>
        <v>-13.258543531261353</v>
      </c>
      <c r="G20" s="7">
        <f t="shared" si="2"/>
        <v>158.68086047982587</v>
      </c>
      <c r="H20" s="7"/>
      <c r="I20" s="7">
        <f t="shared" si="3"/>
        <v>177.39947755786443</v>
      </c>
    </row>
    <row r="21" spans="3:9" x14ac:dyDescent="0.2">
      <c r="C21" s="3">
        <v>15</v>
      </c>
      <c r="D21" s="3">
        <v>155</v>
      </c>
      <c r="E21" s="7">
        <f t="shared" si="0"/>
        <v>154.974289806135</v>
      </c>
      <c r="F21" s="7">
        <f t="shared" si="1"/>
        <v>-13.233010701212393</v>
      </c>
      <c r="G21" s="7">
        <f t="shared" si="2"/>
        <v>154.91061043534677</v>
      </c>
      <c r="H21" s="7"/>
      <c r="I21" s="7">
        <f t="shared" si="3"/>
        <v>7.9904942688942444E-3</v>
      </c>
    </row>
    <row r="22" spans="3:9" x14ac:dyDescent="0.2">
      <c r="C22" s="3">
        <v>16</v>
      </c>
      <c r="D22" s="3">
        <v>134</v>
      </c>
      <c r="E22" s="7">
        <f t="shared" si="0"/>
        <v>136.22654386250355</v>
      </c>
      <c r="F22" s="7">
        <f t="shared" si="1"/>
        <v>-15.444194573897612</v>
      </c>
      <c r="G22" s="7">
        <f t="shared" si="2"/>
        <v>141.74127910492263</v>
      </c>
      <c r="H22" s="7"/>
      <c r="I22" s="7">
        <f t="shared" si="3"/>
        <v>59.927402180311653</v>
      </c>
    </row>
    <row r="23" spans="3:9" x14ac:dyDescent="0.2">
      <c r="C23" s="3">
        <v>17</v>
      </c>
      <c r="D23" s="3">
        <v>122</v>
      </c>
      <c r="E23" s="7">
        <f t="shared" si="0"/>
        <v>121.64977974810344</v>
      </c>
      <c r="F23" s="7">
        <f t="shared" si="1"/>
        <v>-15.09639034424697</v>
      </c>
      <c r="G23" s="7">
        <f t="shared" si="2"/>
        <v>120.78234928860593</v>
      </c>
      <c r="H23" s="7"/>
      <c r="I23" s="7">
        <f t="shared" si="3"/>
        <v>1.4826732549584885</v>
      </c>
    </row>
    <row r="24" spans="3:9" x14ac:dyDescent="0.2">
      <c r="C24" s="3">
        <v>18</v>
      </c>
      <c r="D24" s="3">
        <v>129</v>
      </c>
      <c r="E24" s="7">
        <f t="shared" si="0"/>
        <v>122.54391407680035</v>
      </c>
      <c r="F24" s="7">
        <f t="shared" si="1"/>
        <v>-8.6848422429679264</v>
      </c>
      <c r="G24" s="7">
        <f t="shared" si="2"/>
        <v>106.55338940385647</v>
      </c>
      <c r="H24" s="7"/>
      <c r="I24" s="7">
        <f t="shared" si="3"/>
        <v>503.85032725490294</v>
      </c>
    </row>
    <row r="25" spans="3:9" x14ac:dyDescent="0.2">
      <c r="C25" s="3">
        <v>19</v>
      </c>
      <c r="D25" s="3">
        <v>110</v>
      </c>
      <c r="E25" s="7">
        <f t="shared" si="0"/>
        <v>111.10994482825404</v>
      </c>
      <c r="F25" s="7">
        <f t="shared" si="1"/>
        <v>-9.7871300285972893</v>
      </c>
      <c r="G25" s="7">
        <f t="shared" si="2"/>
        <v>113.85907183383242</v>
      </c>
      <c r="H25" s="7"/>
      <c r="I25" s="7">
        <f t="shared" si="3"/>
        <v>14.892435418678691</v>
      </c>
    </row>
    <row r="26" spans="3:9" x14ac:dyDescent="0.2">
      <c r="C26" s="3">
        <v>20</v>
      </c>
      <c r="D26" s="3">
        <v>87</v>
      </c>
      <c r="E26" s="7">
        <f t="shared" si="0"/>
        <v>91.119522749886627</v>
      </c>
      <c r="F26" s="7">
        <f t="shared" si="1"/>
        <v>-13.878233923342446</v>
      </c>
      <c r="G26" s="7">
        <f t="shared" si="2"/>
        <v>101.32281479965675</v>
      </c>
      <c r="H26" s="7"/>
      <c r="I26" s="7">
        <f t="shared" si="3"/>
        <v>205.14302378526656</v>
      </c>
    </row>
    <row r="28" spans="3:9" x14ac:dyDescent="0.2">
      <c r="I28" s="7">
        <f>AVERAGE(I8:I26)^(1/2)</f>
        <v>24.769487890141136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F3E5-7561-4918-AC7A-6CDEFCB50AE8}">
  <dimension ref="C4:I28"/>
  <sheetViews>
    <sheetView showGridLines="0" workbookViewId="0">
      <selection activeCell="I3" sqref="I3"/>
    </sheetView>
  </sheetViews>
  <sheetFormatPr defaultRowHeight="11.25" x14ac:dyDescent="0.2"/>
  <cols>
    <col min="1" max="4" width="9.33203125" style="4"/>
    <col min="5" max="5" width="10.6640625" style="4" bestFit="1" customWidth="1"/>
    <col min="6" max="6" width="10.6640625" style="4" customWidth="1"/>
    <col min="7" max="7" width="10.6640625" style="4" bestFit="1" customWidth="1"/>
    <col min="8" max="8" width="9.33203125" style="4"/>
    <col min="9" max="9" width="11.6640625" style="4" bestFit="1" customWidth="1"/>
    <col min="10" max="16384" width="9.33203125" style="4"/>
  </cols>
  <sheetData>
    <row r="4" spans="3:9" x14ac:dyDescent="0.2">
      <c r="C4" s="2" t="s">
        <v>0</v>
      </c>
      <c r="D4" s="2">
        <v>0.6101524546100372</v>
      </c>
    </row>
    <row r="5" spans="3:9" x14ac:dyDescent="0.2">
      <c r="C5" s="1" t="s">
        <v>1</v>
      </c>
      <c r="D5" s="1">
        <v>0.54649036642521709</v>
      </c>
    </row>
    <row r="6" spans="3:9" x14ac:dyDescent="0.2">
      <c r="C6" s="3" t="s">
        <v>4</v>
      </c>
      <c r="D6" s="3" t="s">
        <v>5</v>
      </c>
      <c r="E6" s="4" t="s">
        <v>2</v>
      </c>
      <c r="F6" s="4" t="s">
        <v>3</v>
      </c>
      <c r="G6" s="4" t="s">
        <v>6</v>
      </c>
      <c r="I6" s="4" t="s">
        <v>7</v>
      </c>
    </row>
    <row r="7" spans="3:9" x14ac:dyDescent="0.2">
      <c r="C7" s="3">
        <v>1</v>
      </c>
      <c r="D7" s="3">
        <v>500</v>
      </c>
      <c r="E7" s="5">
        <v>500</v>
      </c>
      <c r="F7" s="5">
        <v>1</v>
      </c>
      <c r="G7" s="6"/>
      <c r="H7" s="7"/>
      <c r="I7" s="7"/>
    </row>
    <row r="8" spans="3:9" x14ac:dyDescent="0.2">
      <c r="C8" s="3">
        <v>2</v>
      </c>
      <c r="D8" s="3">
        <v>450</v>
      </c>
      <c r="E8" s="7">
        <f>$D$4*D8 + (1-$D$4)*(E7*F7)</f>
        <v>469.49237726949809</v>
      </c>
      <c r="F8" s="7">
        <f>$D$5*(E8/E7) + (1-$D$5)*(F7)</f>
        <v>0.96665575615049149</v>
      </c>
      <c r="G8" s="7">
        <f>E7*F7</f>
        <v>500</v>
      </c>
      <c r="H8" s="7"/>
      <c r="I8" s="7">
        <f>(D8-G8)^2</f>
        <v>2500</v>
      </c>
    </row>
    <row r="9" spans="3:9" x14ac:dyDescent="0.2">
      <c r="C9" s="3">
        <v>3</v>
      </c>
      <c r="D9" s="3">
        <v>425</v>
      </c>
      <c r="E9" s="7">
        <f t="shared" ref="E9:E26" si="0">$D$4*D9 + (1-$D$4)*(E8*F8)</f>
        <v>436.24223208178967</v>
      </c>
      <c r="F9" s="7">
        <f t="shared" ref="F9:F26" si="1">$D$5*(E9/E8) + (1-$D$5)*(F8)</f>
        <v>0.94617480742359494</v>
      </c>
      <c r="G9" s="7">
        <f t="shared" ref="G9:G26" si="2">E8*F8</f>
        <v>453.83750895633852</v>
      </c>
      <c r="H9" s="7"/>
      <c r="I9" s="7">
        <f t="shared" ref="I9:I26" si="3">(D9-G9)^2</f>
        <v>831.60192280690467</v>
      </c>
    </row>
    <row r="10" spans="3:9" x14ac:dyDescent="0.2">
      <c r="C10" s="3">
        <v>4</v>
      </c>
      <c r="D10" s="3">
        <v>400</v>
      </c>
      <c r="E10" s="7">
        <f t="shared" si="0"/>
        <v>404.97500433693597</v>
      </c>
      <c r="F10" s="7">
        <f t="shared" si="1"/>
        <v>0.93642060360569035</v>
      </c>
      <c r="G10" s="7">
        <f t="shared" si="2"/>
        <v>412.76140993002656</v>
      </c>
      <c r="H10" s="7"/>
      <c r="I10" s="7">
        <f t="shared" si="3"/>
        <v>162.85358340218048</v>
      </c>
    </row>
    <row r="11" spans="3:9" x14ac:dyDescent="0.2">
      <c r="C11" s="3">
        <v>5</v>
      </c>
      <c r="D11" s="3">
        <v>395</v>
      </c>
      <c r="E11" s="7">
        <f t="shared" si="0"/>
        <v>388.85091049851547</v>
      </c>
      <c r="F11" s="7">
        <f t="shared" si="1"/>
        <v>0.94940759835191613</v>
      </c>
      <c r="G11" s="7">
        <f t="shared" si="2"/>
        <v>379.22693800641065</v>
      </c>
      <c r="H11" s="7"/>
      <c r="I11" s="7">
        <f t="shared" si="3"/>
        <v>248.78948465361287</v>
      </c>
    </row>
    <row r="12" spans="3:9" x14ac:dyDescent="0.2">
      <c r="C12" s="3">
        <v>6</v>
      </c>
      <c r="D12" s="3">
        <v>380</v>
      </c>
      <c r="E12" s="7">
        <f t="shared" si="0"/>
        <v>375.78107339321662</v>
      </c>
      <c r="F12" s="7">
        <f t="shared" si="1"/>
        <v>0.95868753303432697</v>
      </c>
      <c r="G12" s="7">
        <f t="shared" si="2"/>
        <v>369.17800905335145</v>
      </c>
      <c r="H12" s="7"/>
      <c r="I12" s="7">
        <f t="shared" si="3"/>
        <v>117.11548804934328</v>
      </c>
    </row>
    <row r="13" spans="3:9" x14ac:dyDescent="0.2">
      <c r="C13" s="3">
        <v>7</v>
      </c>
      <c r="D13" s="3">
        <v>300</v>
      </c>
      <c r="E13" s="7">
        <f t="shared" si="0"/>
        <v>323.49089938174916</v>
      </c>
      <c r="F13" s="7">
        <f t="shared" si="1"/>
        <v>0.90521991814869662</v>
      </c>
      <c r="G13" s="7">
        <f t="shared" si="2"/>
        <v>360.25663021233419</v>
      </c>
      <c r="H13" s="7"/>
      <c r="I13" s="7">
        <f t="shared" si="3"/>
        <v>3630.8614845459851</v>
      </c>
    </row>
    <row r="14" spans="3:9" x14ac:dyDescent="0.2">
      <c r="C14" s="3">
        <v>8</v>
      </c>
      <c r="D14" s="3">
        <v>297</v>
      </c>
      <c r="E14" s="7">
        <f t="shared" si="0"/>
        <v>295.37449380338569</v>
      </c>
      <c r="F14" s="7">
        <f t="shared" si="1"/>
        <v>0.90951778177807674</v>
      </c>
      <c r="G14" s="7">
        <f t="shared" si="2"/>
        <v>292.83040546019521</v>
      </c>
      <c r="H14" s="7"/>
      <c r="I14" s="7">
        <f t="shared" si="3"/>
        <v>17.38551862636993</v>
      </c>
    </row>
    <row r="15" spans="3:9" x14ac:dyDescent="0.2">
      <c r="C15" s="3">
        <v>9</v>
      </c>
      <c r="D15" s="3">
        <v>259</v>
      </c>
      <c r="E15" s="7">
        <f t="shared" si="0"/>
        <v>262.76138727906505</v>
      </c>
      <c r="F15" s="7">
        <f t="shared" si="1"/>
        <v>0.89862594485449132</v>
      </c>
      <c r="G15" s="7">
        <f t="shared" si="2"/>
        <v>268.64835439787765</v>
      </c>
      <c r="H15" s="7"/>
      <c r="I15" s="7">
        <f t="shared" si="3"/>
        <v>93.090742587045057</v>
      </c>
    </row>
    <row r="16" spans="3:9" x14ac:dyDescent="0.2">
      <c r="C16" s="3">
        <v>10</v>
      </c>
      <c r="D16" s="3">
        <v>200</v>
      </c>
      <c r="E16" s="7">
        <f t="shared" si="0"/>
        <v>214.0829306660105</v>
      </c>
      <c r="F16" s="7">
        <f t="shared" si="1"/>
        <v>0.85278457739541191</v>
      </c>
      <c r="G16" s="7">
        <f t="shared" si="2"/>
        <v>236.12419991492675</v>
      </c>
      <c r="H16" s="7"/>
      <c r="I16" s="7">
        <f t="shared" si="3"/>
        <v>1304.9578194935937</v>
      </c>
    </row>
    <row r="17" spans="3:9" x14ac:dyDescent="0.2">
      <c r="C17" s="3">
        <v>11</v>
      </c>
      <c r="D17" s="3">
        <v>210</v>
      </c>
      <c r="E17" s="7">
        <f t="shared" si="0"/>
        <v>199.30516475169094</v>
      </c>
      <c r="F17" s="7">
        <f t="shared" si="1"/>
        <v>0.89551312458133925</v>
      </c>
      <c r="G17" s="7">
        <f t="shared" si="2"/>
        <v>182.56662155558504</v>
      </c>
      <c r="H17" s="7"/>
      <c r="I17" s="7">
        <f t="shared" si="3"/>
        <v>752.59025287449117</v>
      </c>
    </row>
    <row r="18" spans="3:9" x14ac:dyDescent="0.2">
      <c r="C18" s="3">
        <v>12</v>
      </c>
      <c r="D18" s="3">
        <v>193</v>
      </c>
      <c r="E18" s="7">
        <f t="shared" si="0"/>
        <v>187.33956600582786</v>
      </c>
      <c r="F18" s="7">
        <f t="shared" si="1"/>
        <v>0.91980478753453077</v>
      </c>
      <c r="G18" s="7">
        <f t="shared" si="2"/>
        <v>178.48039083198535</v>
      </c>
      <c r="H18" s="7"/>
      <c r="I18" s="7">
        <f t="shared" si="3"/>
        <v>210.81905039189519</v>
      </c>
    </row>
    <row r="19" spans="3:9" x14ac:dyDescent="0.2">
      <c r="C19" s="3">
        <v>13</v>
      </c>
      <c r="D19" s="3">
        <v>180</v>
      </c>
      <c r="E19" s="7">
        <f t="shared" si="0"/>
        <v>177.00434507283819</v>
      </c>
      <c r="F19" s="7">
        <f t="shared" si="1"/>
        <v>0.93348170872637248</v>
      </c>
      <c r="G19" s="7">
        <f t="shared" si="2"/>
        <v>172.31582970680171</v>
      </c>
      <c r="H19" s="7"/>
      <c r="I19" s="7">
        <f t="shared" si="3"/>
        <v>59.046473094871132</v>
      </c>
    </row>
    <row r="20" spans="3:9" x14ac:dyDescent="0.2">
      <c r="C20" s="3">
        <v>14</v>
      </c>
      <c r="D20" s="3">
        <v>172</v>
      </c>
      <c r="E20" s="7">
        <f t="shared" si="0"/>
        <v>169.36085628048292</v>
      </c>
      <c r="F20" s="7">
        <f t="shared" si="1"/>
        <v>0.94623449798363835</v>
      </c>
      <c r="G20" s="7">
        <f t="shared" si="2"/>
        <v>165.23031849058546</v>
      </c>
      <c r="H20" s="7"/>
      <c r="I20" s="7">
        <f t="shared" si="3"/>
        <v>45.828587738909114</v>
      </c>
    </row>
    <row r="21" spans="3:9" x14ac:dyDescent="0.2">
      <c r="C21" s="3">
        <v>15</v>
      </c>
      <c r="D21" s="3">
        <v>155</v>
      </c>
      <c r="E21" s="7">
        <f t="shared" si="0"/>
        <v>157.0486819181433</v>
      </c>
      <c r="F21" s="7">
        <f t="shared" si="1"/>
        <v>0.93588813852622421</v>
      </c>
      <c r="G21" s="7">
        <f t="shared" si="2"/>
        <v>160.25508482064188</v>
      </c>
      <c r="H21" s="7"/>
      <c r="I21" s="7">
        <f t="shared" si="3"/>
        <v>27.615916472140736</v>
      </c>
    </row>
    <row r="22" spans="3:9" x14ac:dyDescent="0.2">
      <c r="C22" s="3">
        <v>16</v>
      </c>
      <c r="D22" s="3">
        <v>134</v>
      </c>
      <c r="E22" s="7">
        <f t="shared" si="0"/>
        <v>139.06022058494207</v>
      </c>
      <c r="F22" s="7">
        <f t="shared" si="1"/>
        <v>0.90832928018515446</v>
      </c>
      <c r="G22" s="7">
        <f t="shared" si="2"/>
        <v>146.97999857836822</v>
      </c>
      <c r="H22" s="7"/>
      <c r="I22" s="7">
        <f t="shared" si="3"/>
        <v>168.48036309444112</v>
      </c>
    </row>
    <row r="23" spans="3:9" x14ac:dyDescent="0.2">
      <c r="C23" s="3">
        <v>17</v>
      </c>
      <c r="D23" s="3">
        <v>122</v>
      </c>
      <c r="E23" s="7">
        <f t="shared" si="0"/>
        <v>123.68120586991833</v>
      </c>
      <c r="F23" s="7">
        <f t="shared" si="1"/>
        <v>0.89798872032699673</v>
      </c>
      <c r="G23" s="7">
        <f t="shared" si="2"/>
        <v>126.31247006630923</v>
      </c>
      <c r="H23" s="7"/>
      <c r="I23" s="7">
        <f t="shared" si="3"/>
        <v>18.597398072813146</v>
      </c>
    </row>
    <row r="24" spans="3:9" x14ac:dyDescent="0.2">
      <c r="C24" s="3">
        <v>18</v>
      </c>
      <c r="D24" s="3">
        <v>129</v>
      </c>
      <c r="E24" s="7">
        <f t="shared" si="0"/>
        <v>122.00782221308774</v>
      </c>
      <c r="F24" s="7">
        <f t="shared" si="1"/>
        <v>0.94634298916257009</v>
      </c>
      <c r="G24" s="7">
        <f t="shared" si="2"/>
        <v>111.0643277876278</v>
      </c>
      <c r="H24" s="7"/>
      <c r="I24" s="7">
        <f t="shared" si="3"/>
        <v>321.68833770966017</v>
      </c>
    </row>
    <row r="25" spans="3:9" x14ac:dyDescent="0.2">
      <c r="C25" s="3">
        <v>19</v>
      </c>
      <c r="D25" s="3">
        <v>110</v>
      </c>
      <c r="E25" s="7">
        <f t="shared" si="0"/>
        <v>112.12905380568779</v>
      </c>
      <c r="F25" s="7">
        <f t="shared" si="1"/>
        <v>0.93141762173933351</v>
      </c>
      <c r="G25" s="7">
        <f t="shared" si="2"/>
        <v>115.46124717434887</v>
      </c>
      <c r="H25" s="7"/>
      <c r="I25" s="7">
        <f t="shared" si="3"/>
        <v>29.825220699333514</v>
      </c>
    </row>
    <row r="26" spans="3:9" x14ac:dyDescent="0.2">
      <c r="C26" s="3">
        <v>20</v>
      </c>
      <c r="D26" s="3">
        <v>87</v>
      </c>
      <c r="E26" s="7">
        <f t="shared" si="0"/>
        <v>93.798542230813837</v>
      </c>
      <c r="F26" s="7">
        <f t="shared" si="1"/>
        <v>0.87955867267247856</v>
      </c>
      <c r="G26" s="7">
        <f t="shared" si="2"/>
        <v>104.43897662357548</v>
      </c>
      <c r="H26" s="7"/>
      <c r="I26" s="7">
        <f t="shared" si="3"/>
        <v>304.11790567761221</v>
      </c>
    </row>
    <row r="28" spans="3:9" x14ac:dyDescent="0.2">
      <c r="I28" s="7">
        <f>AVERAGE(I8:I26)^(1/2)</f>
        <v>23.891493255959055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SES</vt:lpstr>
      <vt:lpstr>Holt-Additive</vt:lpstr>
      <vt:lpstr>Holt-Multiplicative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Valdecy</dc:creator>
  <cp:lastModifiedBy>Valdecy Pereira</cp:lastModifiedBy>
  <dcterms:created xsi:type="dcterms:W3CDTF">2014-08-07T17:03:24Z</dcterms:created>
  <dcterms:modified xsi:type="dcterms:W3CDTF">2018-05-03T18:51:10Z</dcterms:modified>
</cp:coreProperties>
</file>