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bookViews>
    <workbookView xWindow="0" yWindow="0" windowWidth="24000" windowHeight="903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  <c r="J3" i="1"/>
  <c r="J4" i="1"/>
  <c r="J5" i="1"/>
  <c r="J6" i="1"/>
  <c r="J7" i="1"/>
  <c r="J8" i="1"/>
  <c r="J2" i="1"/>
  <c r="I3" i="1"/>
  <c r="I4" i="1"/>
  <c r="I5" i="1"/>
  <c r="I6" i="1"/>
  <c r="I7" i="1"/>
  <c r="I8" i="1"/>
  <c r="H3" i="1"/>
  <c r="H4" i="1"/>
  <c r="H5" i="1"/>
  <c r="H6" i="1"/>
  <c r="H7" i="1"/>
  <c r="H8" i="1"/>
  <c r="I2" i="1"/>
  <c r="H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<sst xmlns="http://schemas.openxmlformats.org/spreadsheetml/2006/main" count="18" uniqueCount="18">
  <si>
    <t>Código de Producto</t>
  </si>
  <si>
    <t>Unidades a Producir</t>
  </si>
  <si>
    <t>Capital Inicial</t>
  </si>
  <si>
    <t>Mano de Obra</t>
  </si>
  <si>
    <t>Materia Prima</t>
  </si>
  <si>
    <t>Otros Gastos</t>
  </si>
  <si>
    <t>Total Gastos</t>
  </si>
  <si>
    <t>Precio Unitario</t>
  </si>
  <si>
    <t>Precio de Venta</t>
  </si>
  <si>
    <t>Capital Restante</t>
  </si>
  <si>
    <t>Ventas Totales</t>
  </si>
  <si>
    <t>abc-1000-1</t>
  </si>
  <si>
    <t>abc-1000-2</t>
  </si>
  <si>
    <t>abc-1000-3</t>
  </si>
  <si>
    <t>abc-1000-4</t>
  </si>
  <si>
    <t>abc-1000-5</t>
  </si>
  <si>
    <t>abc-1000-6</t>
  </si>
  <si>
    <t>abc-1000-7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</si>
</sst>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&quot;$&quot;#,##0.00"/>
    <numFmt numFmtId="166" formatCode="&quot;$&quot;#,##0.0000000000000000000000000000000000000000000"/>
    <numFmt numFmtId="167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167" fontId="1" fillId="2" borderId="0" xfId="0" applyNumberFormat="1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  <color rgb="FF3333FF"/>
      <color rgb="FF0000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M11" sqref="M11"/>
    </sheetView>
  </sheetViews>
  <sheetFormatPr baseColWidth="10" defaultRowHeight="15" x14ac:dyDescent="0.25"/>
  <cols>
    <col min="4" max="4" width="14.5703125" bestFit="1" customWidth="1"/>
    <col min="9" max="9" width="14.28515625" bestFit="1" customWidth="1"/>
    <col min="10" max="10" width="14.5703125" bestFit="1" customWidth="1"/>
  </cols>
  <sheetData>
    <row r="1" spans="1:1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</row>
    <row r="2" spans="1:11" x14ac:dyDescent="0.25">
      <c r="A2" s="4" t="s">
        <v>11</v>
      </c>
      <c r="B2" s="4">
        <v>64848</v>
      </c>
      <c r="C2" s="5">
        <v>250000</v>
      </c>
      <c r="D2" s="6">
        <f>C2*20%</f>
        <v>50000</v>
      </c>
      <c r="E2" s="6">
        <f>(C2-D2)*35%</f>
        <v>70000</v>
      </c>
      <c r="F2" s="6">
        <f>(C2-D2-E2)*17%</f>
        <v>22100</v>
      </c>
      <c r="G2" s="6">
        <f>SUM(D2:F2)</f>
        <v>142100</v>
      </c>
      <c r="H2" s="6">
        <f>G2/B2</f>
        <v>2.1912780656303972</v>
      </c>
      <c r="I2" s="6">
        <f>H2*1.4</f>
        <v>3.0677892918825558</v>
      </c>
      <c r="J2" s="7">
        <f>C2-G2</f>
        <v>107900</v>
      </c>
      <c r="K2" s="6">
        <f>I2*B2-G2</f>
        <v>56839.999999999971</v>
      </c>
    </row>
    <row r="3" spans="1:11" x14ac:dyDescent="0.25">
      <c r="A3" s="4" t="s">
        <v>12</v>
      </c>
      <c r="B3" s="8">
        <v>23006</v>
      </c>
      <c r="C3" s="5">
        <v>160000</v>
      </c>
      <c r="D3" s="6">
        <f t="shared" ref="D3:D8" si="0">C3*20%</f>
        <v>32000</v>
      </c>
      <c r="E3" s="6">
        <f t="shared" ref="E3:E8" si="1">(C3-D3)*35%</f>
        <v>44800</v>
      </c>
      <c r="F3" s="6">
        <f t="shared" ref="F3:F8" si="2">(C3-D3-E3)*17%</f>
        <v>14144.000000000002</v>
      </c>
      <c r="G3" s="6">
        <f t="shared" ref="G3:G8" si="3">SUM(D3:F3)</f>
        <v>90944</v>
      </c>
      <c r="H3" s="6">
        <f t="shared" ref="H3:H7" si="4">G3/B3</f>
        <v>3.9530557245935842</v>
      </c>
      <c r="I3" s="6">
        <f t="shared" ref="I3:I8" si="5">H3*1.4</f>
        <v>5.5342780144310177</v>
      </c>
      <c r="J3" s="7">
        <f t="shared" ref="J3:J8" si="6">C3-G3</f>
        <v>69056</v>
      </c>
      <c r="K3" s="6">
        <f t="shared" ref="K3:K8" si="7">I3*B3-G3</f>
        <v>36377.599999999991</v>
      </c>
    </row>
    <row r="4" spans="1:11" x14ac:dyDescent="0.25">
      <c r="A4" s="4" t="s">
        <v>13</v>
      </c>
      <c r="B4" s="9">
        <v>4288</v>
      </c>
      <c r="C4" s="5">
        <v>230000</v>
      </c>
      <c r="D4" s="6">
        <f t="shared" si="0"/>
        <v>46000</v>
      </c>
      <c r="E4" s="6">
        <f t="shared" si="1"/>
        <v>64399.999999999993</v>
      </c>
      <c r="F4" s="6">
        <f t="shared" si="2"/>
        <v>20332</v>
      </c>
      <c r="G4" s="6">
        <f t="shared" si="3"/>
        <v>130732</v>
      </c>
      <c r="H4" s="6">
        <f t="shared" si="4"/>
        <v>30.487873134328357</v>
      </c>
      <c r="I4" s="6">
        <f t="shared" si="5"/>
        <v>42.683022388059698</v>
      </c>
      <c r="J4" s="7">
        <f t="shared" si="6"/>
        <v>99268</v>
      </c>
      <c r="K4" s="6">
        <f t="shared" si="7"/>
        <v>52292.799999999988</v>
      </c>
    </row>
    <row r="5" spans="1:11" x14ac:dyDescent="0.25">
      <c r="A5" s="4" t="s">
        <v>14</v>
      </c>
      <c r="B5" s="8">
        <v>23456</v>
      </c>
      <c r="C5" s="5">
        <v>140000</v>
      </c>
      <c r="D5" s="6">
        <f t="shared" si="0"/>
        <v>28000</v>
      </c>
      <c r="E5" s="6">
        <f t="shared" si="1"/>
        <v>39200</v>
      </c>
      <c r="F5" s="6">
        <f t="shared" si="2"/>
        <v>12376</v>
      </c>
      <c r="G5" s="6">
        <f t="shared" si="3"/>
        <v>79576</v>
      </c>
      <c r="H5" s="6">
        <f t="shared" si="4"/>
        <v>3.3925648021828105</v>
      </c>
      <c r="I5" s="6">
        <f t="shared" si="5"/>
        <v>4.7495907230559347</v>
      </c>
      <c r="J5" s="7">
        <f t="shared" si="6"/>
        <v>60424</v>
      </c>
      <c r="K5" s="6">
        <f t="shared" si="7"/>
        <v>31830.400000000009</v>
      </c>
    </row>
    <row r="6" spans="1:11" x14ac:dyDescent="0.25">
      <c r="A6" s="4" t="s">
        <v>15</v>
      </c>
      <c r="B6" s="8">
        <v>23432</v>
      </c>
      <c r="C6" s="5">
        <v>200000</v>
      </c>
      <c r="D6" s="6">
        <f t="shared" si="0"/>
        <v>40000</v>
      </c>
      <c r="E6" s="6">
        <f t="shared" si="1"/>
        <v>56000</v>
      </c>
      <c r="F6" s="6">
        <f t="shared" si="2"/>
        <v>17680</v>
      </c>
      <c r="G6" s="6">
        <f t="shared" si="3"/>
        <v>113680</v>
      </c>
      <c r="H6" s="6">
        <f t="shared" si="4"/>
        <v>4.8514851485148514</v>
      </c>
      <c r="I6" s="6">
        <f t="shared" si="5"/>
        <v>6.7920792079207919</v>
      </c>
      <c r="J6" s="7">
        <f t="shared" si="6"/>
        <v>86320</v>
      </c>
      <c r="K6" s="6">
        <f t="shared" si="7"/>
        <v>45472</v>
      </c>
    </row>
    <row r="7" spans="1:11" x14ac:dyDescent="0.25">
      <c r="A7" s="4" t="s">
        <v>16</v>
      </c>
      <c r="B7" s="8">
        <v>7558</v>
      </c>
      <c r="C7" s="5">
        <v>190000</v>
      </c>
      <c r="D7" s="6">
        <f t="shared" si="0"/>
        <v>38000</v>
      </c>
      <c r="E7" s="6">
        <f t="shared" si="1"/>
        <v>53200</v>
      </c>
      <c r="F7" s="6">
        <f t="shared" si="2"/>
        <v>16796</v>
      </c>
      <c r="G7" s="6">
        <f t="shared" si="3"/>
        <v>107996</v>
      </c>
      <c r="H7" s="6">
        <f t="shared" si="4"/>
        <v>14.288965334744642</v>
      </c>
      <c r="I7" s="6">
        <f t="shared" si="5"/>
        <v>20.004551468642497</v>
      </c>
      <c r="J7" s="7">
        <f t="shared" si="6"/>
        <v>82004</v>
      </c>
      <c r="K7" s="6">
        <f t="shared" si="7"/>
        <v>43198.399999999994</v>
      </c>
    </row>
    <row r="8" spans="1:11" x14ac:dyDescent="0.25">
      <c r="A8" s="4" t="s">
        <v>17</v>
      </c>
      <c r="B8" s="8">
        <v>14585</v>
      </c>
      <c r="C8" s="5">
        <v>220000</v>
      </c>
      <c r="D8" s="6">
        <f t="shared" si="0"/>
        <v>44000</v>
      </c>
      <c r="E8" s="6">
        <f t="shared" si="1"/>
        <v>61599.999999999993</v>
      </c>
      <c r="F8" s="6">
        <f t="shared" si="2"/>
        <v>19448</v>
      </c>
      <c r="G8" s="6">
        <f t="shared" si="3"/>
        <v>125048</v>
      </c>
      <c r="H8" s="6">
        <f t="shared" ref="H8" si="8">G8/B8</f>
        <v>8.5737401439835441</v>
      </c>
      <c r="I8" s="6">
        <f t="shared" si="5"/>
        <v>12.003236201576961</v>
      </c>
      <c r="J8" s="7">
        <f t="shared" si="6"/>
        <v>94952</v>
      </c>
      <c r="K8" s="6">
        <f t="shared" si="7"/>
        <v>50019.199999999983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scarlet salazar de la cruz</dc:creator>
  <cp:lastModifiedBy>Usuario de Windows</cp:lastModifiedBy>
  <cp:lastPrinted>2025-05-20T18:20:06Z</cp:lastPrinted>
  <dcterms:created xsi:type="dcterms:W3CDTF">2025-04-02T01:17:28Z</dcterms:created>
  <dcterms:modified xsi:type="dcterms:W3CDTF">2025-05-20T18:20:34Z</dcterms:modified>
</cp:coreProperties>
</file>