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iklas\Desktop\Github_Projekts\Bachelorarbeit\Ergebnisse\SVM\Finale_Ergebnisse\"/>
    </mc:Choice>
  </mc:AlternateContent>
  <xr:revisionPtr revIDLastSave="0" documentId="13_ncr:1_{827C1B76-DB11-467F-9D0A-B2E1E6CF0DB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inary_Full_4" sheetId="2" r:id="rId1"/>
    <sheet name="Binary_Full_1" sheetId="1" r:id="rId2"/>
    <sheet name="Binary_Small" sheetId="3" r:id="rId3"/>
    <sheet name="Binary_Neg" sheetId="4" r:id="rId4"/>
    <sheet name="Binary_Pos" sheetId="5" r:id="rId5"/>
    <sheet name="|| Trennung ||" sheetId="6" r:id="rId6"/>
    <sheet name="Ternary_Full_4" sheetId="15" r:id="rId7"/>
    <sheet name="Ternary_Full_1" sheetId="7" r:id="rId8"/>
    <sheet name="Ternary_Small" sheetId="8" r:id="rId9"/>
    <sheet name="Ternary_Neg" sheetId="9" r:id="rId10"/>
    <sheet name="Ternary_Pos" sheetId="10" r:id="rId11"/>
    <sheet name="Ternary_Neu" sheetId="11" r:id="rId12"/>
  </sheets>
  <definedNames>
    <definedName name="ExterneDaten_1" localSheetId="0" hidden="1">Binary_Full_4!$A$1:$AN$101</definedName>
    <definedName name="ExterneDaten_1" localSheetId="6" hidden="1">Ternary_Full_4!$A$1:$AW$91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7" l="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" i="1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" i="9"/>
  <c r="AW91" i="15"/>
  <c r="AV91" i="15"/>
  <c r="AU91" i="15"/>
  <c r="AT91" i="15"/>
  <c r="AS91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B91" i="15"/>
  <c r="AW86" i="15"/>
  <c r="AV86" i="15"/>
  <c r="AU86" i="15"/>
  <c r="AT86" i="15"/>
  <c r="AS86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B86" i="15"/>
  <c r="AW81" i="15"/>
  <c r="AV81" i="15"/>
  <c r="AU81" i="15"/>
  <c r="AT81" i="15"/>
  <c r="AS81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B81" i="15"/>
  <c r="AW76" i="15"/>
  <c r="AV76" i="15"/>
  <c r="AU76" i="15"/>
  <c r="AT76" i="15"/>
  <c r="AS76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R76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AW71" i="15"/>
  <c r="AV71" i="15"/>
  <c r="AU71" i="15"/>
  <c r="AT71" i="15"/>
  <c r="AS71" i="15"/>
  <c r="AR71" i="15"/>
  <c r="AQ71" i="15"/>
  <c r="AP71" i="15"/>
  <c r="AO71" i="15"/>
  <c r="AN71" i="15"/>
  <c r="AM71" i="15"/>
  <c r="AL71" i="15"/>
  <c r="AK71" i="15"/>
  <c r="AJ71" i="15"/>
  <c r="AI71" i="15"/>
  <c r="AH71" i="15"/>
  <c r="AG71" i="15"/>
  <c r="AF71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B71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C66" i="15"/>
  <c r="B66" i="15"/>
  <c r="AW61" i="15"/>
  <c r="AV61" i="15"/>
  <c r="AU61" i="15"/>
  <c r="AT61" i="15"/>
  <c r="AS61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AW56" i="15"/>
  <c r="AV56" i="15"/>
  <c r="AU56" i="15"/>
  <c r="AT56" i="15"/>
  <c r="AS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W26" i="15"/>
  <c r="AV26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W21" i="15"/>
  <c r="AV21" i="15"/>
  <c r="AU21" i="15"/>
  <c r="AT21" i="15"/>
  <c r="AS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W11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" i="4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4CC23-8DFD-4DAE-8B77-DA1F1866CD53}" keepAlive="1" name="Abfrage - SVMDataKFoldBinary" description="Verbindung mit der Abfrage 'SVMDataKFoldBinary' in der Arbeitsmappe." type="5" refreshedVersion="7" background="1" saveData="1">
    <dbPr connection="Provider=Microsoft.Mashup.OleDb.1;Data Source=$Workbook$;Location=SVMDataKFoldBinary;Extended Properties=&quot;&quot;" command="SELECT * FROM [SVMDataKFoldBinary]"/>
  </connection>
  <connection id="2" xr16:uid="{E40D97BC-1D30-40C8-B215-F7F499A74795}" keepAlive="1" name="Abfrage - SVMDataKFoldTernary" description="Verbindung mit der Abfrage 'SVMDataKFoldTernary' in der Arbeitsmappe." type="5" refreshedVersion="7" background="1" saveData="1">
    <dbPr connection="Provider=Microsoft.Mashup.OleDb.1;Data Source=$Workbook$;Location=SVMDataKFoldTernary;Extended Properties=&quot;&quot;" command="SELECT * FROM [SVMDataKFoldTernary]"/>
  </connection>
</connections>
</file>

<file path=xl/sharedStrings.xml><?xml version="1.0" encoding="utf-8"?>
<sst xmlns="http://schemas.openxmlformats.org/spreadsheetml/2006/main" count="1599" uniqueCount="248">
  <si>
    <t>Iteration</t>
  </si>
  <si>
    <t>Shortcut</t>
  </si>
  <si>
    <t>Name</t>
  </si>
  <si>
    <t>Type</t>
  </si>
  <si>
    <t>Time</t>
  </si>
  <si>
    <t>Total Length</t>
  </si>
  <si>
    <t>Training Set</t>
  </si>
  <si>
    <t>Test Set</t>
  </si>
  <si>
    <t>Accuracy</t>
  </si>
  <si>
    <t>Precision Macro</t>
  </si>
  <si>
    <t>Precision Micro</t>
  </si>
  <si>
    <t>Precision Binary</t>
  </si>
  <si>
    <t>Recall Macro</t>
  </si>
  <si>
    <t>Recall Micro</t>
  </si>
  <si>
    <t>Recall Binary</t>
  </si>
  <si>
    <t>F1 Macro</t>
  </si>
  <si>
    <t>F1 Micro</t>
  </si>
  <si>
    <t>F1 Binary</t>
  </si>
  <si>
    <t>Matrix</t>
  </si>
  <si>
    <t>negative precision</t>
  </si>
  <si>
    <t>negative recall</t>
  </si>
  <si>
    <t>negative f1-score</t>
  </si>
  <si>
    <t>negative support</t>
  </si>
  <si>
    <t>positive precision</t>
  </si>
  <si>
    <t>positive recall</t>
  </si>
  <si>
    <t>positive f1-score</t>
  </si>
  <si>
    <t>positive support</t>
  </si>
  <si>
    <t>accuracy accuracy</t>
  </si>
  <si>
    <t>macro avg precision</t>
  </si>
  <si>
    <t>macro avg recall</t>
  </si>
  <si>
    <t>macro avg f1-score</t>
  </si>
  <si>
    <t>macro avg support</t>
  </si>
  <si>
    <t>weighted avg precision</t>
  </si>
  <si>
    <t>weighted avg recall</t>
  </si>
  <si>
    <t>weighted avg f1-score</t>
  </si>
  <si>
    <t>weighted avg support</t>
  </si>
  <si>
    <t>LT01</t>
  </si>
  <si>
    <t>gnd</t>
  </si>
  <si>
    <t>Binary</t>
  </si>
  <si>
    <t>LT02</t>
  </si>
  <si>
    <t>speechLessing</t>
  </si>
  <si>
    <t>LT03</t>
  </si>
  <si>
    <t>historicplays</t>
  </si>
  <si>
    <t>MI01</t>
  </si>
  <si>
    <t>mlsa</t>
  </si>
  <si>
    <t>MI02</t>
  </si>
  <si>
    <t>germeval</t>
  </si>
  <si>
    <t>MI03</t>
  </si>
  <si>
    <t>corpusRauh</t>
  </si>
  <si>
    <t>NA01</t>
  </si>
  <si>
    <t>gersen</t>
  </si>
  <si>
    <t>NA02</t>
  </si>
  <si>
    <t>gerom</t>
  </si>
  <si>
    <t>NA03</t>
  </si>
  <si>
    <t>ompc</t>
  </si>
  <si>
    <t>RE01</t>
  </si>
  <si>
    <t>usage</t>
  </si>
  <si>
    <t>RE03</t>
  </si>
  <si>
    <t>critics</t>
  </si>
  <si>
    <t>SM01</t>
  </si>
  <si>
    <t>sb10k</t>
  </si>
  <si>
    <t>SM02</t>
  </si>
  <si>
    <t>potts</t>
  </si>
  <si>
    <t>SM03</t>
  </si>
  <si>
    <t>multiSe</t>
  </si>
  <si>
    <t>SM04</t>
  </si>
  <si>
    <t>gertwittersent</t>
  </si>
  <si>
    <t>SM05</t>
  </si>
  <si>
    <t>ironycorpus</t>
  </si>
  <si>
    <t>SM06</t>
  </si>
  <si>
    <t>celeb</t>
  </si>
  <si>
    <t>RE02</t>
  </si>
  <si>
    <t>scare</t>
  </si>
  <si>
    <t>RE04</t>
  </si>
  <si>
    <t>filmstarts</t>
  </si>
  <si>
    <t>RE05</t>
  </si>
  <si>
    <t>amazonreviews</t>
  </si>
  <si>
    <t>6  9  3 19</t>
  </si>
  <si>
    <t>7  7  7 16</t>
  </si>
  <si>
    <t>8  6 10 12</t>
  </si>
  <si>
    <t>9  5  6 16</t>
  </si>
  <si>
    <t>15 35 29 64</t>
  </si>
  <si>
    <t>16 34 27 66</t>
  </si>
  <si>
    <t>21 30 30 62</t>
  </si>
  <si>
    <t>13 38 29 63</t>
  </si>
  <si>
    <t>4 11  3 32</t>
  </si>
  <si>
    <t>2 13  5 30</t>
  </si>
  <si>
    <t>5 10  4 31</t>
  </si>
  <si>
    <t>3 13  8 26</t>
  </si>
  <si>
    <t>5 13  1 26</t>
  </si>
  <si>
    <t>9  8  4 24</t>
  </si>
  <si>
    <t>7 10  7 21</t>
  </si>
  <si>
    <t>7 10  4 23</t>
  </si>
  <si>
    <t>220  165  121 1600</t>
  </si>
  <si>
    <t>241  143  150 1572</t>
  </si>
  <si>
    <t>221  163  125 1597</t>
  </si>
  <si>
    <t>205  179  114 1608</t>
  </si>
  <si>
    <t>42 41 40 79</t>
  </si>
  <si>
    <t>43 40 33 86</t>
  </si>
  <si>
    <t>42 41 38 81</t>
  </si>
  <si>
    <t>46 38 29 89</t>
  </si>
  <si>
    <t>53  40  22 100</t>
  </si>
  <si>
    <t>55  38  21 100</t>
  </si>
  <si>
    <t>48 45 32 89</t>
  </si>
  <si>
    <t>54  39  20 101</t>
  </si>
  <si>
    <t>18  0  7  3</t>
  </si>
  <si>
    <t>16  2  7  2</t>
  </si>
  <si>
    <t>15  3  5  4</t>
  </si>
  <si>
    <t>16  1  4  6</t>
  </si>
  <si>
    <t xml:space="preserve"> 0  11   0 399</t>
  </si>
  <si>
    <t xml:space="preserve"> 2   9   4 395</t>
  </si>
  <si>
    <t xml:space="preserve"> 1   9   1 398</t>
  </si>
  <si>
    <t>126   1  12   0</t>
  </si>
  <si>
    <t>124   3  12   0</t>
  </si>
  <si>
    <t>125   1  12   1</t>
  </si>
  <si>
    <t>126   0  10   3</t>
  </si>
  <si>
    <t>159  20  42  31</t>
  </si>
  <si>
    <t>160  19  43  30</t>
  </si>
  <si>
    <t>158  22  40  32</t>
  </si>
  <si>
    <t>150  30  43  29</t>
  </si>
  <si>
    <t>344  82 134 145</t>
  </si>
  <si>
    <t>336  90 126 153</t>
  </si>
  <si>
    <t>352  74 122 157</t>
  </si>
  <si>
    <t>351  74 109 171</t>
  </si>
  <si>
    <t>710 128 178 199</t>
  </si>
  <si>
    <t>704 133 158 220</t>
  </si>
  <si>
    <t>713 124 173 205</t>
  </si>
  <si>
    <t>715 122 171 206</t>
  </si>
  <si>
    <t>66 22 23 36</t>
  </si>
  <si>
    <t>78 10 25 34</t>
  </si>
  <si>
    <t>67 20 27 33</t>
  </si>
  <si>
    <t>77 10 34 25</t>
  </si>
  <si>
    <t>3416  701 1065 1853</t>
  </si>
  <si>
    <t>3331  785 1004 1914</t>
  </si>
  <si>
    <t>3312  804 1009 1909</t>
  </si>
  <si>
    <t>3355  762  984 1933</t>
  </si>
  <si>
    <t>7  5  4 23</t>
  </si>
  <si>
    <t>9  3  3 24</t>
  </si>
  <si>
    <t>6  6  4 23</t>
  </si>
  <si>
    <t>4  9  1 25</t>
  </si>
  <si>
    <t>53 17 29 18</t>
  </si>
  <si>
    <t>54 16 23 24</t>
  </si>
  <si>
    <t>56 13 24 24</t>
  </si>
  <si>
    <t>51 18 25 23</t>
  </si>
  <si>
    <t>7648 1102 1348 7402</t>
  </si>
  <si>
    <t>7713 1037 1384 7366</t>
  </si>
  <si>
    <t>7581 1169 1308 7442</t>
  </si>
  <si>
    <t>7546 1204 1366 7384</t>
  </si>
  <si>
    <t>9133  771  894 2965</t>
  </si>
  <si>
    <t>9105  799  915 2943</t>
  </si>
  <si>
    <t>9142  762  908 2950</t>
  </si>
  <si>
    <t>9136  767  895 2964</t>
  </si>
  <si>
    <t>7441 1309 1395 7355</t>
  </si>
  <si>
    <t>7447 1303 1464 7286</t>
  </si>
  <si>
    <t>7463 1287 1393 7357</t>
  </si>
  <si>
    <t>7475 1275 1331 7419</t>
  </si>
  <si>
    <t>Pos ist Pos (TP)</t>
  </si>
  <si>
    <t>Pos is Neg (FP)</t>
  </si>
  <si>
    <t>Neg is Pos (FN)</t>
  </si>
  <si>
    <t>Neg is Neg (TN)</t>
  </si>
  <si>
    <t>Ge</t>
  </si>
  <si>
    <t>Pos is Pos (TP)</t>
  </si>
  <si>
    <t>Accuracy Neg</t>
  </si>
  <si>
    <t>Accuracy Pos</t>
  </si>
  <si>
    <t>neutral f1-score</t>
  </si>
  <si>
    <t>neutral support</t>
  </si>
  <si>
    <t>neutral precision</t>
  </si>
  <si>
    <t>neutral recall</t>
  </si>
  <si>
    <t>Ternary</t>
  </si>
  <si>
    <t>3  4  8  2  8 12  7  7 17</t>
  </si>
  <si>
    <t>3  2  9  2 11 10  6  9 16</t>
  </si>
  <si>
    <t>2  3  9  2  9 11  2  7 22</t>
  </si>
  <si>
    <t>0  0 14  2  7 13  5  9 17</t>
  </si>
  <si>
    <t>13 28  9 27 46 20  8 10 15</t>
  </si>
  <si>
    <t>12 28 10 23 52 18  2 16 15</t>
  </si>
  <si>
    <t>16 25 10 22 46 24  5  8 20</t>
  </si>
  <si>
    <t>12 29 10 22 50 20  2 17 14</t>
  </si>
  <si>
    <t>5  9  4  0 21  6  2 10 11</t>
  </si>
  <si>
    <t>8  4  5  4 20  4  5 10  8</t>
  </si>
  <si>
    <t>5  8  4  6 19  3  5 11  6</t>
  </si>
  <si>
    <t>5  8  4  1 19  7  7  7  9</t>
  </si>
  <si>
    <t>139   53  193   33  939  749  130  566 3868</t>
  </si>
  <si>
    <t>147   54  183   40  950  732  140  615 3809</t>
  </si>
  <si>
    <t>117   44  223   27  947  748   94  619 3851</t>
  </si>
  <si>
    <t>120   67  197   52  921  749  142  636 3786</t>
  </si>
  <si>
    <t>30 23 31 16 50 52 21 41 93</t>
  </si>
  <si>
    <t>19  23  41  13  50  56  15  36 103</t>
  </si>
  <si>
    <t>20 23 40 10 53 56 19 37 98</t>
  </si>
  <si>
    <t>27  21  35  20  43  56  23  30 101</t>
  </si>
  <si>
    <t>19  13  61   6  37  79  27  28 314</t>
  </si>
  <si>
    <t>20   7  66   4  39  78  24  48 298</t>
  </si>
  <si>
    <t>23   4  66  11  39  71  19  37 313</t>
  </si>
  <si>
    <t>25   7  61   4  44  73  22  41 306</t>
  </si>
  <si>
    <t xml:space="preserve"> 5   0  13   1   1   8   5   1 179</t>
  </si>
  <si>
    <t xml:space="preserve"> 7   1  10   0   1   8   5   0 181</t>
  </si>
  <si>
    <t xml:space="preserve"> 4   0  14   0   0   9   3   0 183</t>
  </si>
  <si>
    <t xml:space="preserve"> 6   0  11   0   1   9   3   2 180</t>
  </si>
  <si>
    <t xml:space="preserve"> 1   3   7   0 201 198   0 164 277</t>
  </si>
  <si>
    <t xml:space="preserve"> 0   5   5   3 201 195   2 153 286</t>
  </si>
  <si>
    <t xml:space="preserve"> 0   3   8   0 180 219   2 134 304</t>
  </si>
  <si>
    <t xml:space="preserve"> 0   5   6   0 186 213   0 149 291</t>
  </si>
  <si>
    <t>126   1   0  12   0   0   9   0   0</t>
  </si>
  <si>
    <t>124   2   1  12   0   0   8   0   1</t>
  </si>
  <si>
    <t>125   1   0  10   1   2   8   0   0</t>
  </si>
  <si>
    <t>123   1   2  10   3   0   7   0   1</t>
  </si>
  <si>
    <t>134  12  34  20  20  33  30  10 129</t>
  </si>
  <si>
    <t>106  16  57  23  29  21  23  16 130</t>
  </si>
  <si>
    <t>113  13  53  18  29  25  27   9 134</t>
  </si>
  <si>
    <t>122  17  41  24  21  27  23  14 132</t>
  </si>
  <si>
    <t>222  44 160  44 103 132 120  74 958</t>
  </si>
  <si>
    <t>222  48 156  37  91 151 106  83 963</t>
  </si>
  <si>
    <t>238  41 147  31  96 152 103  91 958</t>
  </si>
  <si>
    <t>236  30 159  45 103 132  99  76 977</t>
  </si>
  <si>
    <t>610  75 153  95 153 129  86  89 434</t>
  </si>
  <si>
    <t>598  93 146  92 158 128  88  87 434</t>
  </si>
  <si>
    <t>607  79 151  92 133 153  98  80 430</t>
  </si>
  <si>
    <t>613  98 126  93 161 123 108  80 421</t>
  </si>
  <si>
    <t>34   5  49   5  16  38  18  14 236</t>
  </si>
  <si>
    <t>40   8  39   9  16  35  14   9 245</t>
  </si>
  <si>
    <t>45   2  40  13   8  38  26  14 228</t>
  </si>
  <si>
    <t>42  11  35   7   9  43  25   9 233</t>
  </si>
  <si>
    <t>1958  349 1810  334 1100 1484 1286  903 6902</t>
  </si>
  <si>
    <t>1959  313 1844  312 1120 1486 1238  903 6950</t>
  </si>
  <si>
    <t>1990  314 1812  317 1142 1459 1256  975 6860</t>
  </si>
  <si>
    <t>2001  315 1801  300 1148 1469 1237  843 7011</t>
  </si>
  <si>
    <t>7  5  0  4 23  0  0  2  0</t>
  </si>
  <si>
    <t>9  3  0  3 24  0  0  2  0</t>
  </si>
  <si>
    <t>6  6  0  4 23  0  0  2  0</t>
  </si>
  <si>
    <t>4  9  0  1 25  0  0  1  0</t>
  </si>
  <si>
    <t>57 13  0 32 16  0  4  1  0</t>
  </si>
  <si>
    <t>53 16  1 26 22  0  2  2  1</t>
  </si>
  <si>
    <t>51 18  0 24 23  0  3  3  0</t>
  </si>
  <si>
    <t>54 15  0 29 18  0  3  3  0</t>
  </si>
  <si>
    <t>4482  488  864  589 3848 1396 1213 1835 2786</t>
  </si>
  <si>
    <t>4494  492  848  549 3880 1404 1178 1775 2881</t>
  </si>
  <si>
    <t>4451  455  927  566 3889 1379 1192 1770 2871</t>
  </si>
  <si>
    <t>4464  512  857  605 3849 1380 1214 1750 2869</t>
  </si>
  <si>
    <t>8062  685 1157  643 2606  610 1331  809 1705</t>
  </si>
  <si>
    <t>8131  687 1086  623 2571  664 1306  811 1729</t>
  </si>
  <si>
    <t>8110  658 1136  652 2562  644 1296  804 1745</t>
  </si>
  <si>
    <t>8100  690 1113  622 2604  633 1323  794 1728</t>
  </si>
  <si>
    <t xml:space="preserve">Pos is Neu </t>
  </si>
  <si>
    <t xml:space="preserve">Neg is Neu </t>
  </si>
  <si>
    <t>Neu is Pos</t>
  </si>
  <si>
    <t>Neu is Neg</t>
  </si>
  <si>
    <t>Neu is Neu</t>
  </si>
  <si>
    <t>Accurcacy Neu</t>
  </si>
  <si>
    <t>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</si>
</sst>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5" borderId="1" xfId="0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0" borderId="4" xfId="0" applyFont="1" applyBorder="1"/>
    <xf numFmtId="0" fontId="0" fillId="0" borderId="4" xfId="0" applyNumberFormat="1" applyFont="1" applyBorder="1"/>
  </cellXfs>
  <cellStyles count="1">
    <cellStyle name="Standard" xfId="0" builtinId="0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D6AF6909-C73E-4949-9937-522E55A1FA66}" autoFormatId="16" applyNumberFormats="0" applyBorderFormats="0" applyFontFormats="0" applyPatternFormats="0" applyAlignmentFormats="0" applyWidthHeightFormats="0">
  <queryTableRefresh nextId="42">
    <queryTableFields count="40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20" name="negative precision" tableColumnId="20"/>
      <queryTableField id="21" name="negative recall" tableColumnId="21"/>
      <queryTableField id="22" name="negative f1-score" tableColumnId="22"/>
      <queryTableField id="23" name="negative support" tableColumnId="23"/>
      <queryTableField id="24" name="positive precision" tableColumnId="24"/>
      <queryTableField id="25" name="positive recall" tableColumnId="25"/>
      <queryTableField id="26" name="positive f1-score" tableColumnId="26"/>
      <queryTableField id="27" name="positive support" tableColumnId="27"/>
      <queryTableField id="28" name="accuracy accuracy" tableColumnId="28"/>
      <queryTableField id="29" name="macro avg precision" tableColumnId="29"/>
      <queryTableField id="30" name="macro avg recall" tableColumnId="30"/>
      <queryTableField id="31" name="macro avg f1-score" tableColumnId="31"/>
      <queryTableField id="32" name="macro avg support" tableColumnId="32"/>
      <queryTableField id="33" name="weighted avg precision" tableColumnId="33"/>
      <queryTableField id="34" name="weighted avg recall" tableColumnId="34"/>
      <queryTableField id="35" name="weighted avg f1-score" tableColumnId="35"/>
      <queryTableField id="36" name="weighted avg support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8C27DD4E-4ED2-4D41-AA50-22F2547E7221}" autoFormatId="16" applyNumberFormats="0" applyBorderFormats="0" applyFontFormats="0" applyPatternFormats="0" applyAlignmentFormats="0" applyWidthHeightFormats="0">
  <queryTableRefresh nextId="52">
    <queryTableFields count="49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20" name="negative precision" tableColumnId="20"/>
      <queryTableField id="21" name="negative recall" tableColumnId="21"/>
      <queryTableField id="22" name="negative f1-score" tableColumnId="22"/>
      <queryTableField id="23" name="negative support" tableColumnId="23"/>
      <queryTableField id="24" name="neutral f1-score" tableColumnId="24"/>
      <queryTableField id="25" name="neutral support" tableColumnId="25"/>
      <queryTableField id="26" name="neutral precision" tableColumnId="26"/>
      <queryTableField id="27" name="neutral recall" tableColumnId="27"/>
      <queryTableField id="28" name="positive precision" tableColumnId="28"/>
      <queryTableField id="29" name="positive recall" tableColumnId="29"/>
      <queryTableField id="30" name="positive f1-score" tableColumnId="30"/>
      <queryTableField id="31" name="positive support" tableColumnId="31"/>
      <queryTableField id="32" name="accuracy accuracy" tableColumnId="32"/>
      <queryTableField id="33" name="macro avg precision" tableColumnId="33"/>
      <queryTableField id="34" name="macro avg recall" tableColumnId="34"/>
      <queryTableField id="35" name="macro avg f1-score" tableColumnId="35"/>
      <queryTableField id="36" name="macro avg support" tableColumnId="36"/>
      <queryTableField id="37" name="weighted avg precision" tableColumnId="37"/>
      <queryTableField id="38" name="weighted avg recall" tableColumnId="38"/>
      <queryTableField id="39" name="weighted avg f1-score" tableColumnId="39"/>
      <queryTableField id="40" name="weighted avg suppor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A5986-CFF7-4679-8CE5-2AA9C7B308A4}" name="SVMDataKFoldBinary" displayName="SVMDataKFoldBinary" ref="A1:AN101" tableType="queryTable" totalsRowShown="0">
  <autoFilter ref="A1:AN101" xr:uid="{E67A5986-CFF7-4679-8CE5-2AA9C7B308A4}"/>
  <tableColumns count="40">
    <tableColumn id="1" xr3:uid="{1BAF01FD-31E5-4FD8-898A-E88A07E7CBA9}" uniqueName="1" name="Iteration" queryTableFieldId="1"/>
    <tableColumn id="2" xr3:uid="{7A5770DE-E3CC-45F3-9136-17CE501A35DC}" uniqueName="2" name="Shortcut" queryTableFieldId="2" dataDxfId="247"/>
    <tableColumn id="3" xr3:uid="{0582B7D5-C4BB-4FB5-85E2-E90A02188EF9}" uniqueName="3" name="Name" queryTableFieldId="3" dataDxfId="246"/>
    <tableColumn id="4" xr3:uid="{6078BB08-DE96-4AAE-8EF4-B75448679081}" uniqueName="4" name="Type" queryTableFieldId="4" dataDxfId="245"/>
    <tableColumn id="5" xr3:uid="{3437D4BF-DEB1-4B99-84FF-2FE27CD5459B}" uniqueName="5" name="Time" queryTableFieldId="5"/>
    <tableColumn id="6" xr3:uid="{26562B29-6E35-4AE4-BAF0-CF9B2CCA4911}" uniqueName="6" name="Total Length" queryTableFieldId="6"/>
    <tableColumn id="7" xr3:uid="{C6F03230-2ED6-4C3B-9672-D6ACF17F56F8}" uniqueName="7" name="Training Set" queryTableFieldId="7"/>
    <tableColumn id="8" xr3:uid="{4716CA90-E019-4FAC-A2B4-CE83F5185CFE}" uniqueName="8" name="Test Set" queryTableFieldId="8"/>
    <tableColumn id="9" xr3:uid="{22998C91-C85C-4890-84A9-80DF0752C904}" uniqueName="9" name="Accuracy" queryTableFieldId="9"/>
    <tableColumn id="10" xr3:uid="{B1218434-17C6-4D6B-A111-15B33CAECC6C}" uniqueName="10" name="Precision Macro" queryTableFieldId="10"/>
    <tableColumn id="11" xr3:uid="{1540D7C1-9AA5-4A1E-9781-802F6EA4520A}" uniqueName="11" name="Precision Micro" queryTableFieldId="11"/>
    <tableColumn id="12" xr3:uid="{48CB2461-47D4-4B48-8438-1F946570F928}" uniqueName="12" name="Precision Binary" queryTableFieldId="12"/>
    <tableColumn id="13" xr3:uid="{6B2FADB2-3B93-42E8-9B00-32F6B22DFDCF}" uniqueName="13" name="Recall Macro" queryTableFieldId="13"/>
    <tableColumn id="14" xr3:uid="{239DA8A6-DCB5-476B-8187-64A676D4DAA5}" uniqueName="14" name="Recall Micro" queryTableFieldId="14"/>
    <tableColumn id="15" xr3:uid="{9D829FE8-B1F7-465B-8486-727D940223EB}" uniqueName="15" name="Recall Binary" queryTableFieldId="15"/>
    <tableColumn id="16" xr3:uid="{9A4718C4-A079-4F72-AEE5-19FBD49AEEBF}" uniqueName="16" name="F1 Macro" queryTableFieldId="16"/>
    <tableColumn id="17" xr3:uid="{5EC213A9-BD0B-4D37-B0B3-8FF3CBA219B5}" uniqueName="17" name="F1 Micro" queryTableFieldId="17"/>
    <tableColumn id="18" xr3:uid="{2B9658ED-4D58-4958-AC7A-1D72EE52F70D}" uniqueName="18" name="F1 Binary" queryTableFieldId="18"/>
    <tableColumn id="19" xr3:uid="{B92036A5-63B8-4ACD-BE32-E960D53D5F63}" uniqueName="19" name="Matrix" queryTableFieldId="19" dataDxfId="244"/>
    <tableColumn id="37" xr3:uid="{AABF366D-8D44-4A0E-A019-428A960E4578}" uniqueName="37" name="Pos ist Pos (TP)" queryTableFieldId="37" dataDxfId="243"/>
    <tableColumn id="38" xr3:uid="{41EB8A81-D310-4D71-A067-2518B3786C6C}" uniqueName="38" name="Pos is Neg (FP)" queryTableFieldId="38" dataDxfId="242"/>
    <tableColumn id="39" xr3:uid="{4B1B8185-0507-47C9-B9DF-2C5CA10ADCA0}" uniqueName="39" name="Neg is Pos (FN)" queryTableFieldId="39" dataDxfId="241"/>
    <tableColumn id="40" xr3:uid="{34B8777F-279E-4C02-B2EC-CB0327BB85C5}" uniqueName="40" name="Neg is Neg (TN)" queryTableFieldId="40" dataDxfId="240"/>
    <tableColumn id="20" xr3:uid="{9939CE3E-D92D-44B6-9DAB-6C2912B5948F}" uniqueName="20" name="negative precision" queryTableFieldId="20"/>
    <tableColumn id="21" xr3:uid="{D0F84456-61E6-40C9-BB7D-71D07A9FFE87}" uniqueName="21" name="negative recall" queryTableFieldId="21"/>
    <tableColumn id="22" xr3:uid="{376A0C47-4114-4FCB-9C1B-945D6885CAF3}" uniqueName="22" name="negative f1-score" queryTableFieldId="22"/>
    <tableColumn id="23" xr3:uid="{ECAA262A-516E-4429-976D-F99D96437572}" uniqueName="23" name="negative support" queryTableFieldId="23"/>
    <tableColumn id="24" xr3:uid="{A15792C6-D627-4D75-A81C-94652949C894}" uniqueName="24" name="positive precision" queryTableFieldId="24"/>
    <tableColumn id="25" xr3:uid="{B1ADE5DE-1C28-4B66-90F2-D0538B624445}" uniqueName="25" name="positive recall" queryTableFieldId="25"/>
    <tableColumn id="26" xr3:uid="{F83E4181-C9A0-4391-B800-87C0D4C45031}" uniqueName="26" name="positive f1-score" queryTableFieldId="26"/>
    <tableColumn id="27" xr3:uid="{2434B0F5-782A-4D41-9A33-E2A04ADA2918}" uniqueName="27" name="positive support" queryTableFieldId="27"/>
    <tableColumn id="28" xr3:uid="{BC1A8D4D-F6CB-4E54-BACE-8A3FF5E252A6}" uniqueName="28" name="accuracy accuracy" queryTableFieldId="28"/>
    <tableColumn id="29" xr3:uid="{DADB728B-A63B-4395-A653-82D3B5FACFFA}" uniqueName="29" name="macro avg precision" queryTableFieldId="29"/>
    <tableColumn id="30" xr3:uid="{5EE1523C-7F25-4B26-BEEB-53DA1FB42982}" uniqueName="30" name="macro avg recall" queryTableFieldId="30"/>
    <tableColumn id="31" xr3:uid="{4F70356B-5111-4AC7-8D32-BC7D75CF708C}" uniqueName="31" name="macro avg f1-score" queryTableFieldId="31"/>
    <tableColumn id="32" xr3:uid="{94D50487-85EB-4C5D-AA76-BD92580192B8}" uniqueName="32" name="macro avg support" queryTableFieldId="32"/>
    <tableColumn id="33" xr3:uid="{1A014F4C-F2E7-4043-83C3-D3C7AE435DB5}" uniqueName="33" name="weighted avg precision" queryTableFieldId="33"/>
    <tableColumn id="34" xr3:uid="{F8D1F9DB-D892-4B48-9FB0-A76845438A5B}" uniqueName="34" name="weighted avg recall" queryTableFieldId="34"/>
    <tableColumn id="35" xr3:uid="{002E2409-EAA1-45D4-9C3D-7BDE24208A6B}" uniqueName="35" name="weighted avg f1-score" queryTableFieldId="35"/>
    <tableColumn id="36" xr3:uid="{45622FD2-E753-4AEF-B22F-6B8AA8FEC275}" uniqueName="36" name="weighted avg support" queryTableFieldId="3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733AA95-39D6-4064-969F-0EAC2E12EB68}" name="Tabelle11" displayName="Tabelle11" ref="A1:L19" totalsRowShown="0" headerRowDxfId="15" headerRowBorderDxfId="14" tableBorderDxfId="13">
  <autoFilter ref="A1:L19" xr:uid="{D733AA95-39D6-4064-969F-0EAC2E12EB68}"/>
  <tableColumns count="12">
    <tableColumn id="1" xr3:uid="{4DD01FA4-AD4D-4284-8713-5425E5C1ECDB}" name="Iteration" dataDxfId="12"/>
    <tableColumn id="2" xr3:uid="{EFBAD349-3787-4624-A508-08DCA0C41397}" name="Shortcut"/>
    <tableColumn id="3" xr3:uid="{1E1C555F-256E-4E8D-9FDB-AA7776070AED}" name="Name"/>
    <tableColumn id="4" xr3:uid="{B0C0FB29-899B-4A46-9166-2694D93AC6C5}" name="Type"/>
    <tableColumn id="5" xr3:uid="{1A31BFFC-0CC0-43B3-8574-01C6C8874B69}" name="positive precision" dataDxfId="11"/>
    <tableColumn id="6" xr3:uid="{37B62D88-4D84-4BEC-9DB3-2116BDC269E4}" name="positive recall" dataDxfId="10"/>
    <tableColumn id="7" xr3:uid="{5E29C14F-1200-4431-BEDE-BC7785D00B3C}" name="positive f1-score" dataDxfId="9"/>
    <tableColumn id="8" xr3:uid="{AEED2DC7-8F61-4C01-A818-4BE7458C59F4}" name="positive support" dataDxfId="8"/>
    <tableColumn id="9" xr3:uid="{4EC97CCC-9250-4BCB-B33F-616D64701B61}" name="Pos is Pos (TP)"/>
    <tableColumn id="10" xr3:uid="{A668717B-E61A-46E0-998B-AA6724330D11}" name="Pos is Neg (FP)"/>
    <tableColumn id="11" xr3:uid="{568557FE-38C3-47C8-A813-D5D2E7A978D9}" name="Pos is Neu "/>
    <tableColumn id="12" xr3:uid="{9A8E5BEE-5159-47E0-B766-9B9765AB2D6D}" name="Accuracy Pos">
      <calculatedColumnFormula>I2/(J2+K2+I2)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3BE04A-F1B8-4808-8B67-F790C64D662A}" name="Tabelle12" displayName="Tabelle12" ref="A1:L19" totalsRowShown="0" headerRowDxfId="7" headerRowBorderDxfId="6" tableBorderDxfId="5">
  <autoFilter ref="A1:L19" xr:uid="{F63BE04A-F1B8-4808-8B67-F790C64D662A}"/>
  <tableColumns count="12">
    <tableColumn id="1" xr3:uid="{6BE8032E-6D70-41F0-BA24-6BA1F61B110A}" name="Iteration" dataDxfId="4"/>
    <tableColumn id="2" xr3:uid="{9A2BEEF3-61CB-4EFB-A03D-D0C7983D576F}" name="Shortcut"/>
    <tableColumn id="3" xr3:uid="{9C925478-DBF6-4B92-8C29-63D9C4CEF5EA}" name="Name"/>
    <tableColumn id="4" xr3:uid="{54B5A089-48C2-4F96-BD54-99F79BF04F00}" name="Type"/>
    <tableColumn id="5" xr3:uid="{A2B377BA-F64A-4CA3-9F38-75CD6B3FF13C}" name="neutral precision" dataDxfId="3"/>
    <tableColumn id="6" xr3:uid="{3CFE4931-F6A8-40D8-A69A-B356708718C5}" name="neutral recall" dataDxfId="2"/>
    <tableColumn id="7" xr3:uid="{C12A2D73-171D-45BD-B2D7-FD3C3F99339A}" name="neutral f1-score" dataDxfId="1"/>
    <tableColumn id="8" xr3:uid="{765F4503-BF3F-4733-9F61-F26F0E9B8F82}" name="neutral support" dataDxfId="0"/>
    <tableColumn id="9" xr3:uid="{23DD75FA-A2F2-4DB8-9F9F-083C9D0D08BD}" name="Neu is Pos"/>
    <tableColumn id="10" xr3:uid="{B38659EC-B89B-45FB-BBF5-393D25687533}" name="Neu is Neg"/>
    <tableColumn id="11" xr3:uid="{35FFDE91-6E6B-426B-A92B-68433C1E5FE2}" name="Neu is Neu"/>
    <tableColumn id="12" xr3:uid="{AEC4F294-136D-4052-97FF-A6D4BE2269B5}" name="Accurcacy Neu">
      <calculatedColumnFormula>K2/(K2+J2+I2)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1C245A-E861-4BA5-BBD3-A68F54DD131D}" name="Tabelle2" displayName="Tabelle2" ref="A1:AN21" totalsRowShown="0" dataDxfId="239">
  <autoFilter ref="A1:AN21" xr:uid="{ED1C245A-E861-4BA5-BBD3-A68F54DD131D}"/>
  <tableColumns count="40">
    <tableColumn id="1" xr3:uid="{3923FBE1-6D15-4BAD-AA4E-A7E152F60BC6}" name="Iteration" dataDxfId="238"/>
    <tableColumn id="2" xr3:uid="{4922333B-F8DB-4C65-92B8-D3B6D99DBF3B}" name="Shortcut" dataDxfId="237"/>
    <tableColumn id="3" xr3:uid="{D61D0046-13AF-4429-9E92-DB3C29390164}" name="Name" dataDxfId="236"/>
    <tableColumn id="4" xr3:uid="{4786AEC4-B399-41D9-B4C5-0FC4DD179C2E}" name="Type" dataDxfId="235"/>
    <tableColumn id="5" xr3:uid="{79CA06A5-F67E-4CB3-91FF-3F7FC509F869}" name="Time" dataDxfId="234"/>
    <tableColumn id="6" xr3:uid="{8806C8FA-91AB-43E7-A26B-63DFA0517283}" name="Total Length" dataDxfId="233"/>
    <tableColumn id="7" xr3:uid="{A3CD7590-CA20-41F3-BBB5-794588724A72}" name="Training Set" dataDxfId="232"/>
    <tableColumn id="8" xr3:uid="{02166BBA-2F5B-47A8-9970-41CA3E8DF2D2}" name="Test Set" dataDxfId="231"/>
    <tableColumn id="9" xr3:uid="{ED241D77-71D9-4CE7-B322-67D974F90C93}" name="Accuracy" dataDxfId="230"/>
    <tableColumn id="10" xr3:uid="{A0154477-A1BC-4C09-8C25-B05578FDFBAB}" name="Precision Macro" dataDxfId="229"/>
    <tableColumn id="11" xr3:uid="{F2E26E9F-B906-44FB-AAD5-1CA18C28B268}" name="Precision Micro" dataDxfId="228"/>
    <tableColumn id="12" xr3:uid="{C5244062-7710-4DAC-85E6-754650E8852C}" name="Precision Binary" dataDxfId="227"/>
    <tableColumn id="13" xr3:uid="{17A558DC-00E0-4D85-83FF-6FB01E3697A3}" name="Recall Macro" dataDxfId="226"/>
    <tableColumn id="14" xr3:uid="{2E6C329A-8E44-4DAF-89FA-42143A02E34B}" name="Recall Micro" dataDxfId="225"/>
    <tableColumn id="15" xr3:uid="{5BB51817-6C48-4469-8DB1-8B939DD8A61B}" name="Recall Binary" dataDxfId="224"/>
    <tableColumn id="16" xr3:uid="{688E4779-176F-4ECA-898C-0A7A45452DC2}" name="F1 Macro" dataDxfId="223"/>
    <tableColumn id="17" xr3:uid="{1800A48D-7B40-4C11-AA80-817C9D5BAD9F}" name="F1 Micro" dataDxfId="222"/>
    <tableColumn id="18" xr3:uid="{D76F0A1C-1044-44F5-847A-9C8CBCDBEA22}" name="F1 Binary" dataDxfId="221"/>
    <tableColumn id="19" xr3:uid="{A580756F-9C98-4A0F-B844-CAA081632CEA}" name="Matrix" dataDxfId="220"/>
    <tableColumn id="20" xr3:uid="{1EC84425-4D57-41AC-A00F-3C7D89DBD5C1}" name="Pos ist Pos (TP)" dataDxfId="219"/>
    <tableColumn id="21" xr3:uid="{A3D6BBEF-3617-449F-884A-87415431D6FD}" name="Pos is Neg (FP)" dataDxfId="218"/>
    <tableColumn id="22" xr3:uid="{1F104683-7A61-4AF1-9747-A76932E1EC65}" name="Neg is Pos (FN)" dataDxfId="217"/>
    <tableColumn id="23" xr3:uid="{8EE86C73-4A8D-4E75-9316-03714DF808B2}" name="Neg is Neg (TN)" dataDxfId="216"/>
    <tableColumn id="24" xr3:uid="{B697814C-7B76-44B7-B3DC-E1BAFA614F8D}" name="negative precision" dataDxfId="215"/>
    <tableColumn id="25" xr3:uid="{6404F29A-DB3C-4CE0-8C7A-E2E5621C320C}" name="negative recall" dataDxfId="214"/>
    <tableColumn id="26" xr3:uid="{01EB7E36-ACA0-40C2-92C7-EF6DDC3970E1}" name="negative f1-score" dataDxfId="213"/>
    <tableColumn id="27" xr3:uid="{BF18E190-8779-439C-9E59-02EE1C34768A}" name="negative support" dataDxfId="212"/>
    <tableColumn id="28" xr3:uid="{8B39FC4F-F5BD-4CE2-9778-9195FBD2C794}" name="positive precision" dataDxfId="211"/>
    <tableColumn id="29" xr3:uid="{DDE5FDF0-D5CC-4090-9111-BDAD1925C42D}" name="positive recall" dataDxfId="210"/>
    <tableColumn id="30" xr3:uid="{4B4998EB-30D5-4217-B9E9-1EC4E659BA70}" name="positive f1-score" dataDxfId="209"/>
    <tableColumn id="31" xr3:uid="{F7439B08-4C12-4AFC-B6FA-C9766E8F6E7D}" name="positive support" dataDxfId="208"/>
    <tableColumn id="32" xr3:uid="{5BF5697C-F2F4-4AB6-95CD-C986CB854AA7}" name="accuracy accuracy" dataDxfId="207"/>
    <tableColumn id="33" xr3:uid="{3C2E852F-7627-40E2-A0BF-5F08670D1B66}" name="macro avg precision" dataDxfId="206"/>
    <tableColumn id="34" xr3:uid="{97308AE3-5C14-4A4B-B491-2E1691F2BD8C}" name="macro avg recall" dataDxfId="205"/>
    <tableColumn id="35" xr3:uid="{E89A2818-1D49-4605-B39E-D39A761FB060}" name="macro avg f1-score" dataDxfId="204"/>
    <tableColumn id="36" xr3:uid="{377776B7-57BE-40BD-A12B-0490B6EA2F61}" name="macro avg support" dataDxfId="203"/>
    <tableColumn id="37" xr3:uid="{0A0BE557-BC96-4E09-B49D-B49D20BD72C7}" name="weighted avg precision" dataDxfId="202"/>
    <tableColumn id="38" xr3:uid="{9A49D180-E1C2-4701-87CD-51861CF4C675}" name="weighted avg recall" dataDxfId="201"/>
    <tableColumn id="39" xr3:uid="{4A9AA04F-70F2-4E96-81FA-C4DE8AD1E7D7}" name="weighted avg f1-score" dataDxfId="200"/>
    <tableColumn id="40" xr3:uid="{276DC2C6-DD55-403A-B3D7-C9B9C67992F5}" name="weighted avg support" dataDxfId="19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4739FB-7485-4664-8A8D-A877C5D4343F}" name="Tabelle3" displayName="Tabelle3" ref="A1:V21" totalsRowShown="0" headerRowDxfId="198" dataDxfId="196" headerRowBorderDxfId="197" tableBorderDxfId="195" totalsRowBorderDxfId="194">
  <autoFilter ref="A1:V21" xr:uid="{014739FB-7485-4664-8A8D-A877C5D4343F}"/>
  <tableColumns count="22">
    <tableColumn id="1" xr3:uid="{A099172C-1D8C-4A2B-8C03-D7AA01685E4E}" name="Iteration" dataDxfId="193"/>
    <tableColumn id="2" xr3:uid="{DA1951F9-2FA1-46B3-B1A2-C4C78A52C467}" name="Shortcut"/>
    <tableColumn id="3" xr3:uid="{30449433-4F66-43F5-B5AB-EC29AF714B5F}" name="Name"/>
    <tableColumn id="4" xr3:uid="{E12452E1-105C-4317-ABC2-244C37913460}" name="Type"/>
    <tableColumn id="5" xr3:uid="{A5EC0FA8-9D71-456D-82DA-8AF75FAD6300}" name="Time" dataDxfId="192"/>
    <tableColumn id="6" xr3:uid="{5FA06D6D-2FEE-40A4-B868-C7CB4E36D5E6}" name="Total Length" dataDxfId="191"/>
    <tableColumn id="7" xr3:uid="{EDC0A33D-28B6-44E3-82A6-0651C4BFB2C8}" name="Training Set" dataDxfId="190"/>
    <tableColumn id="8" xr3:uid="{13132685-1694-41D9-B0F9-44815376E205}" name="Test Set" dataDxfId="189"/>
    <tableColumn id="9" xr3:uid="{620C2ACC-04E2-4D6C-8CCB-91397C76F1F0}" name="Pos is Pos (TP)"/>
    <tableColumn id="10" xr3:uid="{CF961742-E3F8-415A-B588-9910678D42B0}" name="Pos is Neg (FP)"/>
    <tableColumn id="11" xr3:uid="{D38E607C-D6CA-4BBD-B8B5-3BBEFE2811A0}" name="Neg is Pos (FN)"/>
    <tableColumn id="12" xr3:uid="{818C58A1-F227-481C-BE65-C6BF4340980A}" name="Neg is Neg (TN)"/>
    <tableColumn id="13" xr3:uid="{31C6DB3A-CE99-41D2-8F4E-BA2571A9650B}" name="Accuracy" dataDxfId="188"/>
    <tableColumn id="14" xr3:uid="{4F998D23-61E7-438E-BD7E-9D1677DA1CAB}" name="Precision Binary" dataDxfId="187"/>
    <tableColumn id="15" xr3:uid="{392835C3-26B8-4CDD-89D8-59B6C7901470}" name="Recall Binary" dataDxfId="186"/>
    <tableColumn id="16" xr3:uid="{C6E40523-DC0D-40D0-B325-F01FF9B1C201}" name="F1 Binary" dataDxfId="185"/>
    <tableColumn id="17" xr3:uid="{DE38EA1C-CCD0-491E-B88F-D3A18FAC2C29}" name="macro avg precision" dataDxfId="184"/>
    <tableColumn id="18" xr3:uid="{E67A8904-9318-44DD-AC26-006CAC7EA654}" name="macro avg recall" dataDxfId="183"/>
    <tableColumn id="19" xr3:uid="{F111084C-91DA-45EF-83AE-7738139EBB27}" name="macro avg f1-score" dataDxfId="182"/>
    <tableColumn id="20" xr3:uid="{8014E930-0A80-4737-8C8F-31383A45DE2A}" name="weighted avg precision" dataDxfId="181"/>
    <tableColumn id="21" xr3:uid="{7832A352-120E-4A6E-801B-DEEE2E9732CB}" name="weighted avg recall" dataDxfId="180"/>
    <tableColumn id="22" xr3:uid="{A00E0679-13D7-4BE8-86C1-8500795EB09C}" name="weighted avg f1-score" dataDxfId="1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9796A2-D3BD-4A6B-90AB-5E0F68D4D971}" name="Tabelle4" displayName="Tabelle4" ref="A1:K21" totalsRowShown="0" headerRowDxfId="178" headerRowBorderDxfId="177" tableBorderDxfId="176">
  <autoFilter ref="A1:K21" xr:uid="{749796A2-D3BD-4A6B-90AB-5E0F68D4D971}"/>
  <tableColumns count="11">
    <tableColumn id="1" xr3:uid="{F1F22A8B-5A37-4E8D-8D5B-7F7A8027D6D0}" name="Iteration" dataDxfId="175"/>
    <tableColumn id="2" xr3:uid="{D4F6118F-90AE-4059-A8DE-9F06FF1BFF6B}" name="Shortcut"/>
    <tableColumn id="3" xr3:uid="{55B2E1D4-4283-4FC6-9849-59CAF150948E}" name="Name"/>
    <tableColumn id="4" xr3:uid="{BB63D322-6FE0-4A0E-99E1-FEF8DE8139F1}" name="Type"/>
    <tableColumn id="5" xr3:uid="{80621677-0110-46DF-A6E4-70FB6CF3D6D6}" name="negative precision" dataDxfId="174"/>
    <tableColumn id="6" xr3:uid="{0E1A7FFA-0E45-4A87-9BA4-EF623368F178}" name="negative recall" dataDxfId="173"/>
    <tableColumn id="7" xr3:uid="{17161472-5911-4EBD-B46F-BB0022BB15B4}" name="negative f1-score" dataDxfId="172"/>
    <tableColumn id="8" xr3:uid="{9A1FF77B-4914-4140-ADC7-7937F57760B1}" name="negative support" dataDxfId="171"/>
    <tableColumn id="9" xr3:uid="{02E5CCB4-E595-46C2-9CE0-20A4E42CCCF2}" name="Neg is Pos (FN)"/>
    <tableColumn id="10" xr3:uid="{7D9C9C52-7C5C-4FB4-AD66-86772BD23F59}" name="Neg is Neg (TN)"/>
    <tableColumn id="11" xr3:uid="{620CABC0-BD4A-409F-8AC5-408014940256}" name="Accuracy Neg">
      <calculatedColumnFormula>J2/(I2+J2)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ABC376-238C-4E54-943E-D23AE0C8DAD8}" name="Tabelle5" displayName="Tabelle5" ref="A1:K21" totalsRowShown="0" headerRowDxfId="170" headerRowBorderDxfId="169" tableBorderDxfId="168">
  <autoFilter ref="A1:K21" xr:uid="{13ABC376-238C-4E54-943E-D23AE0C8DAD8}"/>
  <tableColumns count="11">
    <tableColumn id="1" xr3:uid="{63CB17FF-B4C6-494A-BCDB-21AE0A528B64}" name="Iteration" dataDxfId="167"/>
    <tableColumn id="2" xr3:uid="{19C28C02-098A-4F99-B6DE-09F392E8B7B7}" name="Shortcut"/>
    <tableColumn id="3" xr3:uid="{306F3F0B-14ED-4D5D-B481-251F00811D4C}" name="Name"/>
    <tableColumn id="4" xr3:uid="{DDEAD97B-5F4E-435C-BBE4-C9CA3CF2C0B5}" name="Type"/>
    <tableColumn id="5" xr3:uid="{AE87A6BF-22A5-455F-94B9-E47801B505E3}" name="positive precision" dataDxfId="166"/>
    <tableColumn id="6" xr3:uid="{1ACFED73-40E8-4E65-9507-1B9EFD749A64}" name="positive recall" dataDxfId="165"/>
    <tableColumn id="7" xr3:uid="{75C5497B-5306-479C-8CC3-BDC2B18D80FC}" name="positive f1-score" dataDxfId="164"/>
    <tableColumn id="8" xr3:uid="{63BE7B62-9810-466A-AB20-4BFB44337254}" name="positive support" dataDxfId="163"/>
    <tableColumn id="9" xr3:uid="{16B32C82-DD5B-4D11-BE14-8561E5391343}" name="Pos is Pos (TP)"/>
    <tableColumn id="10" xr3:uid="{F14AF0C9-DD35-47C5-926A-8D5E9191B6DD}" name="Pos is Neg (FP)"/>
    <tableColumn id="11" xr3:uid="{E4F36C1D-F5F1-49DB-B9A6-3156C1FAB51D}" name="Accuracy Pos">
      <calculatedColumnFormula>I2/(I2+J2)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78B39F-ECED-41BF-8CF5-4D8D8F2618FD}" name="SVMDataKFoldTernary" displayName="SVMDataKFoldTernary" ref="A1:AW91" tableType="queryTable" totalsRowShown="0">
  <autoFilter ref="A1:AW91" xr:uid="{0B78B39F-ECED-41BF-8CF5-4D8D8F2618FD}"/>
  <tableColumns count="49">
    <tableColumn id="1" xr3:uid="{C4BA879D-76F1-4211-87F7-3FBEE999AD66}" uniqueName="1" name="Iteration" queryTableFieldId="1"/>
    <tableColumn id="2" xr3:uid="{959DE8B5-CDCF-4F97-B7C7-0F44C8F72859}" uniqueName="2" name="Shortcut" queryTableFieldId="2" dataDxfId="162"/>
    <tableColumn id="3" xr3:uid="{C4B0A6FB-B869-414E-963A-F26F24E8F86C}" uniqueName="3" name="Name" queryTableFieldId="3" dataDxfId="161"/>
    <tableColumn id="4" xr3:uid="{351C5BF3-35CE-4557-9EC4-AF7014A6E463}" uniqueName="4" name="Type" queryTableFieldId="4" dataDxfId="160"/>
    <tableColumn id="5" xr3:uid="{0DF67333-7A84-4323-9533-6E5E1FB1F3C1}" uniqueName="5" name="Time" queryTableFieldId="5"/>
    <tableColumn id="6" xr3:uid="{7A30BFC2-035E-4C18-A2CD-70159D9D4917}" uniqueName="6" name="Total Length" queryTableFieldId="6"/>
    <tableColumn id="7" xr3:uid="{F92083E8-9411-44D2-BDB5-48316A2BAFF9}" uniqueName="7" name="Training Set" queryTableFieldId="7"/>
    <tableColumn id="8" xr3:uid="{E5DC29B4-36D4-4CEA-B9BD-C637CF5707D6}" uniqueName="8" name="Test Set" queryTableFieldId="8"/>
    <tableColumn id="9" xr3:uid="{08DAD9A5-6AE1-485B-BB74-A79DB61DD93B}" uniqueName="9" name="Accuracy" queryTableFieldId="9"/>
    <tableColumn id="10" xr3:uid="{60FF9149-C2C5-455D-A813-51D827A64658}" uniqueName="10" name="Precision Macro" queryTableFieldId="10"/>
    <tableColumn id="11" xr3:uid="{AC4EF388-D5DA-4A45-9A5B-EB563FEF44C2}" uniqueName="11" name="Precision Micro" queryTableFieldId="11"/>
    <tableColumn id="12" xr3:uid="{C5E64077-A453-43B4-BD2C-F4928B72D28B}" uniqueName="12" name="Precision Binary" queryTableFieldId="12"/>
    <tableColumn id="13" xr3:uid="{8C5C876B-7EAC-4A5E-9BC8-229DC8BC70A8}" uniqueName="13" name="Recall Macro" queryTableFieldId="13"/>
    <tableColumn id="14" xr3:uid="{06203F2A-FDEA-4F57-89A0-E903C6D0AE87}" uniqueName="14" name="Recall Micro" queryTableFieldId="14"/>
    <tableColumn id="15" xr3:uid="{C1C78944-3BE0-4E6D-B89F-C27249E11644}" uniqueName="15" name="Recall Binary" queryTableFieldId="15"/>
    <tableColumn id="16" xr3:uid="{E51F7F0D-EF11-477B-A9E9-2C05DC983A53}" uniqueName="16" name="F1 Macro" queryTableFieldId="16"/>
    <tableColumn id="17" xr3:uid="{74F6DCB8-C372-4EE1-AD8E-4F19A7A60D92}" uniqueName="17" name="F1 Micro" queryTableFieldId="17"/>
    <tableColumn id="18" xr3:uid="{DE9B5EFA-8A04-4276-BD96-E32A93B71CB2}" uniqueName="18" name="F1 Binary" queryTableFieldId="18"/>
    <tableColumn id="19" xr3:uid="{7F824852-7E87-4093-9F97-16B66297B4B7}" uniqueName="19" name="Matrix" queryTableFieldId="19" dataDxfId="159"/>
    <tableColumn id="41" xr3:uid="{866B63EB-90F4-497C-A69F-D6D7E9F91FF0}" uniqueName="41" name="Pos is Pos (TP)" queryTableFieldId="41" dataDxfId="158"/>
    <tableColumn id="42" xr3:uid="{0D440899-04FE-40FA-8B1C-4F5AC5280D5F}" uniqueName="42" name="Pos is Neg (FP)" queryTableFieldId="42" dataDxfId="157"/>
    <tableColumn id="43" xr3:uid="{967E79BC-5781-4865-8E09-E712C3010E44}" uniqueName="43" name="Pos is Neu " queryTableFieldId="43" dataDxfId="156"/>
    <tableColumn id="44" xr3:uid="{AC1CA4E4-BE53-4D5E-BAA2-F5CD657653BF}" uniqueName="44" name="Neg is Pos (FN)" queryTableFieldId="44" dataDxfId="155"/>
    <tableColumn id="45" xr3:uid="{ED93D9F6-C8D7-4303-BC02-94D2C7C6162B}" uniqueName="45" name="Neg is Neg (TN)" queryTableFieldId="45" dataDxfId="154"/>
    <tableColumn id="46" xr3:uid="{B4097747-361D-4D84-BFD7-7A782E94B21F}" uniqueName="46" name="Neg is Neu " queryTableFieldId="46" dataDxfId="153"/>
    <tableColumn id="47" xr3:uid="{87D320BF-1B7D-46AA-B6AC-B01586A50F1F}" uniqueName="47" name="Neu is Pos" queryTableFieldId="47" dataDxfId="152"/>
    <tableColumn id="48" xr3:uid="{0740C3C0-0599-4E8A-858F-520ECF176C21}" uniqueName="48" name="Neu is Neg" queryTableFieldId="48" dataDxfId="151"/>
    <tableColumn id="49" xr3:uid="{35EB1C1E-24CD-49FC-9E00-EE4AFC8182FD}" uniqueName="49" name="Neu is Neu" queryTableFieldId="49" dataDxfId="150"/>
    <tableColumn id="20" xr3:uid="{6EE6B20B-B4C6-4371-824D-312643A81849}" uniqueName="20" name="negative precision" queryTableFieldId="20"/>
    <tableColumn id="21" xr3:uid="{BA3C5E7D-1581-4FAD-8D10-87FD1CD393B1}" uniqueName="21" name="negative recall" queryTableFieldId="21"/>
    <tableColumn id="22" xr3:uid="{49888A75-297A-417B-9E6E-A89D13C175B2}" uniqueName="22" name="negative f1-score" queryTableFieldId="22"/>
    <tableColumn id="23" xr3:uid="{2A45283D-959F-4CE8-87B1-9544593A25AC}" uniqueName="23" name="negative support" queryTableFieldId="23"/>
    <tableColumn id="24" xr3:uid="{6F597921-F9E7-4216-8EB4-2F67EA3E8CE0}" uniqueName="24" name="neutral f1-score" queryTableFieldId="24"/>
    <tableColumn id="25" xr3:uid="{D93B8F4C-EB4C-4F19-B6B2-7277692918B2}" uniqueName="25" name="neutral support" queryTableFieldId="25"/>
    <tableColumn id="26" xr3:uid="{0DAB17E6-D6BF-424E-A6F9-1A967BB15E27}" uniqueName="26" name="neutral precision" queryTableFieldId="26"/>
    <tableColumn id="27" xr3:uid="{2E2AF93D-CC8D-44A6-B807-098DDFDC6A66}" uniqueName="27" name="neutral recall" queryTableFieldId="27"/>
    <tableColumn id="28" xr3:uid="{A65173EF-A10D-4CA6-8900-E57CB8F036A1}" uniqueName="28" name="positive precision" queryTableFieldId="28"/>
    <tableColumn id="29" xr3:uid="{AB0DEEC6-BC25-4EAD-AC74-96A2664C386B}" uniqueName="29" name="positive recall" queryTableFieldId="29"/>
    <tableColumn id="30" xr3:uid="{DD2DE853-F754-486E-A557-855D75D769B9}" uniqueName="30" name="positive f1-score" queryTableFieldId="30"/>
    <tableColumn id="31" xr3:uid="{BEBA3EBB-DF84-41FA-A9C1-C602890A249E}" uniqueName="31" name="positive support" queryTableFieldId="31"/>
    <tableColumn id="32" xr3:uid="{5761D8E7-6868-433A-91B3-93A749AA58D6}" uniqueName="32" name="accuracy accuracy" queryTableFieldId="32"/>
    <tableColumn id="33" xr3:uid="{E354458D-B138-4FF2-9129-2CB10F732BA3}" uniqueName="33" name="macro avg precision" queryTableFieldId="33"/>
    <tableColumn id="34" xr3:uid="{6CC5462C-6162-4ADA-8A86-B53901F2792B}" uniqueName="34" name="macro avg recall" queryTableFieldId="34"/>
    <tableColumn id="35" xr3:uid="{D70F24D4-CCC0-4E1F-8DB4-500F0353B93E}" uniqueName="35" name="macro avg f1-score" queryTableFieldId="35"/>
    <tableColumn id="36" xr3:uid="{3968A8DE-7D3D-4880-A3F3-13321AB9BF71}" uniqueName="36" name="macro avg support" queryTableFieldId="36"/>
    <tableColumn id="37" xr3:uid="{BD2CB4A8-0B5F-4658-B960-A8CFB490C1AE}" uniqueName="37" name="weighted avg precision" queryTableFieldId="37"/>
    <tableColumn id="38" xr3:uid="{459EFD0E-9334-453B-B6CE-0606731EA2E9}" uniqueName="38" name="weighted avg recall" queryTableFieldId="38"/>
    <tableColumn id="39" xr3:uid="{0CD3A5E5-CBE7-4609-92CA-856FA2E6C6EE}" uniqueName="39" name="weighted avg f1-score" queryTableFieldId="39"/>
    <tableColumn id="40" xr3:uid="{D7836340-E30B-4C29-AEC5-5530755C0F58}" uniqueName="40" name="weighted avg support" queryTableFieldId="4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898FF6-DD1A-47DC-BC26-2AA75AB549F7}" name="Tabelle8" displayName="Tabelle8" ref="A1:AW20" totalsRowCount="1" headerRowDxfId="149" dataDxfId="148">
  <autoFilter ref="A1:AW19" xr:uid="{20898FF6-DD1A-47DC-BC26-2AA75AB549F7}"/>
  <tableColumns count="49">
    <tableColumn id="1" xr3:uid="{A665D211-60B1-4025-9106-0CD1023E1C9C}" name="Iteration" dataDxfId="147" totalsRowDxfId="146"/>
    <tableColumn id="2" xr3:uid="{14960060-2444-4E0C-B16F-7B06993033AF}" name="Shortcut" dataDxfId="145" totalsRowDxfId="144"/>
    <tableColumn id="3" xr3:uid="{B334E1AB-E426-4B40-AF54-D03F10B1B478}" name="Name" dataDxfId="143" totalsRowDxfId="142"/>
    <tableColumn id="4" xr3:uid="{64D3F16C-A558-45CF-93A2-DF6F85132116}" name="Type" dataDxfId="141" totalsRowDxfId="140"/>
    <tableColumn id="5" xr3:uid="{7EA42703-0FF5-41DC-84D5-2C5EDC06C923}" name="Time" totalsRowFunction="custom" dataDxfId="139" totalsRowDxfId="138">
      <totalsRowFormula>SUM(Tabelle8[Time])/60/60</totalsRowFormula>
    </tableColumn>
    <tableColumn id="6" xr3:uid="{5096B379-6FDF-419A-85DE-96B40852EB58}" name="Total Length" totalsRowLabel="Stunden" dataDxfId="137" totalsRowDxfId="136"/>
    <tableColumn id="7" xr3:uid="{6CDFAF43-194B-4C66-B05B-DB001D7B2552}" name="Training Set" dataDxfId="135" totalsRowDxfId="134"/>
    <tableColumn id="8" xr3:uid="{D3439279-E1E8-45BC-8065-127EEE5822AB}" name="Test Set" dataDxfId="133" totalsRowDxfId="132"/>
    <tableColumn id="9" xr3:uid="{1F98A78B-C478-46D4-8754-6A24C445C8E7}" name="Accuracy" dataDxfId="131" totalsRowDxfId="130"/>
    <tableColumn id="10" xr3:uid="{96247AA3-DDBC-4A2D-8476-7EBB0900E1B3}" name="Precision Macro" dataDxfId="129" totalsRowDxfId="128"/>
    <tableColumn id="11" xr3:uid="{65931DCF-C709-4B81-BE0D-5A9D4F17BC7F}" name="Precision Micro" dataDxfId="127" totalsRowDxfId="126"/>
    <tableColumn id="12" xr3:uid="{83D18065-D5D8-4EF6-8250-1FBE67EE8C84}" name="Precision Binary" dataDxfId="125" totalsRowDxfId="124"/>
    <tableColumn id="13" xr3:uid="{EB2E9486-401B-497F-948F-F0384F06664D}" name="Recall Macro" dataDxfId="123" totalsRowDxfId="122"/>
    <tableColumn id="14" xr3:uid="{EF0E21EE-2645-4C7E-ACF7-68FBACB7EDDF}" name="Recall Micro" dataDxfId="121" totalsRowDxfId="120"/>
    <tableColumn id="15" xr3:uid="{7C8671FF-C4CC-41B8-9F9B-8DCCB8E949FB}" name="Recall Binary" dataDxfId="119" totalsRowDxfId="118"/>
    <tableColumn id="16" xr3:uid="{D0A3D055-863C-41B4-92D4-144BA6D10090}" name="F1 Macro" dataDxfId="117" totalsRowDxfId="116"/>
    <tableColumn id="17" xr3:uid="{08D10020-3D0B-42F3-9389-1DC7379F271E}" name="F1 Micro" dataDxfId="115" totalsRowDxfId="114"/>
    <tableColumn id="18" xr3:uid="{F0120622-9232-4A34-A0D7-FAD8A1A6D795}" name="F1 Binary" dataDxfId="113" totalsRowDxfId="112"/>
    <tableColumn id="19" xr3:uid="{D6F5BF92-6AC9-478B-AD90-57CAEE43A891}" name="Matrix" dataDxfId="111" totalsRowDxfId="110"/>
    <tableColumn id="20" xr3:uid="{4BCD998F-A66D-4848-A258-6B975EDDD370}" name="Pos is Pos (TP)" dataDxfId="109" totalsRowDxfId="108"/>
    <tableColumn id="21" xr3:uid="{5722743C-2C56-4C57-93E1-0510999062C0}" name="Pos is Neg (FP)" dataDxfId="107" totalsRowDxfId="106"/>
    <tableColumn id="22" xr3:uid="{32FA6AB4-7DB4-4528-8832-B1C96D8FF6A5}" name="Pos is Neu " dataDxfId="105" totalsRowDxfId="104"/>
    <tableColumn id="23" xr3:uid="{EB4C2D28-30FA-4D02-ABF9-49B1FF8B186E}" name="Neg is Pos (FN)" dataDxfId="103" totalsRowDxfId="102"/>
    <tableColumn id="24" xr3:uid="{260E9DEA-D423-4EA8-86D9-343D978027B9}" name="Neg is Neg (TN)" dataDxfId="101" totalsRowDxfId="100"/>
    <tableColumn id="25" xr3:uid="{A6302E10-3128-4558-B486-CCA1A04A54E4}" name="Neg is Neu " dataDxfId="99" totalsRowDxfId="98"/>
    <tableColumn id="26" xr3:uid="{5FAE409B-1D8E-48C9-A472-0A239D7F044A}" name="Neu is Pos" dataDxfId="97" totalsRowDxfId="96"/>
    <tableColumn id="27" xr3:uid="{374942E8-C5C3-4EBE-AC08-21FBD2A94EC7}" name="Neu is Neg" dataDxfId="95" totalsRowDxfId="94"/>
    <tableColumn id="28" xr3:uid="{FA42215F-8C49-4A92-A06E-FC8307DE1356}" name="Neu is Neu" dataDxfId="93" totalsRowDxfId="92"/>
    <tableColumn id="29" xr3:uid="{04E8A2E7-EB09-48C7-9087-2BFA1994656C}" name="negative precision" dataDxfId="91" totalsRowDxfId="90"/>
    <tableColumn id="30" xr3:uid="{6A88708F-A7F5-495A-8BFC-071FB07B196D}" name="negative recall" dataDxfId="89" totalsRowDxfId="88"/>
    <tableColumn id="31" xr3:uid="{764ABBB8-3DF3-4A73-84E4-0C867A41ABA9}" name="negative f1-score" dataDxfId="87" totalsRowDxfId="86"/>
    <tableColumn id="32" xr3:uid="{123C3B0A-856F-426E-986A-6664F18F995B}" name="negative support" dataDxfId="85" totalsRowDxfId="84"/>
    <tableColumn id="33" xr3:uid="{893404AC-7919-4341-99DB-D74B550297BC}" name="neutral f1-score" dataDxfId="83" totalsRowDxfId="82"/>
    <tableColumn id="34" xr3:uid="{8224BAAE-CAF0-405D-A26B-83136ECF5EDF}" name="neutral support" dataDxfId="81" totalsRowDxfId="80"/>
    <tableColumn id="35" xr3:uid="{3B289FB5-D815-4E4D-8662-859A557C9D6D}" name="neutral precision" dataDxfId="79" totalsRowDxfId="78"/>
    <tableColumn id="36" xr3:uid="{F8CC5A8F-4083-4B14-8BB1-7B233B29C8DF}" name="neutral recall" dataDxfId="77" totalsRowDxfId="76"/>
    <tableColumn id="37" xr3:uid="{340CD4DD-D3F2-4BC2-A731-BA4AA139D43F}" name="positive precision" dataDxfId="75" totalsRowDxfId="74"/>
    <tableColumn id="38" xr3:uid="{4F075929-9AEB-460E-B90F-2FDF2B6C81CC}" name="positive recall" dataDxfId="73" totalsRowDxfId="72"/>
    <tableColumn id="39" xr3:uid="{95D1CAE6-41B0-4DB8-BA8F-DCEBA3E6A485}" name="positive f1-score" dataDxfId="71" totalsRowDxfId="70"/>
    <tableColumn id="40" xr3:uid="{EB833F9E-7D82-4CF0-876D-AD071EBCF835}" name="positive support" dataDxfId="69" totalsRowDxfId="68"/>
    <tableColumn id="41" xr3:uid="{BFCC736A-C20F-4100-93C7-D3FAB2ABE471}" name="accuracy accuracy" dataDxfId="67" totalsRowDxfId="66"/>
    <tableColumn id="42" xr3:uid="{5606DBB7-F8AC-401A-80A0-AD18226D66E7}" name="macro avg precision" dataDxfId="65" totalsRowDxfId="64"/>
    <tableColumn id="43" xr3:uid="{129ADE53-6BC2-4065-990A-E3F64A02E6D3}" name="macro avg recall" dataDxfId="63" totalsRowDxfId="62"/>
    <tableColumn id="44" xr3:uid="{E24B0BFE-5C54-42B0-8E59-0205841C368B}" name="macro avg f1-score" dataDxfId="61" totalsRowDxfId="60"/>
    <tableColumn id="45" xr3:uid="{12FD0804-C5E4-4D9B-A263-942E9E6D205B}" name="macro avg support" dataDxfId="59" totalsRowDxfId="58"/>
    <tableColumn id="46" xr3:uid="{6AA3410F-EBE6-460D-8BAA-6A17635EF9E3}" name="weighted avg precision" dataDxfId="57" totalsRowDxfId="56"/>
    <tableColumn id="47" xr3:uid="{BD06F15F-5A63-4AD7-8320-805B3A1C1CEB}" name="weighted avg recall" dataDxfId="55" totalsRowDxfId="54"/>
    <tableColumn id="48" xr3:uid="{D30A4D95-1C70-4D50-8F7D-42AC31A26FED}" name="weighted avg f1-score" dataDxfId="53" totalsRowDxfId="52"/>
    <tableColumn id="49" xr3:uid="{2B79B6C3-84CE-4DA5-A3A0-4C6D0377CEF3}" name="weighted avg support" dataDxfId="51" totalsRow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7455C8-B8B1-4770-B2DC-C3DFDFDBBA1A}" name="Tabelle9" displayName="Tabelle9" ref="A1:AF19" totalsRowShown="0" headerRowDxfId="49" dataDxfId="47" headerRowBorderDxfId="48" tableBorderDxfId="46" totalsRowBorderDxfId="45">
  <autoFilter ref="A1:AF19" xr:uid="{397455C8-B8B1-4770-B2DC-C3DFDFDBBA1A}"/>
  <tableColumns count="32">
    <tableColumn id="1" xr3:uid="{58C8065C-0D74-4091-8FFA-2D5404E5F147}" name="Shortcut" dataDxfId="44"/>
    <tableColumn id="2" xr3:uid="{48F2D067-086F-4D51-B3B6-6D664CF172E2}" name="Name"/>
    <tableColumn id="3" xr3:uid="{3B005876-CEFC-458F-B5E8-E043D6976113}" name="Type"/>
    <tableColumn id="4" xr3:uid="{7ED6DDDA-E1C6-482C-9FB6-3DB36A0D2B4A}" name="Time" dataDxfId="43"/>
    <tableColumn id="5" xr3:uid="{318648A1-8E23-4B35-AD55-1475260EFF7C}" name="Total Length" dataDxfId="42"/>
    <tableColumn id="6" xr3:uid="{8BFFC3FF-71F8-421F-8F8A-123E80F7F8E3}" name="Training Set" dataDxfId="41"/>
    <tableColumn id="7" xr3:uid="{FE13E63C-FFA9-4606-AA5F-01D17E2B5E7A}" name="Test Set" dataDxfId="40"/>
    <tableColumn id="8" xr3:uid="{14548C9D-343D-4E5E-BD86-4483E1A5C420}" name="Pos is Pos (TP)"/>
    <tableColumn id="9" xr3:uid="{9ABFDEFF-165C-4814-86C7-D731D735C57A}" name="Pos is Neg (FP)"/>
    <tableColumn id="10" xr3:uid="{33D96757-AE22-4BED-B7F6-E95E256DDDBD}" name="Pos is Neu "/>
    <tableColumn id="11" xr3:uid="{0B30C0DC-3C9A-4645-91A2-75250A968002}" name="Neg is Pos (FN)"/>
    <tableColumn id="12" xr3:uid="{3AF0B42E-FFD0-4433-9B59-ABDF41152F4F}" name="Neg is Neg (TN)"/>
    <tableColumn id="13" xr3:uid="{7F9EB30E-B394-4208-94D6-35564B3CBB0F}" name="Neg is Neu "/>
    <tableColumn id="14" xr3:uid="{B1C23BB9-A6C1-4487-88BF-79FD69DC3C63}" name="Neu is Pos"/>
    <tableColumn id="15" xr3:uid="{84B0CCB2-7F30-468F-8387-7221A06C2E08}" name="Neu is Neg"/>
    <tableColumn id="16" xr3:uid="{E809169F-A479-447F-991B-6DDFAD72C1FC}" name="Neu is Neu"/>
    <tableColumn id="17" xr3:uid="{A109963B-3E97-472D-94CA-2A8BB914C45C}" name="Accuracy" dataDxfId="39"/>
    <tableColumn id="18" xr3:uid="{7E66E010-A29F-46CA-A21F-C1903D661297}" name="Precision Macro" dataDxfId="38"/>
    <tableColumn id="19" xr3:uid="{00E4EE10-C90F-43C5-AB11-B42BB8394126}" name="Precision Micro" dataDxfId="37"/>
    <tableColumn id="20" xr3:uid="{65128486-584A-4085-A5D7-B4C12CFEC4E6}" name="Recall Macro" dataDxfId="36"/>
    <tableColumn id="21" xr3:uid="{19D8D2BB-EB11-4391-99CC-84E563AF27CD}" name="Recall Micro" dataDxfId="35"/>
    <tableColumn id="22" xr3:uid="{4E0796E7-DCC5-4E4F-8746-D55FA6AFBB05}" name="F1 Macro" dataDxfId="34"/>
    <tableColumn id="23" xr3:uid="{9B129397-3C50-42FB-9CAF-AF249E905DAB}" name="F1 Micro" dataDxfId="33"/>
    <tableColumn id="24" xr3:uid="{F1718673-D6D6-4C6F-8F35-7D51E6320D2D}" name="accuracy accuracy" dataDxfId="32"/>
    <tableColumn id="25" xr3:uid="{96A75558-2088-4E22-9073-0B57C6445D57}" name="macro avg precision" dataDxfId="31"/>
    <tableColumn id="26" xr3:uid="{94D752CC-E563-46B3-B888-7CB4F658B84A}" name="macro avg recall" dataDxfId="30"/>
    <tableColumn id="27" xr3:uid="{65874570-BDCC-4C46-8E7A-AEC9D48D5995}" name="macro avg f1-score" dataDxfId="29"/>
    <tableColumn id="28" xr3:uid="{7773009E-8CD4-413A-BC26-F8F4BD8D90B8}" name="macro avg support" dataDxfId="28"/>
    <tableColumn id="29" xr3:uid="{EA1BE6D4-8281-4B91-BFE7-D527C65004D4}" name="weighted avg precision" dataDxfId="27"/>
    <tableColumn id="30" xr3:uid="{B6EDA135-9686-4BE3-9B11-E352DD3F6D8C}" name="weighted avg recall" dataDxfId="26"/>
    <tableColumn id="31" xr3:uid="{E12B2D4F-A6A7-49AE-BA5B-A4191B17E077}" name="weighted avg f1-score" dataDxfId="25"/>
    <tableColumn id="32" xr3:uid="{DA1C41D1-D621-4050-BE83-60B1928974B0}" name="weighted avg support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B09FEBF-744A-483B-A087-94512152E137}" name="Tabelle10" displayName="Tabelle10" ref="A1:L19" totalsRowShown="0" headerRowDxfId="23" headerRowBorderDxfId="22" tableBorderDxfId="21">
  <autoFilter ref="A1:L19" xr:uid="{CB09FEBF-744A-483B-A087-94512152E137}"/>
  <tableColumns count="12">
    <tableColumn id="1" xr3:uid="{D126E60D-14CA-4FA6-9725-2DD3479FAB3B}" name="Iteration" dataDxfId="20"/>
    <tableColumn id="2" xr3:uid="{E29339AC-677C-4314-9E31-FD82BBD6D84B}" name="Shortcut"/>
    <tableColumn id="3" xr3:uid="{310E3510-C805-4462-97DD-1890F93C1A5C}" name="Name"/>
    <tableColumn id="4" xr3:uid="{55078DF3-91A1-46D5-B1BD-127206B34E89}" name="Type"/>
    <tableColumn id="5" xr3:uid="{5F657DD1-CC3C-4968-90C2-2AF7FBA36532}" name="negative precision" dataDxfId="19"/>
    <tableColumn id="6" xr3:uid="{681DE5AA-010E-4EAC-92E2-C5A5628F4BE7}" name="negative recall" dataDxfId="18"/>
    <tableColumn id="7" xr3:uid="{6DF76C8D-E44D-40F8-94C0-34C29CB39416}" name="negative f1-score" dataDxfId="17"/>
    <tableColumn id="8" xr3:uid="{541075D6-8853-4FBF-95C9-9C1FB8E64ACB}" name="negative support" dataDxfId="16"/>
    <tableColumn id="9" xr3:uid="{976B0527-A34F-4AA1-A457-EF6DB10EE115}" name="Neg is Pos (FN)"/>
    <tableColumn id="10" xr3:uid="{7DD165E6-2693-43EF-8862-075598905A8E}" name="Neg is Neg (TN)"/>
    <tableColumn id="11" xr3:uid="{661A7844-0696-4CFF-A625-43BF510FB174}" name="Neg is Neu "/>
    <tableColumn id="12" xr3:uid="{56B25FCB-6D3C-44A3-92FD-890EE432EA3B}" name="Accuracy Neg">
      <calculatedColumnFormula>J2/(I2+J2+K2)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F1BB-E360-4CD1-B0C7-4FF8AE54094C}">
  <dimension ref="A1:AN101"/>
  <sheetViews>
    <sheetView tabSelected="1" topLeftCell="A70" zoomScale="145" zoomScaleNormal="145" workbookViewId="0">
      <selection activeCell="S62" sqref="S62:S65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4.85546875" bestFit="1" customWidth="1"/>
    <col min="4" max="4" width="7.570312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6" width="11.28515625" bestFit="1" customWidth="1"/>
    <col min="17" max="17" width="10.85546875" bestFit="1" customWidth="1"/>
    <col min="18" max="18" width="12" bestFit="1" customWidth="1"/>
    <col min="19" max="19" width="19.85546875" bestFit="1" customWidth="1"/>
    <col min="20" max="20" width="19.7109375" bestFit="1" customWidth="1"/>
    <col min="21" max="21" width="16.28515625" bestFit="1" customWidth="1"/>
    <col min="22" max="22" width="18.7109375" bestFit="1" customWidth="1"/>
    <col min="23" max="23" width="18.42578125" bestFit="1" customWidth="1"/>
    <col min="24" max="24" width="19.140625" bestFit="1" customWidth="1"/>
    <col min="25" max="25" width="15.7109375" bestFit="1" customWidth="1"/>
    <col min="26" max="26" width="18" bestFit="1" customWidth="1"/>
    <col min="27" max="27" width="17.7109375" bestFit="1" customWidth="1"/>
    <col min="28" max="28" width="18.7109375" bestFit="1" customWidth="1"/>
    <col min="29" max="29" width="20.85546875" bestFit="1" customWidth="1"/>
    <col min="30" max="30" width="17.42578125" bestFit="1" customWidth="1"/>
    <col min="31" max="31" width="19.85546875" bestFit="1" customWidth="1"/>
    <col min="32" max="32" width="19.5703125" bestFit="1" customWidth="1"/>
    <col min="33" max="33" width="24" bestFit="1" customWidth="1"/>
    <col min="34" max="34" width="20.5703125" bestFit="1" customWidth="1"/>
    <col min="35" max="35" width="22.85546875" bestFit="1" customWidth="1"/>
    <col min="36" max="36" width="22.5703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156</v>
      </c>
      <c r="U1" t="s">
        <v>157</v>
      </c>
      <c r="V1" t="s">
        <v>158</v>
      </c>
      <c r="W1" t="s">
        <v>159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</row>
    <row r="2" spans="1:40" x14ac:dyDescent="0.25">
      <c r="A2">
        <v>1</v>
      </c>
      <c r="B2" s="1" t="s">
        <v>36</v>
      </c>
      <c r="C2" s="1" t="s">
        <v>37</v>
      </c>
      <c r="D2" s="1" t="s">
        <v>38</v>
      </c>
      <c r="E2">
        <v>1.9809246063232401E-2</v>
      </c>
      <c r="F2">
        <v>146</v>
      </c>
      <c r="G2">
        <v>109</v>
      </c>
      <c r="H2">
        <v>37</v>
      </c>
      <c r="I2">
        <v>0.67567567567567566</v>
      </c>
      <c r="J2">
        <v>0</v>
      </c>
      <c r="K2">
        <v>0</v>
      </c>
      <c r="L2">
        <v>0.66666666666666663</v>
      </c>
      <c r="M2">
        <v>0</v>
      </c>
      <c r="N2">
        <v>0</v>
      </c>
      <c r="O2">
        <v>0.4</v>
      </c>
      <c r="P2">
        <v>0</v>
      </c>
      <c r="Q2">
        <v>0</v>
      </c>
      <c r="R2">
        <v>0.5</v>
      </c>
      <c r="S2" s="1" t="s">
        <v>77</v>
      </c>
      <c r="T2" s="1">
        <v>6</v>
      </c>
      <c r="U2" s="1">
        <v>9</v>
      </c>
      <c r="V2" s="1">
        <v>3</v>
      </c>
      <c r="W2" s="1">
        <v>19</v>
      </c>
      <c r="X2">
        <v>0.6785714285714286</v>
      </c>
      <c r="Y2">
        <v>0.86363636363636365</v>
      </c>
      <c r="Z2">
        <v>0.76</v>
      </c>
      <c r="AA2">
        <v>22</v>
      </c>
      <c r="AB2">
        <v>0.66666666666666663</v>
      </c>
      <c r="AC2">
        <v>0.4</v>
      </c>
      <c r="AD2">
        <v>0.5</v>
      </c>
      <c r="AE2">
        <v>15</v>
      </c>
      <c r="AF2">
        <v>0.67567567567567566</v>
      </c>
      <c r="AG2">
        <v>0.67261904761904767</v>
      </c>
      <c r="AH2">
        <v>0.63181818181818183</v>
      </c>
      <c r="AI2">
        <v>0.63</v>
      </c>
      <c r="AJ2">
        <v>37</v>
      </c>
      <c r="AK2">
        <v>0.67374517374517384</v>
      </c>
      <c r="AL2">
        <v>0.67567567567567566</v>
      </c>
      <c r="AM2">
        <v>0.65459459459459457</v>
      </c>
      <c r="AN2">
        <v>37</v>
      </c>
    </row>
    <row r="3" spans="1:40" x14ac:dyDescent="0.25">
      <c r="A3">
        <v>2</v>
      </c>
      <c r="B3" s="1" t="s">
        <v>36</v>
      </c>
      <c r="C3" s="1" t="s">
        <v>37</v>
      </c>
      <c r="D3" s="1" t="s">
        <v>38</v>
      </c>
      <c r="E3">
        <v>9.6571445465087006E-3</v>
      </c>
      <c r="F3">
        <v>146</v>
      </c>
      <c r="G3">
        <v>109</v>
      </c>
      <c r="H3">
        <v>37</v>
      </c>
      <c r="I3">
        <v>0.6216216216216216</v>
      </c>
      <c r="J3">
        <v>0</v>
      </c>
      <c r="K3">
        <v>0</v>
      </c>
      <c r="L3">
        <v>0.5</v>
      </c>
      <c r="M3">
        <v>0</v>
      </c>
      <c r="N3">
        <v>0</v>
      </c>
      <c r="O3">
        <v>0.5</v>
      </c>
      <c r="P3">
        <v>0</v>
      </c>
      <c r="Q3">
        <v>0</v>
      </c>
      <c r="R3">
        <v>0.5</v>
      </c>
      <c r="S3" s="1" t="s">
        <v>78</v>
      </c>
      <c r="T3" s="1">
        <v>7</v>
      </c>
      <c r="U3" s="1">
        <v>7</v>
      </c>
      <c r="V3" s="1">
        <v>7</v>
      </c>
      <c r="W3" s="1">
        <v>16</v>
      </c>
      <c r="X3">
        <v>0.69565217391304346</v>
      </c>
      <c r="Y3">
        <v>0.69565217391304346</v>
      </c>
      <c r="Z3">
        <v>0.69565217391304346</v>
      </c>
      <c r="AA3">
        <v>23</v>
      </c>
      <c r="AB3">
        <v>0.5</v>
      </c>
      <c r="AC3">
        <v>0.5</v>
      </c>
      <c r="AD3">
        <v>0.5</v>
      </c>
      <c r="AE3">
        <v>14</v>
      </c>
      <c r="AF3">
        <v>0.6216216216216216</v>
      </c>
      <c r="AG3">
        <v>0.59782608695652173</v>
      </c>
      <c r="AH3">
        <v>0.59782608695652173</v>
      </c>
      <c r="AI3">
        <v>0.59782608695652173</v>
      </c>
      <c r="AJ3">
        <v>37</v>
      </c>
      <c r="AK3">
        <v>0.6216216216216216</v>
      </c>
      <c r="AL3">
        <v>0.6216216216216216</v>
      </c>
      <c r="AM3">
        <v>0.6216216216216216</v>
      </c>
      <c r="AN3">
        <v>37</v>
      </c>
    </row>
    <row r="4" spans="1:40" x14ac:dyDescent="0.25">
      <c r="A4">
        <v>3</v>
      </c>
      <c r="B4" s="1" t="s">
        <v>36</v>
      </c>
      <c r="C4" s="1" t="s">
        <v>37</v>
      </c>
      <c r="D4" s="1" t="s">
        <v>38</v>
      </c>
      <c r="E4">
        <v>9.7317695617675001E-3</v>
      </c>
      <c r="F4">
        <v>146</v>
      </c>
      <c r="G4">
        <v>110</v>
      </c>
      <c r="H4">
        <v>36</v>
      </c>
      <c r="I4">
        <v>0.55555555555555558</v>
      </c>
      <c r="J4">
        <v>0</v>
      </c>
      <c r="K4">
        <v>0</v>
      </c>
      <c r="L4">
        <v>0.44444444444444442</v>
      </c>
      <c r="M4">
        <v>0</v>
      </c>
      <c r="N4">
        <v>0</v>
      </c>
      <c r="O4">
        <v>0.5714285714285714</v>
      </c>
      <c r="P4">
        <v>0</v>
      </c>
      <c r="Q4">
        <v>0</v>
      </c>
      <c r="R4">
        <v>0.5</v>
      </c>
      <c r="S4" s="1" t="s">
        <v>79</v>
      </c>
      <c r="T4" s="1">
        <v>8</v>
      </c>
      <c r="U4" s="1">
        <v>6</v>
      </c>
      <c r="V4" s="1">
        <v>10</v>
      </c>
      <c r="W4" s="1">
        <v>12</v>
      </c>
      <c r="X4">
        <v>0.66666666666666663</v>
      </c>
      <c r="Y4">
        <v>0.54545454545454541</v>
      </c>
      <c r="Z4">
        <v>0.6</v>
      </c>
      <c r="AA4">
        <v>22</v>
      </c>
      <c r="AB4">
        <v>0.44444444444444442</v>
      </c>
      <c r="AC4">
        <v>0.5714285714285714</v>
      </c>
      <c r="AD4">
        <v>0.5</v>
      </c>
      <c r="AE4">
        <v>14</v>
      </c>
      <c r="AF4">
        <v>0.55555555555555558</v>
      </c>
      <c r="AG4">
        <v>0.55555555555555558</v>
      </c>
      <c r="AH4">
        <v>0.55844155844155841</v>
      </c>
      <c r="AI4">
        <v>0.55000000000000004</v>
      </c>
      <c r="AJ4">
        <v>36</v>
      </c>
      <c r="AK4">
        <v>0.58024691358024683</v>
      </c>
      <c r="AL4">
        <v>0.55555555555555558</v>
      </c>
      <c r="AM4">
        <v>0.56111111111111112</v>
      </c>
      <c r="AN4">
        <v>36</v>
      </c>
    </row>
    <row r="5" spans="1:40" x14ac:dyDescent="0.25">
      <c r="A5">
        <v>4</v>
      </c>
      <c r="B5" s="1" t="s">
        <v>36</v>
      </c>
      <c r="C5" s="1" t="s">
        <v>37</v>
      </c>
      <c r="D5" s="1" t="s">
        <v>38</v>
      </c>
      <c r="E5">
        <v>9.9492073059081997E-3</v>
      </c>
      <c r="F5">
        <v>146</v>
      </c>
      <c r="G5">
        <v>110</v>
      </c>
      <c r="H5">
        <v>36</v>
      </c>
      <c r="I5">
        <v>0.69444444444444442</v>
      </c>
      <c r="J5">
        <v>0</v>
      </c>
      <c r="K5">
        <v>0</v>
      </c>
      <c r="L5">
        <v>0.6</v>
      </c>
      <c r="M5">
        <v>0</v>
      </c>
      <c r="N5">
        <v>0</v>
      </c>
      <c r="O5">
        <v>0.6428571428571429</v>
      </c>
      <c r="P5">
        <v>0</v>
      </c>
      <c r="Q5">
        <v>0</v>
      </c>
      <c r="R5">
        <v>0.62068965517241381</v>
      </c>
      <c r="S5" s="1" t="s">
        <v>80</v>
      </c>
      <c r="T5" s="1">
        <v>9</v>
      </c>
      <c r="U5" s="1">
        <v>5</v>
      </c>
      <c r="V5" s="1">
        <v>6</v>
      </c>
      <c r="W5" s="1">
        <v>16</v>
      </c>
      <c r="X5">
        <v>0.76190476190476186</v>
      </c>
      <c r="Y5">
        <v>0.72727272727272729</v>
      </c>
      <c r="Z5">
        <v>0.7441860465116279</v>
      </c>
      <c r="AA5">
        <v>22</v>
      </c>
      <c r="AB5">
        <v>0.6</v>
      </c>
      <c r="AC5">
        <v>0.6428571428571429</v>
      </c>
      <c r="AD5">
        <v>0.62068965517241381</v>
      </c>
      <c r="AE5">
        <v>14</v>
      </c>
      <c r="AF5">
        <v>0.69444444444444442</v>
      </c>
      <c r="AG5">
        <v>0.68095238095238098</v>
      </c>
      <c r="AH5">
        <v>0.68506493506493515</v>
      </c>
      <c r="AI5">
        <v>0.6824378508420208</v>
      </c>
      <c r="AJ5">
        <v>36</v>
      </c>
      <c r="AK5">
        <v>0.69894179894179886</v>
      </c>
      <c r="AL5">
        <v>0.69444444444444442</v>
      </c>
      <c r="AM5">
        <v>0.69615967210193352</v>
      </c>
      <c r="AN5">
        <v>36</v>
      </c>
    </row>
    <row r="6" spans="1:40" s="2" customFormat="1" x14ac:dyDescent="0.25">
      <c r="A6" s="3" t="s">
        <v>160</v>
      </c>
      <c r="B6" s="3" t="str">
        <f>B5</f>
        <v>LT01</v>
      </c>
      <c r="C6" s="3" t="str">
        <f>C5</f>
        <v>gnd</v>
      </c>
      <c r="D6" s="3" t="str">
        <f>D5</f>
        <v>Binary</v>
      </c>
      <c r="E6" s="3">
        <f>SUM(E2:E5)</f>
        <v>4.9147367477416798E-2</v>
      </c>
      <c r="F6" s="3">
        <f>F5</f>
        <v>146</v>
      </c>
      <c r="G6" s="3">
        <f>G5</f>
        <v>110</v>
      </c>
      <c r="H6" s="3">
        <f>H5</f>
        <v>36</v>
      </c>
      <c r="I6" s="3">
        <f>SUM(I2:I5)/4</f>
        <v>0.63682432432432434</v>
      </c>
      <c r="J6" s="3">
        <f t="shared" ref="J6:L6" si="0">SUM(J2:J5)/4</f>
        <v>0</v>
      </c>
      <c r="K6" s="3">
        <f t="shared" si="0"/>
        <v>0</v>
      </c>
      <c r="L6" s="3">
        <f t="shared" si="0"/>
        <v>0.5527777777777777</v>
      </c>
      <c r="M6" s="3">
        <f>SUM(M2:M5)/4</f>
        <v>0</v>
      </c>
      <c r="N6" s="3">
        <f t="shared" ref="N6:O6" si="1">SUM(N2:N5)/4</f>
        <v>0</v>
      </c>
      <c r="O6" s="3">
        <f t="shared" si="1"/>
        <v>0.52857142857142858</v>
      </c>
      <c r="P6" s="3">
        <f>SUM(P2:P5)/4</f>
        <v>0</v>
      </c>
      <c r="Q6" s="3">
        <f t="shared" ref="Q6:R6" si="2">SUM(Q2:Q5)/4</f>
        <v>0</v>
      </c>
      <c r="R6" s="3">
        <f t="shared" si="2"/>
        <v>0.53017241379310343</v>
      </c>
      <c r="S6" s="3"/>
      <c r="T6" s="3">
        <f>ROUND(SUM(T2:T5)/4,0)</f>
        <v>8</v>
      </c>
      <c r="U6" s="3">
        <f t="shared" ref="U6:W6" si="3">ROUND(SUM(U2:U5)/4,0)</f>
        <v>7</v>
      </c>
      <c r="V6" s="3">
        <f t="shared" si="3"/>
        <v>7</v>
      </c>
      <c r="W6" s="3">
        <f t="shared" si="3"/>
        <v>16</v>
      </c>
      <c r="X6" s="3">
        <f t="shared" ref="X6" si="4">SUM(X2:X5)/4</f>
        <v>0.70069875776397517</v>
      </c>
      <c r="Y6" s="3">
        <f t="shared" ref="Y6:Z6" si="5">SUM(Y2:Y5)/4</f>
        <v>0.70800395256916993</v>
      </c>
      <c r="Z6" s="3">
        <f t="shared" si="5"/>
        <v>0.69995955510616781</v>
      </c>
      <c r="AA6" s="3">
        <f>AA5</f>
        <v>22</v>
      </c>
      <c r="AB6" s="3">
        <f t="shared" ref="AB6:AD6" si="6">SUM(AB2:AB5)/4</f>
        <v>0.5527777777777777</v>
      </c>
      <c r="AC6" s="3">
        <f t="shared" si="6"/>
        <v>0.52857142857142858</v>
      </c>
      <c r="AD6" s="3">
        <f t="shared" si="6"/>
        <v>0.53017241379310343</v>
      </c>
      <c r="AE6" s="3">
        <f>AE5</f>
        <v>14</v>
      </c>
      <c r="AF6" s="3">
        <f t="shared" ref="AF6:AI6" si="7">SUM(AF2:AF5)/4</f>
        <v>0.63682432432432434</v>
      </c>
      <c r="AG6" s="3">
        <f t="shared" si="7"/>
        <v>0.62673826777087649</v>
      </c>
      <c r="AH6" s="3">
        <f t="shared" si="7"/>
        <v>0.6182876905702992</v>
      </c>
      <c r="AI6" s="3">
        <f t="shared" si="7"/>
        <v>0.61506598444963567</v>
      </c>
      <c r="AJ6" s="3">
        <f>AJ5</f>
        <v>36</v>
      </c>
      <c r="AK6" s="3">
        <f t="shared" ref="AK6:AM6" si="8">SUM(AK2:AK5)/4</f>
        <v>0.64363887697221034</v>
      </c>
      <c r="AL6" s="3">
        <f t="shared" si="8"/>
        <v>0.63682432432432434</v>
      </c>
      <c r="AM6" s="3">
        <f t="shared" si="8"/>
        <v>0.63337174985731526</v>
      </c>
      <c r="AN6" s="3">
        <f>AN5</f>
        <v>36</v>
      </c>
    </row>
    <row r="7" spans="1:40" x14ac:dyDescent="0.25">
      <c r="A7">
        <v>1</v>
      </c>
      <c r="B7" s="1" t="s">
        <v>39</v>
      </c>
      <c r="C7" s="1" t="s">
        <v>40</v>
      </c>
      <c r="D7" s="1" t="s">
        <v>38</v>
      </c>
      <c r="E7">
        <v>0.12655854225158689</v>
      </c>
      <c r="F7">
        <v>572</v>
      </c>
      <c r="G7">
        <v>429</v>
      </c>
      <c r="H7">
        <v>143</v>
      </c>
      <c r="I7">
        <v>0.55244755244755239</v>
      </c>
      <c r="J7">
        <v>0</v>
      </c>
      <c r="K7">
        <v>0</v>
      </c>
      <c r="L7">
        <v>0.34090909090909088</v>
      </c>
      <c r="M7">
        <v>0</v>
      </c>
      <c r="N7">
        <v>0</v>
      </c>
      <c r="O7">
        <v>0.3</v>
      </c>
      <c r="P7">
        <v>0</v>
      </c>
      <c r="Q7">
        <v>0</v>
      </c>
      <c r="R7">
        <v>0.31914893617021278</v>
      </c>
      <c r="S7" s="1" t="s">
        <v>81</v>
      </c>
      <c r="T7" s="1">
        <v>15</v>
      </c>
      <c r="U7" s="1">
        <v>35</v>
      </c>
      <c r="V7" s="1">
        <v>29</v>
      </c>
      <c r="W7" s="1">
        <v>64</v>
      </c>
      <c r="X7">
        <v>0.64646464646464652</v>
      </c>
      <c r="Y7">
        <v>0.68817204301075274</v>
      </c>
      <c r="Z7">
        <v>0.66666666666666674</v>
      </c>
      <c r="AA7">
        <v>93</v>
      </c>
      <c r="AB7">
        <v>0.34090909090909088</v>
      </c>
      <c r="AC7">
        <v>0.3</v>
      </c>
      <c r="AD7">
        <v>0.31914893617021278</v>
      </c>
      <c r="AE7">
        <v>50</v>
      </c>
      <c r="AF7">
        <v>0.55244755244755239</v>
      </c>
      <c r="AG7">
        <v>0.49368686868686867</v>
      </c>
      <c r="AH7">
        <v>0.49408602150537639</v>
      </c>
      <c r="AI7">
        <v>0.49290780141843971</v>
      </c>
      <c r="AJ7">
        <v>143</v>
      </c>
      <c r="AK7">
        <v>0.53962703962703962</v>
      </c>
      <c r="AL7">
        <v>0.55244755244755239</v>
      </c>
      <c r="AM7">
        <v>0.54515697068888558</v>
      </c>
      <c r="AN7">
        <v>143</v>
      </c>
    </row>
    <row r="8" spans="1:40" x14ac:dyDescent="0.25">
      <c r="A8">
        <v>2</v>
      </c>
      <c r="B8" s="1" t="s">
        <v>39</v>
      </c>
      <c r="C8" s="1" t="s">
        <v>40</v>
      </c>
      <c r="D8" s="1" t="s">
        <v>38</v>
      </c>
      <c r="E8">
        <v>0.1210103034973144</v>
      </c>
      <c r="F8">
        <v>572</v>
      </c>
      <c r="G8">
        <v>429</v>
      </c>
      <c r="H8">
        <v>143</v>
      </c>
      <c r="I8">
        <v>0.57342657342657344</v>
      </c>
      <c r="J8">
        <v>0</v>
      </c>
      <c r="K8">
        <v>0</v>
      </c>
      <c r="L8">
        <v>0.37209302325581389</v>
      </c>
      <c r="M8">
        <v>0</v>
      </c>
      <c r="N8">
        <v>0</v>
      </c>
      <c r="O8">
        <v>0.32</v>
      </c>
      <c r="P8">
        <v>0</v>
      </c>
      <c r="Q8">
        <v>0</v>
      </c>
      <c r="R8">
        <v>0.34408602150537632</v>
      </c>
      <c r="S8" s="1" t="s">
        <v>82</v>
      </c>
      <c r="T8" s="1">
        <v>16</v>
      </c>
      <c r="U8" s="1">
        <v>34</v>
      </c>
      <c r="V8" s="1">
        <v>27</v>
      </c>
      <c r="W8" s="1">
        <v>66</v>
      </c>
      <c r="X8">
        <v>0.66</v>
      </c>
      <c r="Y8">
        <v>0.70967741935483875</v>
      </c>
      <c r="Z8">
        <v>0.68393782383419699</v>
      </c>
      <c r="AA8">
        <v>93</v>
      </c>
      <c r="AB8">
        <v>0.37209302325581389</v>
      </c>
      <c r="AC8">
        <v>0.32</v>
      </c>
      <c r="AD8">
        <v>0.34408602150537632</v>
      </c>
      <c r="AE8">
        <v>50</v>
      </c>
      <c r="AF8">
        <v>0.57342657342657344</v>
      </c>
      <c r="AG8">
        <v>0.51604651162790693</v>
      </c>
      <c r="AH8">
        <v>0.5148387096774194</v>
      </c>
      <c r="AI8">
        <v>0.51401192266978668</v>
      </c>
      <c r="AJ8">
        <v>143</v>
      </c>
      <c r="AK8">
        <v>0.55933322491462023</v>
      </c>
      <c r="AL8">
        <v>0.57342657342657344</v>
      </c>
      <c r="AM8">
        <v>0.56510852232062325</v>
      </c>
      <c r="AN8">
        <v>143</v>
      </c>
    </row>
    <row r="9" spans="1:40" x14ac:dyDescent="0.25">
      <c r="A9">
        <v>3</v>
      </c>
      <c r="B9" s="1" t="s">
        <v>39</v>
      </c>
      <c r="C9" s="1" t="s">
        <v>40</v>
      </c>
      <c r="D9" s="1" t="s">
        <v>38</v>
      </c>
      <c r="E9">
        <v>0.1190667152404785</v>
      </c>
      <c r="F9">
        <v>572</v>
      </c>
      <c r="G9">
        <v>429</v>
      </c>
      <c r="H9">
        <v>143</v>
      </c>
      <c r="I9">
        <v>0.58041958041958042</v>
      </c>
      <c r="J9">
        <v>0</v>
      </c>
      <c r="K9">
        <v>0</v>
      </c>
      <c r="L9">
        <v>0.41176470588235292</v>
      </c>
      <c r="M9">
        <v>0</v>
      </c>
      <c r="N9">
        <v>0</v>
      </c>
      <c r="O9">
        <v>0.41176470588235292</v>
      </c>
      <c r="P9">
        <v>0</v>
      </c>
      <c r="Q9">
        <v>0</v>
      </c>
      <c r="R9">
        <v>0.41176470588235292</v>
      </c>
      <c r="S9" s="1" t="s">
        <v>83</v>
      </c>
      <c r="T9" s="1">
        <v>21</v>
      </c>
      <c r="U9" s="1">
        <v>30</v>
      </c>
      <c r="V9" s="1">
        <v>30</v>
      </c>
      <c r="W9" s="1">
        <v>62</v>
      </c>
      <c r="X9">
        <v>0.67391304347826086</v>
      </c>
      <c r="Y9">
        <v>0.67391304347826086</v>
      </c>
      <c r="Z9">
        <v>0.67391304347826086</v>
      </c>
      <c r="AA9">
        <v>92</v>
      </c>
      <c r="AB9">
        <v>0.41176470588235292</v>
      </c>
      <c r="AC9">
        <v>0.41176470588235292</v>
      </c>
      <c r="AD9">
        <v>0.41176470588235292</v>
      </c>
      <c r="AE9">
        <v>51</v>
      </c>
      <c r="AF9">
        <v>0.58041958041958042</v>
      </c>
      <c r="AG9">
        <v>0.54283887468030689</v>
      </c>
      <c r="AH9">
        <v>0.54283887468030689</v>
      </c>
      <c r="AI9">
        <v>0.54283887468030689</v>
      </c>
      <c r="AJ9">
        <v>143</v>
      </c>
      <c r="AK9">
        <v>0.58041958041958042</v>
      </c>
      <c r="AL9">
        <v>0.58041958041958042</v>
      </c>
      <c r="AM9">
        <v>0.58041958041958042</v>
      </c>
      <c r="AN9">
        <v>143</v>
      </c>
    </row>
    <row r="10" spans="1:40" x14ac:dyDescent="0.25">
      <c r="A10">
        <v>4</v>
      </c>
      <c r="B10" s="1" t="s">
        <v>39</v>
      </c>
      <c r="C10" s="1" t="s">
        <v>40</v>
      </c>
      <c r="D10" s="1" t="s">
        <v>38</v>
      </c>
      <c r="E10">
        <v>0.1168675422668457</v>
      </c>
      <c r="F10">
        <v>572</v>
      </c>
      <c r="G10">
        <v>429</v>
      </c>
      <c r="H10">
        <v>143</v>
      </c>
      <c r="I10">
        <v>0.53146853146853146</v>
      </c>
      <c r="J10">
        <v>0</v>
      </c>
      <c r="K10">
        <v>0</v>
      </c>
      <c r="L10">
        <v>0.30952380952380948</v>
      </c>
      <c r="M10">
        <v>0</v>
      </c>
      <c r="N10">
        <v>0</v>
      </c>
      <c r="O10">
        <v>0.25490196078431371</v>
      </c>
      <c r="P10">
        <v>0</v>
      </c>
      <c r="Q10">
        <v>0</v>
      </c>
      <c r="R10">
        <v>0.2795698924731182</v>
      </c>
      <c r="S10" s="1" t="s">
        <v>84</v>
      </c>
      <c r="T10" s="1">
        <v>13</v>
      </c>
      <c r="U10" s="1">
        <v>38</v>
      </c>
      <c r="V10" s="1">
        <v>29</v>
      </c>
      <c r="W10" s="1">
        <v>63</v>
      </c>
      <c r="X10">
        <v>0.62376237623762376</v>
      </c>
      <c r="Y10">
        <v>0.68478260869565222</v>
      </c>
      <c r="Z10">
        <v>0.65284974093264247</v>
      </c>
      <c r="AA10">
        <v>92</v>
      </c>
      <c r="AB10">
        <v>0.30952380952380948</v>
      </c>
      <c r="AC10">
        <v>0.25490196078431371</v>
      </c>
      <c r="AD10">
        <v>0.2795698924731182</v>
      </c>
      <c r="AE10">
        <v>51</v>
      </c>
      <c r="AF10">
        <v>0.53146853146853146</v>
      </c>
      <c r="AG10">
        <v>0.46664309288071659</v>
      </c>
      <c r="AH10">
        <v>0.46984228473998291</v>
      </c>
      <c r="AI10">
        <v>0.46620981670288031</v>
      </c>
      <c r="AJ10">
        <v>143</v>
      </c>
      <c r="AK10">
        <v>0.5116912790180117</v>
      </c>
      <c r="AL10">
        <v>0.53146853146853146</v>
      </c>
      <c r="AM10">
        <v>0.51972196281071426</v>
      </c>
      <c r="AN10">
        <v>143</v>
      </c>
    </row>
    <row r="11" spans="1:40" s="2" customFormat="1" x14ac:dyDescent="0.25">
      <c r="A11" s="3" t="s">
        <v>160</v>
      </c>
      <c r="B11" s="3" t="str">
        <f>B10</f>
        <v>LT02</v>
      </c>
      <c r="C11" s="3" t="str">
        <f>C10</f>
        <v>speechLessing</v>
      </c>
      <c r="D11" s="3" t="str">
        <f>D10</f>
        <v>Binary</v>
      </c>
      <c r="E11" s="3">
        <f>SUM(E7:E10)</f>
        <v>0.48350310325622547</v>
      </c>
      <c r="F11" s="3">
        <f>F10</f>
        <v>572</v>
      </c>
      <c r="G11" s="3">
        <f>G10</f>
        <v>429</v>
      </c>
      <c r="H11" s="3">
        <f>H10</f>
        <v>143</v>
      </c>
      <c r="I11" s="3">
        <f>SUM(I7:I10)/4</f>
        <v>0.55944055944055937</v>
      </c>
      <c r="J11" s="3">
        <f t="shared" ref="J11:L11" si="9">SUM(J7:J10)/4</f>
        <v>0</v>
      </c>
      <c r="K11" s="3">
        <f t="shared" si="9"/>
        <v>0</v>
      </c>
      <c r="L11" s="3">
        <f t="shared" si="9"/>
        <v>0.35857265739276684</v>
      </c>
      <c r="M11" s="3">
        <f>SUM(M7:M10)/4</f>
        <v>0</v>
      </c>
      <c r="N11" s="3">
        <f t="shared" ref="N11:O11" si="10">SUM(N7:N10)/4</f>
        <v>0</v>
      </c>
      <c r="O11" s="3">
        <f t="shared" si="10"/>
        <v>0.32166666666666666</v>
      </c>
      <c r="P11" s="3">
        <f>SUM(P7:P10)/4</f>
        <v>0</v>
      </c>
      <c r="Q11" s="3">
        <f t="shared" ref="Q11:R11" si="11">SUM(Q7:Q10)/4</f>
        <v>0</v>
      </c>
      <c r="R11" s="3">
        <f t="shared" si="11"/>
        <v>0.33864238900776505</v>
      </c>
      <c r="S11" s="3"/>
      <c r="T11" s="3">
        <f>ROUND(SUM(T7:T10)/4,0)</f>
        <v>16</v>
      </c>
      <c r="U11" s="3">
        <f t="shared" ref="U11:W11" si="12">ROUND(SUM(U7:U10)/4,0)</f>
        <v>34</v>
      </c>
      <c r="V11" s="3">
        <f t="shared" si="12"/>
        <v>29</v>
      </c>
      <c r="W11" s="3">
        <f t="shared" si="12"/>
        <v>64</v>
      </c>
      <c r="X11" s="3">
        <f t="shared" ref="X11" si="13">SUM(X7:X10)/4</f>
        <v>0.65103501654513285</v>
      </c>
      <c r="Y11" s="3">
        <f t="shared" ref="Y11:Z11" si="14">SUM(Y7:Y10)/4</f>
        <v>0.68913627863487614</v>
      </c>
      <c r="Z11" s="3">
        <f t="shared" si="14"/>
        <v>0.66934181872794174</v>
      </c>
      <c r="AA11" s="3">
        <f>AA10</f>
        <v>92</v>
      </c>
      <c r="AB11" s="3">
        <f t="shared" ref="AB11:AD11" si="15">SUM(AB7:AB10)/4</f>
        <v>0.35857265739276684</v>
      </c>
      <c r="AC11" s="3">
        <f t="shared" si="15"/>
        <v>0.32166666666666666</v>
      </c>
      <c r="AD11" s="3">
        <f t="shared" si="15"/>
        <v>0.33864238900776505</v>
      </c>
      <c r="AE11" s="3">
        <f>AE10</f>
        <v>51</v>
      </c>
      <c r="AF11" s="3">
        <f t="shared" ref="AF11:AI11" si="16">SUM(AF7:AF10)/4</f>
        <v>0.55944055944055937</v>
      </c>
      <c r="AG11" s="3">
        <f t="shared" si="16"/>
        <v>0.50480383696894982</v>
      </c>
      <c r="AH11" s="3">
        <f t="shared" si="16"/>
        <v>0.5054014726507714</v>
      </c>
      <c r="AI11" s="3">
        <f t="shared" si="16"/>
        <v>0.50399210386785342</v>
      </c>
      <c r="AJ11" s="3">
        <f>AJ10</f>
        <v>143</v>
      </c>
      <c r="AK11" s="3">
        <f t="shared" ref="AK11:AM11" si="17">SUM(AK7:AK10)/4</f>
        <v>0.54776778099481294</v>
      </c>
      <c r="AL11" s="3">
        <f t="shared" si="17"/>
        <v>0.55944055944055937</v>
      </c>
      <c r="AM11" s="3">
        <f t="shared" si="17"/>
        <v>0.5526017590599509</v>
      </c>
      <c r="AN11" s="3">
        <f>AN10</f>
        <v>143</v>
      </c>
    </row>
    <row r="12" spans="1:40" x14ac:dyDescent="0.25">
      <c r="A12">
        <v>1</v>
      </c>
      <c r="B12" s="1" t="s">
        <v>41</v>
      </c>
      <c r="C12" s="1" t="s">
        <v>42</v>
      </c>
      <c r="D12" s="1" t="s">
        <v>38</v>
      </c>
      <c r="E12">
        <v>3.1271457672119099E-2</v>
      </c>
      <c r="F12">
        <v>200</v>
      </c>
      <c r="G12">
        <v>150</v>
      </c>
      <c r="H12">
        <v>50</v>
      </c>
      <c r="I12">
        <v>0.72</v>
      </c>
      <c r="J12">
        <v>0</v>
      </c>
      <c r="K12">
        <v>0</v>
      </c>
      <c r="L12">
        <v>0.5714285714285714</v>
      </c>
      <c r="M12">
        <v>0</v>
      </c>
      <c r="N12">
        <v>0</v>
      </c>
      <c r="O12">
        <v>0.26666666666666661</v>
      </c>
      <c r="P12">
        <v>0</v>
      </c>
      <c r="Q12">
        <v>0</v>
      </c>
      <c r="R12">
        <v>0.36363636363636359</v>
      </c>
      <c r="S12" s="1" t="s">
        <v>85</v>
      </c>
      <c r="T12" s="1">
        <v>4</v>
      </c>
      <c r="U12" s="1">
        <v>11</v>
      </c>
      <c r="V12" s="1">
        <v>3</v>
      </c>
      <c r="W12" s="1">
        <v>32</v>
      </c>
      <c r="X12">
        <v>0.7441860465116279</v>
      </c>
      <c r="Y12">
        <v>0.91428571428571437</v>
      </c>
      <c r="Z12">
        <v>0.82051282051282048</v>
      </c>
      <c r="AA12">
        <v>35</v>
      </c>
      <c r="AB12">
        <v>0.5714285714285714</v>
      </c>
      <c r="AC12">
        <v>0.26666666666666661</v>
      </c>
      <c r="AD12">
        <v>0.36363636363636359</v>
      </c>
      <c r="AE12">
        <v>15</v>
      </c>
      <c r="AF12">
        <v>0.72</v>
      </c>
      <c r="AG12">
        <v>0.65780730897009965</v>
      </c>
      <c r="AH12">
        <v>0.59047619047619049</v>
      </c>
      <c r="AI12">
        <v>0.59207459207459201</v>
      </c>
      <c r="AJ12">
        <v>50</v>
      </c>
      <c r="AK12">
        <v>0.69235880398671101</v>
      </c>
      <c r="AL12">
        <v>0.72</v>
      </c>
      <c r="AM12">
        <v>0.68344988344988333</v>
      </c>
      <c r="AN12">
        <v>50</v>
      </c>
    </row>
    <row r="13" spans="1:40" x14ac:dyDescent="0.25">
      <c r="A13">
        <v>2</v>
      </c>
      <c r="B13" s="1" t="s">
        <v>41</v>
      </c>
      <c r="C13" s="1" t="s">
        <v>42</v>
      </c>
      <c r="D13" s="1" t="s">
        <v>38</v>
      </c>
      <c r="E13">
        <v>3.2771348953247001E-2</v>
      </c>
      <c r="F13">
        <v>200</v>
      </c>
      <c r="G13">
        <v>150</v>
      </c>
      <c r="H13">
        <v>50</v>
      </c>
      <c r="I13">
        <v>0.64</v>
      </c>
      <c r="J13">
        <v>0</v>
      </c>
      <c r="K13">
        <v>0</v>
      </c>
      <c r="L13">
        <v>0.2857142857142857</v>
      </c>
      <c r="M13">
        <v>0</v>
      </c>
      <c r="N13">
        <v>0</v>
      </c>
      <c r="O13">
        <v>0.1333333333333333</v>
      </c>
      <c r="P13">
        <v>0</v>
      </c>
      <c r="Q13">
        <v>0</v>
      </c>
      <c r="R13">
        <v>0.1818181818181818</v>
      </c>
      <c r="S13" s="1" t="s">
        <v>86</v>
      </c>
      <c r="T13" s="1">
        <v>2</v>
      </c>
      <c r="U13" s="1">
        <v>13</v>
      </c>
      <c r="V13" s="1">
        <v>5</v>
      </c>
      <c r="W13" s="1">
        <v>30</v>
      </c>
      <c r="X13">
        <v>0.69767441860465118</v>
      </c>
      <c r="Y13">
        <v>0.8571428571428571</v>
      </c>
      <c r="Z13">
        <v>0.76923076923076927</v>
      </c>
      <c r="AA13">
        <v>35</v>
      </c>
      <c r="AB13">
        <v>0.2857142857142857</v>
      </c>
      <c r="AC13">
        <v>0.1333333333333333</v>
      </c>
      <c r="AD13">
        <v>0.1818181818181818</v>
      </c>
      <c r="AE13">
        <v>15</v>
      </c>
      <c r="AF13">
        <v>0.64</v>
      </c>
      <c r="AG13">
        <v>0.49169435215946838</v>
      </c>
      <c r="AH13">
        <v>0.4952380952380952</v>
      </c>
      <c r="AI13">
        <v>0.47552447552447552</v>
      </c>
      <c r="AJ13">
        <v>50</v>
      </c>
      <c r="AK13">
        <v>0.57408637873754154</v>
      </c>
      <c r="AL13">
        <v>0.64</v>
      </c>
      <c r="AM13">
        <v>0.593006993006993</v>
      </c>
      <c r="AN13">
        <v>50</v>
      </c>
    </row>
    <row r="14" spans="1:40" x14ac:dyDescent="0.25">
      <c r="A14">
        <v>3</v>
      </c>
      <c r="B14" s="1" t="s">
        <v>41</v>
      </c>
      <c r="C14" s="1" t="s">
        <v>42</v>
      </c>
      <c r="D14" s="1" t="s">
        <v>38</v>
      </c>
      <c r="E14">
        <v>3.3534526824951102E-2</v>
      </c>
      <c r="F14">
        <v>200</v>
      </c>
      <c r="G14">
        <v>150</v>
      </c>
      <c r="H14">
        <v>50</v>
      </c>
      <c r="I14">
        <v>0.72</v>
      </c>
      <c r="J14">
        <v>0</v>
      </c>
      <c r="K14">
        <v>0</v>
      </c>
      <c r="L14">
        <v>0.55555555555555558</v>
      </c>
      <c r="M14">
        <v>0</v>
      </c>
      <c r="N14">
        <v>0</v>
      </c>
      <c r="O14">
        <v>0.33333333333333331</v>
      </c>
      <c r="P14">
        <v>0</v>
      </c>
      <c r="Q14">
        <v>0</v>
      </c>
      <c r="R14">
        <v>0.41666666666666669</v>
      </c>
      <c r="S14" s="1" t="s">
        <v>87</v>
      </c>
      <c r="T14" s="1">
        <v>5</v>
      </c>
      <c r="U14" s="1">
        <v>10</v>
      </c>
      <c r="V14" s="1">
        <v>4</v>
      </c>
      <c r="W14" s="1">
        <v>31</v>
      </c>
      <c r="X14">
        <v>0.75609756097560976</v>
      </c>
      <c r="Y14">
        <v>0.88571428571428568</v>
      </c>
      <c r="Z14">
        <v>0.81578947368421051</v>
      </c>
      <c r="AA14">
        <v>35</v>
      </c>
      <c r="AB14">
        <v>0.55555555555555558</v>
      </c>
      <c r="AC14">
        <v>0.33333333333333331</v>
      </c>
      <c r="AD14">
        <v>0.41666666666666669</v>
      </c>
      <c r="AE14">
        <v>15</v>
      </c>
      <c r="AF14">
        <v>0.72</v>
      </c>
      <c r="AG14">
        <v>0.65582655826558267</v>
      </c>
      <c r="AH14">
        <v>0.60952380952380947</v>
      </c>
      <c r="AI14">
        <v>0.61622807017543857</v>
      </c>
      <c r="AJ14">
        <v>50</v>
      </c>
      <c r="AK14">
        <v>0.69593495934959348</v>
      </c>
      <c r="AL14">
        <v>0.72</v>
      </c>
      <c r="AM14">
        <v>0.69605263157894737</v>
      </c>
      <c r="AN14">
        <v>50</v>
      </c>
    </row>
    <row r="15" spans="1:40" x14ac:dyDescent="0.25">
      <c r="A15">
        <v>4</v>
      </c>
      <c r="B15" s="1" t="s">
        <v>41</v>
      </c>
      <c r="C15" s="1" t="s">
        <v>42</v>
      </c>
      <c r="D15" s="1" t="s">
        <v>38</v>
      </c>
      <c r="E15">
        <v>3.0421733856201099E-2</v>
      </c>
      <c r="F15">
        <v>200</v>
      </c>
      <c r="G15">
        <v>150</v>
      </c>
      <c r="H15">
        <v>50</v>
      </c>
      <c r="I15">
        <v>0.57999999999999996</v>
      </c>
      <c r="J15">
        <v>0</v>
      </c>
      <c r="K15">
        <v>0</v>
      </c>
      <c r="L15">
        <v>0.27272727272727271</v>
      </c>
      <c r="M15">
        <v>0</v>
      </c>
      <c r="N15">
        <v>0</v>
      </c>
      <c r="O15">
        <v>0.1875</v>
      </c>
      <c r="P15">
        <v>0</v>
      </c>
      <c r="Q15">
        <v>0</v>
      </c>
      <c r="R15">
        <v>0.22222222222222221</v>
      </c>
      <c r="S15" s="1" t="s">
        <v>88</v>
      </c>
      <c r="T15" s="1">
        <v>3</v>
      </c>
      <c r="U15" s="1">
        <v>13</v>
      </c>
      <c r="V15" s="1">
        <v>8</v>
      </c>
      <c r="W15" s="1">
        <v>26</v>
      </c>
      <c r="X15">
        <v>0.66666666666666663</v>
      </c>
      <c r="Y15">
        <v>0.76470588235294112</v>
      </c>
      <c r="Z15">
        <v>0.71232876712328774</v>
      </c>
      <c r="AA15">
        <v>34</v>
      </c>
      <c r="AB15">
        <v>0.27272727272727271</v>
      </c>
      <c r="AC15">
        <v>0.1875</v>
      </c>
      <c r="AD15">
        <v>0.22222222222222221</v>
      </c>
      <c r="AE15">
        <v>16</v>
      </c>
      <c r="AF15">
        <v>0.57999999999999996</v>
      </c>
      <c r="AG15">
        <v>0.46969696969696961</v>
      </c>
      <c r="AH15">
        <v>0.47610294117647051</v>
      </c>
      <c r="AI15">
        <v>0.46727549467275498</v>
      </c>
      <c r="AJ15">
        <v>50</v>
      </c>
      <c r="AK15">
        <v>0.54060606060606053</v>
      </c>
      <c r="AL15">
        <v>0.57999999999999996</v>
      </c>
      <c r="AM15">
        <v>0.55549467275494679</v>
      </c>
      <c r="AN15">
        <v>50</v>
      </c>
    </row>
    <row r="16" spans="1:40" s="2" customFormat="1" x14ac:dyDescent="0.25">
      <c r="A16" s="3" t="s">
        <v>160</v>
      </c>
      <c r="B16" s="3" t="str">
        <f>B15</f>
        <v>LT03</v>
      </c>
      <c r="C16" s="3" t="str">
        <f>C15</f>
        <v>historicplays</v>
      </c>
      <c r="D16" s="3" t="str">
        <f>D15</f>
        <v>Binary</v>
      </c>
      <c r="E16" s="3">
        <f>SUM(E12:E15)</f>
        <v>0.1279990673065183</v>
      </c>
      <c r="F16" s="3">
        <f>F15</f>
        <v>200</v>
      </c>
      <c r="G16" s="3">
        <f>G15</f>
        <v>150</v>
      </c>
      <c r="H16" s="3">
        <f>H15</f>
        <v>50</v>
      </c>
      <c r="I16" s="3">
        <f>SUM(I12:I15)/4</f>
        <v>0.66500000000000004</v>
      </c>
      <c r="J16" s="3">
        <f t="shared" ref="J16:L16" si="18">SUM(J12:J15)/4</f>
        <v>0</v>
      </c>
      <c r="K16" s="3">
        <f t="shared" si="18"/>
        <v>0</v>
      </c>
      <c r="L16" s="3">
        <f t="shared" si="18"/>
        <v>0.42135642135642132</v>
      </c>
      <c r="M16" s="3">
        <f>SUM(M12:M15)/4</f>
        <v>0</v>
      </c>
      <c r="N16" s="3">
        <f t="shared" ref="N16:O16" si="19">SUM(N12:N15)/4</f>
        <v>0</v>
      </c>
      <c r="O16" s="3">
        <f t="shared" si="19"/>
        <v>0.23020833333333329</v>
      </c>
      <c r="P16" s="3">
        <f>SUM(P12:P15)/4</f>
        <v>0</v>
      </c>
      <c r="Q16" s="3">
        <f t="shared" ref="Q16:R16" si="20">SUM(Q12:Q15)/4</f>
        <v>0</v>
      </c>
      <c r="R16" s="3">
        <f t="shared" si="20"/>
        <v>0.29608585858585856</v>
      </c>
      <c r="S16" s="3"/>
      <c r="T16" s="3">
        <f>ROUND(SUM(T12:T15)/4,0)</f>
        <v>4</v>
      </c>
      <c r="U16" s="3">
        <f t="shared" ref="U16:W16" si="21">ROUND(SUM(U12:U15)/4,0)</f>
        <v>12</v>
      </c>
      <c r="V16" s="3">
        <f t="shared" si="21"/>
        <v>5</v>
      </c>
      <c r="W16" s="3">
        <f t="shared" si="21"/>
        <v>30</v>
      </c>
      <c r="X16" s="3">
        <f t="shared" ref="X16" si="22">SUM(X12:X15)/4</f>
        <v>0.71615617318963876</v>
      </c>
      <c r="Y16" s="3">
        <f t="shared" ref="Y16:Z16" si="23">SUM(Y12:Y15)/4</f>
        <v>0.85546218487394954</v>
      </c>
      <c r="Z16" s="3">
        <f t="shared" si="23"/>
        <v>0.77946545763777209</v>
      </c>
      <c r="AA16" s="3">
        <f>AA15</f>
        <v>34</v>
      </c>
      <c r="AB16" s="3">
        <f t="shared" ref="AB16:AD16" si="24">SUM(AB12:AB15)/4</f>
        <v>0.42135642135642132</v>
      </c>
      <c r="AC16" s="3">
        <f t="shared" si="24"/>
        <v>0.23020833333333329</v>
      </c>
      <c r="AD16" s="3">
        <f t="shared" si="24"/>
        <v>0.29608585858585856</v>
      </c>
      <c r="AE16" s="3">
        <f>AE15</f>
        <v>16</v>
      </c>
      <c r="AF16" s="3">
        <f t="shared" ref="AF16:AI16" si="25">SUM(AF12:AF15)/4</f>
        <v>0.66500000000000004</v>
      </c>
      <c r="AG16" s="3">
        <f t="shared" si="25"/>
        <v>0.56875629727303012</v>
      </c>
      <c r="AH16" s="3">
        <f t="shared" si="25"/>
        <v>0.54283525910364139</v>
      </c>
      <c r="AI16" s="3">
        <f t="shared" si="25"/>
        <v>0.53777565811181527</v>
      </c>
      <c r="AJ16" s="3">
        <f>AJ15</f>
        <v>50</v>
      </c>
      <c r="AK16" s="3">
        <f t="shared" ref="AK16:AM16" si="26">SUM(AK12:AK15)/4</f>
        <v>0.62574655066997664</v>
      </c>
      <c r="AL16" s="3">
        <f t="shared" si="26"/>
        <v>0.66500000000000004</v>
      </c>
      <c r="AM16" s="3">
        <f t="shared" si="26"/>
        <v>0.63200104519769262</v>
      </c>
      <c r="AN16" s="3">
        <f>AN15</f>
        <v>50</v>
      </c>
    </row>
    <row r="17" spans="1:40" x14ac:dyDescent="0.25">
      <c r="A17">
        <v>1</v>
      </c>
      <c r="B17" s="1" t="s">
        <v>43</v>
      </c>
      <c r="C17" s="1" t="s">
        <v>44</v>
      </c>
      <c r="D17" s="1" t="s">
        <v>38</v>
      </c>
      <c r="E17">
        <v>3.5393714904785101E-2</v>
      </c>
      <c r="F17">
        <v>179</v>
      </c>
      <c r="G17">
        <v>134</v>
      </c>
      <c r="H17">
        <v>45</v>
      </c>
      <c r="I17">
        <v>0.68888888888888888</v>
      </c>
      <c r="J17">
        <v>0</v>
      </c>
      <c r="K17">
        <v>0</v>
      </c>
      <c r="L17">
        <v>0.83333333333333337</v>
      </c>
      <c r="M17">
        <v>0</v>
      </c>
      <c r="N17">
        <v>0</v>
      </c>
      <c r="O17">
        <v>0.27777777777777779</v>
      </c>
      <c r="P17">
        <v>0</v>
      </c>
      <c r="Q17">
        <v>0</v>
      </c>
      <c r="R17">
        <v>0.41666666666666669</v>
      </c>
      <c r="S17" s="1" t="s">
        <v>89</v>
      </c>
      <c r="T17" s="1">
        <v>5</v>
      </c>
      <c r="U17" s="1">
        <v>13</v>
      </c>
      <c r="V17" s="1">
        <v>1</v>
      </c>
      <c r="W17" s="1">
        <v>26</v>
      </c>
      <c r="X17">
        <v>0.66666666666666663</v>
      </c>
      <c r="Y17">
        <v>0.9629629629629628</v>
      </c>
      <c r="Z17">
        <v>0.78787878787878785</v>
      </c>
      <c r="AA17">
        <v>27</v>
      </c>
      <c r="AB17">
        <v>0.83333333333333337</v>
      </c>
      <c r="AC17">
        <v>0.27777777777777779</v>
      </c>
      <c r="AD17">
        <v>0.41666666666666669</v>
      </c>
      <c r="AE17">
        <v>18</v>
      </c>
      <c r="AF17">
        <v>0.68888888888888888</v>
      </c>
      <c r="AG17">
        <v>0.75</v>
      </c>
      <c r="AH17">
        <v>0.62037037037037035</v>
      </c>
      <c r="AI17">
        <v>0.60227272727272729</v>
      </c>
      <c r="AJ17">
        <v>45</v>
      </c>
      <c r="AK17">
        <v>0.73333333333333328</v>
      </c>
      <c r="AL17">
        <v>0.68888888888888888</v>
      </c>
      <c r="AM17">
        <v>0.6393939393939394</v>
      </c>
      <c r="AN17">
        <v>45</v>
      </c>
    </row>
    <row r="18" spans="1:40" x14ac:dyDescent="0.25">
      <c r="A18">
        <v>2</v>
      </c>
      <c r="B18" s="1" t="s">
        <v>43</v>
      </c>
      <c r="C18" s="1" t="s">
        <v>44</v>
      </c>
      <c r="D18" s="1" t="s">
        <v>38</v>
      </c>
      <c r="E18">
        <v>1.5712499618530201E-2</v>
      </c>
      <c r="F18">
        <v>179</v>
      </c>
      <c r="G18">
        <v>134</v>
      </c>
      <c r="H18">
        <v>45</v>
      </c>
      <c r="I18">
        <v>0.73333333333333328</v>
      </c>
      <c r="J18">
        <v>0</v>
      </c>
      <c r="K18">
        <v>0</v>
      </c>
      <c r="L18">
        <v>0.69230769230769229</v>
      </c>
      <c r="M18">
        <v>0</v>
      </c>
      <c r="N18">
        <v>0</v>
      </c>
      <c r="O18">
        <v>0.52941176470588236</v>
      </c>
      <c r="P18">
        <v>0</v>
      </c>
      <c r="Q18">
        <v>0</v>
      </c>
      <c r="R18">
        <v>0.59999999999999987</v>
      </c>
      <c r="S18" s="1" t="s">
        <v>90</v>
      </c>
      <c r="T18" s="1">
        <v>9</v>
      </c>
      <c r="U18" s="1">
        <v>8</v>
      </c>
      <c r="V18" s="1">
        <v>4</v>
      </c>
      <c r="W18" s="1">
        <v>24</v>
      </c>
      <c r="X18">
        <v>0.75</v>
      </c>
      <c r="Y18">
        <v>0.8571428571428571</v>
      </c>
      <c r="Z18">
        <v>0.79999999999999993</v>
      </c>
      <c r="AA18">
        <v>28</v>
      </c>
      <c r="AB18">
        <v>0.69230769230769229</v>
      </c>
      <c r="AC18">
        <v>0.52941176470588236</v>
      </c>
      <c r="AD18">
        <v>0.59999999999999987</v>
      </c>
      <c r="AE18">
        <v>17</v>
      </c>
      <c r="AF18">
        <v>0.73333333333333328</v>
      </c>
      <c r="AG18">
        <v>0.72115384615384615</v>
      </c>
      <c r="AH18">
        <v>0.69327731092436973</v>
      </c>
      <c r="AI18">
        <v>0.7</v>
      </c>
      <c r="AJ18">
        <v>45</v>
      </c>
      <c r="AK18">
        <v>0.72820512820512817</v>
      </c>
      <c r="AL18">
        <v>0.73333333333333328</v>
      </c>
      <c r="AM18">
        <v>0.72444444444444434</v>
      </c>
      <c r="AN18">
        <v>45</v>
      </c>
    </row>
    <row r="19" spans="1:40" x14ac:dyDescent="0.25">
      <c r="A19">
        <v>3</v>
      </c>
      <c r="B19" s="1" t="s">
        <v>43</v>
      </c>
      <c r="C19" s="1" t="s">
        <v>44</v>
      </c>
      <c r="D19" s="1" t="s">
        <v>38</v>
      </c>
      <c r="E19">
        <v>1.52857303619384E-2</v>
      </c>
      <c r="F19">
        <v>179</v>
      </c>
      <c r="G19">
        <v>134</v>
      </c>
      <c r="H19">
        <v>45</v>
      </c>
      <c r="I19">
        <v>0.62222222222222223</v>
      </c>
      <c r="J19">
        <v>0</v>
      </c>
      <c r="K19">
        <v>0</v>
      </c>
      <c r="L19">
        <v>0.5</v>
      </c>
      <c r="M19">
        <v>0</v>
      </c>
      <c r="N19">
        <v>0</v>
      </c>
      <c r="O19">
        <v>0.41176470588235292</v>
      </c>
      <c r="P19">
        <v>0</v>
      </c>
      <c r="Q19">
        <v>0</v>
      </c>
      <c r="R19">
        <v>0.45161290322580638</v>
      </c>
      <c r="S19" s="1" t="s">
        <v>91</v>
      </c>
      <c r="T19" s="1">
        <v>7</v>
      </c>
      <c r="U19" s="1">
        <v>10</v>
      </c>
      <c r="V19" s="1">
        <v>7</v>
      </c>
      <c r="W19" s="1">
        <v>21</v>
      </c>
      <c r="X19">
        <v>0.67741935483870963</v>
      </c>
      <c r="Y19">
        <v>0.75</v>
      </c>
      <c r="Z19">
        <v>0.71186440677966112</v>
      </c>
      <c r="AA19">
        <v>28</v>
      </c>
      <c r="AB19">
        <v>0.5</v>
      </c>
      <c r="AC19">
        <v>0.41176470588235292</v>
      </c>
      <c r="AD19">
        <v>0.45161290322580638</v>
      </c>
      <c r="AE19">
        <v>17</v>
      </c>
      <c r="AF19">
        <v>0.62222222222222223</v>
      </c>
      <c r="AG19">
        <v>0.58870967741935476</v>
      </c>
      <c r="AH19">
        <v>0.58088235294117641</v>
      </c>
      <c r="AI19">
        <v>0.58173865500273381</v>
      </c>
      <c r="AJ19">
        <v>45</v>
      </c>
      <c r="AK19">
        <v>0.6103942652329748</v>
      </c>
      <c r="AL19">
        <v>0.62222222222222223</v>
      </c>
      <c r="AM19">
        <v>0.61354717210376042</v>
      </c>
      <c r="AN19">
        <v>45</v>
      </c>
    </row>
    <row r="20" spans="1:40" x14ac:dyDescent="0.25">
      <c r="A20">
        <v>4</v>
      </c>
      <c r="B20" s="1" t="s">
        <v>43</v>
      </c>
      <c r="C20" s="1" t="s">
        <v>44</v>
      </c>
      <c r="D20" s="1" t="s">
        <v>38</v>
      </c>
      <c r="E20">
        <v>1.5465736389160101E-2</v>
      </c>
      <c r="F20">
        <v>179</v>
      </c>
      <c r="G20">
        <v>135</v>
      </c>
      <c r="H20">
        <v>44</v>
      </c>
      <c r="I20">
        <v>0.68181818181818177</v>
      </c>
      <c r="J20">
        <v>0</v>
      </c>
      <c r="K20">
        <v>0</v>
      </c>
      <c r="L20">
        <v>0.63636363636363635</v>
      </c>
      <c r="M20">
        <v>0</v>
      </c>
      <c r="N20">
        <v>0</v>
      </c>
      <c r="O20">
        <v>0.41176470588235292</v>
      </c>
      <c r="P20">
        <v>0</v>
      </c>
      <c r="Q20">
        <v>0</v>
      </c>
      <c r="R20">
        <v>0.5</v>
      </c>
      <c r="S20" s="1" t="s">
        <v>92</v>
      </c>
      <c r="T20" s="1">
        <v>7</v>
      </c>
      <c r="U20" s="1">
        <v>10</v>
      </c>
      <c r="V20" s="1">
        <v>4</v>
      </c>
      <c r="W20" s="1">
        <v>23</v>
      </c>
      <c r="X20">
        <v>0.69696969696969702</v>
      </c>
      <c r="Y20">
        <v>0.85185185185185186</v>
      </c>
      <c r="Z20">
        <v>0.76666666666666672</v>
      </c>
      <c r="AA20">
        <v>27</v>
      </c>
      <c r="AB20">
        <v>0.63636363636363635</v>
      </c>
      <c r="AC20">
        <v>0.41176470588235292</v>
      </c>
      <c r="AD20">
        <v>0.5</v>
      </c>
      <c r="AE20">
        <v>17</v>
      </c>
      <c r="AF20">
        <v>0.68181818181818177</v>
      </c>
      <c r="AG20">
        <v>0.66666666666666674</v>
      </c>
      <c r="AH20">
        <v>0.63180827886710245</v>
      </c>
      <c r="AI20">
        <v>0.6333333333333333</v>
      </c>
      <c r="AJ20">
        <v>44</v>
      </c>
      <c r="AK20">
        <v>0.67355371900826455</v>
      </c>
      <c r="AL20">
        <v>0.68181818181818177</v>
      </c>
      <c r="AM20">
        <v>0.66363636363636369</v>
      </c>
      <c r="AN20">
        <v>44</v>
      </c>
    </row>
    <row r="21" spans="1:40" s="2" customFormat="1" x14ac:dyDescent="0.25">
      <c r="A21" s="3" t="s">
        <v>160</v>
      </c>
      <c r="B21" s="3" t="str">
        <f>B20</f>
        <v>MI01</v>
      </c>
      <c r="C21" s="3" t="str">
        <f>C20</f>
        <v>mlsa</v>
      </c>
      <c r="D21" s="3" t="str">
        <f>D20</f>
        <v>Binary</v>
      </c>
      <c r="E21" s="3">
        <f>SUM(E17:E20)</f>
        <v>8.1857681274413813E-2</v>
      </c>
      <c r="F21" s="3">
        <f>F20</f>
        <v>179</v>
      </c>
      <c r="G21" s="3">
        <f>G20</f>
        <v>135</v>
      </c>
      <c r="H21" s="3">
        <f>H20</f>
        <v>44</v>
      </c>
      <c r="I21" s="3">
        <f>SUM(I17:I20)/4</f>
        <v>0.68156565656565649</v>
      </c>
      <c r="J21" s="3">
        <f t="shared" ref="J21:L21" si="27">SUM(J17:J20)/4</f>
        <v>0</v>
      </c>
      <c r="K21" s="3">
        <f t="shared" si="27"/>
        <v>0</v>
      </c>
      <c r="L21" s="3">
        <f t="shared" si="27"/>
        <v>0.66550116550116545</v>
      </c>
      <c r="M21" s="3">
        <f>SUM(M17:M20)/4</f>
        <v>0</v>
      </c>
      <c r="N21" s="3">
        <f t="shared" ref="N21:O21" si="28">SUM(N17:N20)/4</f>
        <v>0</v>
      </c>
      <c r="O21" s="3">
        <f t="shared" si="28"/>
        <v>0.4076797385620915</v>
      </c>
      <c r="P21" s="3">
        <f>SUM(P17:P20)/4</f>
        <v>0</v>
      </c>
      <c r="Q21" s="3">
        <f t="shared" ref="Q21:R21" si="29">SUM(Q17:Q20)/4</f>
        <v>0</v>
      </c>
      <c r="R21" s="3">
        <f t="shared" si="29"/>
        <v>0.49206989247311828</v>
      </c>
      <c r="S21" s="3"/>
      <c r="T21" s="3">
        <f>ROUND(SUM(T17:T20)/4,0)</f>
        <v>7</v>
      </c>
      <c r="U21" s="3">
        <f t="shared" ref="U21:W21" si="30">ROUND(SUM(U17:U20)/4,0)</f>
        <v>10</v>
      </c>
      <c r="V21" s="3">
        <f t="shared" si="30"/>
        <v>4</v>
      </c>
      <c r="W21" s="3">
        <f t="shared" si="30"/>
        <v>24</v>
      </c>
      <c r="X21" s="3">
        <f t="shared" ref="X21" si="31">SUM(X17:X20)/4</f>
        <v>0.69776392961876832</v>
      </c>
      <c r="Y21" s="3">
        <f t="shared" ref="Y21:Z21" si="32">SUM(Y17:Y20)/4</f>
        <v>0.85548941798941791</v>
      </c>
      <c r="Z21" s="3">
        <f t="shared" si="32"/>
        <v>0.76660246533127885</v>
      </c>
      <c r="AA21" s="3">
        <f>AA20</f>
        <v>27</v>
      </c>
      <c r="AB21" s="3">
        <f t="shared" ref="AB21:AD21" si="33">SUM(AB17:AB20)/4</f>
        <v>0.66550116550116545</v>
      </c>
      <c r="AC21" s="3">
        <f t="shared" si="33"/>
        <v>0.4076797385620915</v>
      </c>
      <c r="AD21" s="3">
        <f t="shared" si="33"/>
        <v>0.49206989247311828</v>
      </c>
      <c r="AE21" s="3">
        <f>AE20</f>
        <v>17</v>
      </c>
      <c r="AF21" s="3">
        <f t="shared" ref="AF21:AI21" si="34">SUM(AF17:AF20)/4</f>
        <v>0.68156565656565649</v>
      </c>
      <c r="AG21" s="3">
        <f t="shared" si="34"/>
        <v>0.68163254755996694</v>
      </c>
      <c r="AH21" s="3">
        <f t="shared" si="34"/>
        <v>0.63158457827575476</v>
      </c>
      <c r="AI21" s="3">
        <f t="shared" si="34"/>
        <v>0.62933617890219862</v>
      </c>
      <c r="AJ21" s="3">
        <f>AJ20</f>
        <v>44</v>
      </c>
      <c r="AK21" s="3">
        <f t="shared" ref="AK21:AM21" si="35">SUM(AK17:AK20)/4</f>
        <v>0.6863716114449252</v>
      </c>
      <c r="AL21" s="3">
        <f t="shared" si="35"/>
        <v>0.68156565656565649</v>
      </c>
      <c r="AM21" s="3">
        <f t="shared" si="35"/>
        <v>0.66025547989462696</v>
      </c>
      <c r="AN21" s="3">
        <f>AN20</f>
        <v>44</v>
      </c>
    </row>
    <row r="22" spans="1:40" x14ac:dyDescent="0.25">
      <c r="A22">
        <v>1</v>
      </c>
      <c r="B22" s="1" t="s">
        <v>45</v>
      </c>
      <c r="C22" s="1" t="s">
        <v>46</v>
      </c>
      <c r="D22" s="1" t="s">
        <v>38</v>
      </c>
      <c r="E22">
        <v>12.964429140090942</v>
      </c>
      <c r="F22">
        <v>8424</v>
      </c>
      <c r="G22">
        <v>6318</v>
      </c>
      <c r="H22">
        <v>2106</v>
      </c>
      <c r="I22">
        <v>0.86419753086419748</v>
      </c>
      <c r="J22">
        <v>0</v>
      </c>
      <c r="K22">
        <v>0</v>
      </c>
      <c r="L22">
        <v>0.64516129032258063</v>
      </c>
      <c r="M22">
        <v>0</v>
      </c>
      <c r="N22">
        <v>0</v>
      </c>
      <c r="O22">
        <v>0.5714285714285714</v>
      </c>
      <c r="P22">
        <v>0</v>
      </c>
      <c r="Q22">
        <v>0</v>
      </c>
      <c r="R22">
        <v>0.60606060606060597</v>
      </c>
      <c r="S22" s="1" t="s">
        <v>93</v>
      </c>
      <c r="T22" s="1">
        <v>220</v>
      </c>
      <c r="U22" s="1">
        <v>165</v>
      </c>
      <c r="V22" s="1">
        <v>121</v>
      </c>
      <c r="W22" s="1">
        <v>1600</v>
      </c>
      <c r="X22">
        <v>0.90651558073654404</v>
      </c>
      <c r="Y22">
        <v>0.92969203951191159</v>
      </c>
      <c r="Z22">
        <v>0.91795754446356836</v>
      </c>
      <c r="AA22">
        <v>1721</v>
      </c>
      <c r="AB22">
        <v>0.64516129032258063</v>
      </c>
      <c r="AC22">
        <v>0.5714285714285714</v>
      </c>
      <c r="AD22">
        <v>0.60606060606060597</v>
      </c>
      <c r="AE22">
        <v>385</v>
      </c>
      <c r="AF22">
        <v>0.86419753086419748</v>
      </c>
      <c r="AG22">
        <v>0.77583843552956222</v>
      </c>
      <c r="AH22">
        <v>0.75056030547024155</v>
      </c>
      <c r="AI22">
        <v>0.76200907526208717</v>
      </c>
      <c r="AJ22">
        <v>2106</v>
      </c>
      <c r="AK22">
        <v>0.85873713733228196</v>
      </c>
      <c r="AL22">
        <v>0.86419753086419748</v>
      </c>
      <c r="AM22">
        <v>0.86093934822181128</v>
      </c>
      <c r="AN22">
        <v>2106</v>
      </c>
    </row>
    <row r="23" spans="1:40" x14ac:dyDescent="0.25">
      <c r="A23">
        <v>2</v>
      </c>
      <c r="B23" s="1" t="s">
        <v>45</v>
      </c>
      <c r="C23" s="1" t="s">
        <v>46</v>
      </c>
      <c r="D23" s="1" t="s">
        <v>38</v>
      </c>
      <c r="E23">
        <v>13.084137678146362</v>
      </c>
      <c r="F23">
        <v>8424</v>
      </c>
      <c r="G23">
        <v>6318</v>
      </c>
      <c r="H23">
        <v>2106</v>
      </c>
      <c r="I23">
        <v>0.86087369420702753</v>
      </c>
      <c r="J23">
        <v>0</v>
      </c>
      <c r="K23">
        <v>0</v>
      </c>
      <c r="L23">
        <v>0.61636828644501274</v>
      </c>
      <c r="M23">
        <v>0</v>
      </c>
      <c r="N23">
        <v>0</v>
      </c>
      <c r="O23">
        <v>0.62760416666666663</v>
      </c>
      <c r="P23">
        <v>0</v>
      </c>
      <c r="Q23">
        <v>0</v>
      </c>
      <c r="R23">
        <v>0.62193548387096775</v>
      </c>
      <c r="S23" s="1" t="s">
        <v>94</v>
      </c>
      <c r="T23" s="1">
        <v>241</v>
      </c>
      <c r="U23" s="1">
        <v>143</v>
      </c>
      <c r="V23" s="1">
        <v>150</v>
      </c>
      <c r="W23" s="1">
        <v>1572</v>
      </c>
      <c r="X23">
        <v>0.91661807580174925</v>
      </c>
      <c r="Y23">
        <v>0.91289198606271782</v>
      </c>
      <c r="Z23">
        <v>0.91475123654349721</v>
      </c>
      <c r="AA23">
        <v>1722</v>
      </c>
      <c r="AB23">
        <v>0.61636828644501274</v>
      </c>
      <c r="AC23">
        <v>0.62760416666666663</v>
      </c>
      <c r="AD23">
        <v>0.62193548387096775</v>
      </c>
      <c r="AE23">
        <v>384</v>
      </c>
      <c r="AF23">
        <v>0.86087369420702753</v>
      </c>
      <c r="AG23">
        <v>0.76649318112338105</v>
      </c>
      <c r="AH23">
        <v>0.77024807636469217</v>
      </c>
      <c r="AI23">
        <v>0.76834336020723248</v>
      </c>
      <c r="AJ23">
        <v>2106</v>
      </c>
      <c r="AK23">
        <v>0.86187167546319898</v>
      </c>
      <c r="AL23">
        <v>0.86087369420702753</v>
      </c>
      <c r="AM23">
        <v>0.86136033007329238</v>
      </c>
      <c r="AN23">
        <v>2106</v>
      </c>
    </row>
    <row r="24" spans="1:40" x14ac:dyDescent="0.25">
      <c r="A24">
        <v>3</v>
      </c>
      <c r="B24" s="1" t="s">
        <v>45</v>
      </c>
      <c r="C24" s="1" t="s">
        <v>46</v>
      </c>
      <c r="D24" s="1" t="s">
        <v>38</v>
      </c>
      <c r="E24">
        <v>12.940263509750366</v>
      </c>
      <c r="F24">
        <v>8424</v>
      </c>
      <c r="G24">
        <v>6318</v>
      </c>
      <c r="H24">
        <v>2106</v>
      </c>
      <c r="I24">
        <v>0.86324786324786329</v>
      </c>
      <c r="J24">
        <v>0</v>
      </c>
      <c r="K24">
        <v>0</v>
      </c>
      <c r="L24">
        <v>0.63872832369942201</v>
      </c>
      <c r="M24">
        <v>0</v>
      </c>
      <c r="N24">
        <v>0</v>
      </c>
      <c r="O24">
        <v>0.57552083333333337</v>
      </c>
      <c r="P24">
        <v>0</v>
      </c>
      <c r="Q24">
        <v>0</v>
      </c>
      <c r="R24">
        <v>0.60547945205479459</v>
      </c>
      <c r="S24" s="1" t="s">
        <v>95</v>
      </c>
      <c r="T24" s="1">
        <v>221</v>
      </c>
      <c r="U24" s="1">
        <v>163</v>
      </c>
      <c r="V24" s="1">
        <v>125</v>
      </c>
      <c r="W24" s="1">
        <v>1597</v>
      </c>
      <c r="X24">
        <v>0.9073863636363636</v>
      </c>
      <c r="Y24">
        <v>0.92740998838559818</v>
      </c>
      <c r="Z24">
        <v>0.91728891441700178</v>
      </c>
      <c r="AA24">
        <v>1722</v>
      </c>
      <c r="AB24">
        <v>0.63872832369942201</v>
      </c>
      <c r="AC24">
        <v>0.57552083333333337</v>
      </c>
      <c r="AD24">
        <v>0.60547945205479459</v>
      </c>
      <c r="AE24">
        <v>384</v>
      </c>
      <c r="AF24">
        <v>0.86324786324786329</v>
      </c>
      <c r="AG24">
        <v>0.7730573436678928</v>
      </c>
      <c r="AH24">
        <v>0.75146541085946583</v>
      </c>
      <c r="AI24">
        <v>0.76138418323589818</v>
      </c>
      <c r="AJ24">
        <v>2106</v>
      </c>
      <c r="AK24">
        <v>0.85840028228034004</v>
      </c>
      <c r="AL24">
        <v>0.86324786324786329</v>
      </c>
      <c r="AM24">
        <v>0.86043476743357938</v>
      </c>
      <c r="AN24">
        <v>2106</v>
      </c>
    </row>
    <row r="25" spans="1:40" x14ac:dyDescent="0.25">
      <c r="A25">
        <v>4</v>
      </c>
      <c r="B25" s="1" t="s">
        <v>45</v>
      </c>
      <c r="C25" s="1" t="s">
        <v>46</v>
      </c>
      <c r="D25" s="1" t="s">
        <v>38</v>
      </c>
      <c r="E25">
        <v>12.919265747070313</v>
      </c>
      <c r="F25">
        <v>8424</v>
      </c>
      <c r="G25">
        <v>6318</v>
      </c>
      <c r="H25">
        <v>2106</v>
      </c>
      <c r="I25">
        <v>0.86087369420702753</v>
      </c>
      <c r="J25">
        <v>0</v>
      </c>
      <c r="K25">
        <v>0</v>
      </c>
      <c r="L25">
        <v>0.64263322884012541</v>
      </c>
      <c r="M25">
        <v>0</v>
      </c>
      <c r="N25">
        <v>0</v>
      </c>
      <c r="O25">
        <v>0.53385416666666663</v>
      </c>
      <c r="P25">
        <v>0</v>
      </c>
      <c r="Q25">
        <v>0</v>
      </c>
      <c r="R25">
        <v>0.58321479374110952</v>
      </c>
      <c r="S25" s="1" t="s">
        <v>96</v>
      </c>
      <c r="T25" s="1">
        <v>205</v>
      </c>
      <c r="U25" s="1">
        <v>179</v>
      </c>
      <c r="V25" s="1">
        <v>114</v>
      </c>
      <c r="W25" s="1">
        <v>1608</v>
      </c>
      <c r="X25">
        <v>0.89983212087297149</v>
      </c>
      <c r="Y25">
        <v>0.93379790940766561</v>
      </c>
      <c r="Z25">
        <v>0.91650042747221439</v>
      </c>
      <c r="AA25">
        <v>1722</v>
      </c>
      <c r="AB25">
        <v>0.64263322884012541</v>
      </c>
      <c r="AC25">
        <v>0.53385416666666663</v>
      </c>
      <c r="AD25">
        <v>0.58321479374110952</v>
      </c>
      <c r="AE25">
        <v>384</v>
      </c>
      <c r="AF25">
        <v>0.86087369420702753</v>
      </c>
      <c r="AG25">
        <v>0.77123267485654845</v>
      </c>
      <c r="AH25">
        <v>0.73382603803716606</v>
      </c>
      <c r="AI25">
        <v>0.7498576106066619</v>
      </c>
      <c r="AJ25">
        <v>2106</v>
      </c>
      <c r="AK25">
        <v>0.85293545679860649</v>
      </c>
      <c r="AL25">
        <v>0.86087369420702753</v>
      </c>
      <c r="AM25">
        <v>0.85573039739018941</v>
      </c>
      <c r="AN25">
        <v>2106</v>
      </c>
    </row>
    <row r="26" spans="1:40" s="2" customFormat="1" x14ac:dyDescent="0.25">
      <c r="A26" s="3" t="s">
        <v>160</v>
      </c>
      <c r="B26" s="3" t="str">
        <f>B25</f>
        <v>MI02</v>
      </c>
      <c r="C26" s="3" t="str">
        <f>C25</f>
        <v>germeval</v>
      </c>
      <c r="D26" s="3" t="str">
        <f>D25</f>
        <v>Binary</v>
      </c>
      <c r="E26" s="3">
        <f>SUM(E22:E25)</f>
        <v>51.908096075057983</v>
      </c>
      <c r="F26" s="3">
        <f>F25</f>
        <v>8424</v>
      </c>
      <c r="G26" s="3">
        <f>G25</f>
        <v>6318</v>
      </c>
      <c r="H26" s="3">
        <f>H25</f>
        <v>2106</v>
      </c>
      <c r="I26" s="3">
        <f>SUM(I22:I25)/4</f>
        <v>0.86229819563152899</v>
      </c>
      <c r="J26" s="3">
        <f t="shared" ref="J26:L26" si="36">SUM(J22:J25)/4</f>
        <v>0</v>
      </c>
      <c r="K26" s="3">
        <f t="shared" si="36"/>
        <v>0</v>
      </c>
      <c r="L26" s="3">
        <f t="shared" si="36"/>
        <v>0.63572278232678525</v>
      </c>
      <c r="M26" s="3">
        <f>SUM(M22:M25)/4</f>
        <v>0</v>
      </c>
      <c r="N26" s="3">
        <f t="shared" ref="N26:O26" si="37">SUM(N22:N25)/4</f>
        <v>0</v>
      </c>
      <c r="O26" s="3">
        <f t="shared" si="37"/>
        <v>0.57710193452380953</v>
      </c>
      <c r="P26" s="3">
        <f>SUM(P22:P25)/4</f>
        <v>0</v>
      </c>
      <c r="Q26" s="3">
        <f t="shared" ref="Q26:R26" si="38">SUM(Q22:Q25)/4</f>
        <v>0</v>
      </c>
      <c r="R26" s="3">
        <f t="shared" si="38"/>
        <v>0.60417258393186946</v>
      </c>
      <c r="S26" s="3"/>
      <c r="T26" s="3">
        <f>ROUND(SUM(T22:T25)/4,0)</f>
        <v>222</v>
      </c>
      <c r="U26" s="3">
        <f t="shared" ref="U26:W26" si="39">ROUND(SUM(U22:U25)/4,0)</f>
        <v>163</v>
      </c>
      <c r="V26" s="3">
        <f t="shared" si="39"/>
        <v>128</v>
      </c>
      <c r="W26" s="3">
        <f t="shared" si="39"/>
        <v>1594</v>
      </c>
      <c r="X26" s="3">
        <f t="shared" ref="X26" si="40">SUM(X22:X25)/4</f>
        <v>0.90758803526190712</v>
      </c>
      <c r="Y26" s="3">
        <f t="shared" ref="Y26:Z26" si="41">SUM(Y22:Y25)/4</f>
        <v>0.92594798084197327</v>
      </c>
      <c r="Z26" s="3">
        <f t="shared" si="41"/>
        <v>0.91662453072407035</v>
      </c>
      <c r="AA26" s="3">
        <f>AA25</f>
        <v>1722</v>
      </c>
      <c r="AB26" s="3">
        <f t="shared" ref="AB26:AD26" si="42">SUM(AB22:AB25)/4</f>
        <v>0.63572278232678525</v>
      </c>
      <c r="AC26" s="3">
        <f t="shared" si="42"/>
        <v>0.57710193452380953</v>
      </c>
      <c r="AD26" s="3">
        <f t="shared" si="42"/>
        <v>0.60417258393186946</v>
      </c>
      <c r="AE26" s="3">
        <f>AE25</f>
        <v>384</v>
      </c>
      <c r="AF26" s="3">
        <f t="shared" ref="AF26:AI26" si="43">SUM(AF22:AF25)/4</f>
        <v>0.86229819563152899</v>
      </c>
      <c r="AG26" s="3">
        <f t="shared" si="43"/>
        <v>0.77165540879434613</v>
      </c>
      <c r="AH26" s="3">
        <f t="shared" si="43"/>
        <v>0.75152495768289129</v>
      </c>
      <c r="AI26" s="3">
        <f t="shared" si="43"/>
        <v>0.7603985573279699</v>
      </c>
      <c r="AJ26" s="3">
        <f>AJ25</f>
        <v>2106</v>
      </c>
      <c r="AK26" s="3">
        <f t="shared" ref="AK26:AM26" si="44">SUM(AK22:AK25)/4</f>
        <v>0.8579861379686069</v>
      </c>
      <c r="AL26" s="3">
        <f t="shared" si="44"/>
        <v>0.86229819563152899</v>
      </c>
      <c r="AM26" s="3">
        <f t="shared" si="44"/>
        <v>0.85961621077971817</v>
      </c>
      <c r="AN26" s="3">
        <f>AN25</f>
        <v>2106</v>
      </c>
    </row>
    <row r="27" spans="1:40" x14ac:dyDescent="0.25">
      <c r="A27">
        <v>1</v>
      </c>
      <c r="B27" s="1" t="s">
        <v>47</v>
      </c>
      <c r="C27" s="1" t="s">
        <v>48</v>
      </c>
      <c r="D27" s="1" t="s">
        <v>38</v>
      </c>
      <c r="E27">
        <v>0.15546798706054679</v>
      </c>
      <c r="F27">
        <v>808</v>
      </c>
      <c r="G27">
        <v>606</v>
      </c>
      <c r="H27">
        <v>202</v>
      </c>
      <c r="I27">
        <v>0.59900990099009899</v>
      </c>
      <c r="J27">
        <v>0</v>
      </c>
      <c r="K27">
        <v>0</v>
      </c>
      <c r="L27">
        <v>0.51219512195121952</v>
      </c>
      <c r="M27">
        <v>0</v>
      </c>
      <c r="N27">
        <v>0</v>
      </c>
      <c r="O27">
        <v>0.50602409638554213</v>
      </c>
      <c r="P27">
        <v>0</v>
      </c>
      <c r="Q27">
        <v>0</v>
      </c>
      <c r="R27">
        <v>0.50909090909090904</v>
      </c>
      <c r="S27" s="1" t="s">
        <v>97</v>
      </c>
      <c r="T27" s="1">
        <v>42</v>
      </c>
      <c r="U27" s="1">
        <v>41</v>
      </c>
      <c r="V27" s="1">
        <v>40</v>
      </c>
      <c r="W27" s="1">
        <v>79</v>
      </c>
      <c r="X27">
        <v>0.65833333333333333</v>
      </c>
      <c r="Y27">
        <v>0.66386554621848737</v>
      </c>
      <c r="Z27">
        <v>0.66108786610878667</v>
      </c>
      <c r="AA27">
        <v>119</v>
      </c>
      <c r="AB27">
        <v>0.51219512195121952</v>
      </c>
      <c r="AC27">
        <v>0.50602409638554213</v>
      </c>
      <c r="AD27">
        <v>0.50909090909090904</v>
      </c>
      <c r="AE27">
        <v>83</v>
      </c>
      <c r="AF27">
        <v>0.59900990099009899</v>
      </c>
      <c r="AG27">
        <v>0.58526422764227637</v>
      </c>
      <c r="AH27">
        <v>0.58494482130201475</v>
      </c>
      <c r="AI27">
        <v>0.58508938759984785</v>
      </c>
      <c r="AJ27">
        <v>202</v>
      </c>
      <c r="AK27">
        <v>0.59828644449810842</v>
      </c>
      <c r="AL27">
        <v>0.59900990099009899</v>
      </c>
      <c r="AM27">
        <v>0.59863367089847064</v>
      </c>
      <c r="AN27">
        <v>202</v>
      </c>
    </row>
    <row r="28" spans="1:40" x14ac:dyDescent="0.25">
      <c r="A28">
        <v>2</v>
      </c>
      <c r="B28" s="1" t="s">
        <v>47</v>
      </c>
      <c r="C28" s="1" t="s">
        <v>48</v>
      </c>
      <c r="D28" s="1" t="s">
        <v>38</v>
      </c>
      <c r="E28">
        <v>0.1581959724426269</v>
      </c>
      <c r="F28">
        <v>808</v>
      </c>
      <c r="G28">
        <v>606</v>
      </c>
      <c r="H28">
        <v>202</v>
      </c>
      <c r="I28">
        <v>0.63861386138613863</v>
      </c>
      <c r="J28">
        <v>0</v>
      </c>
      <c r="K28">
        <v>0</v>
      </c>
      <c r="L28">
        <v>0.56578947368421051</v>
      </c>
      <c r="M28">
        <v>0</v>
      </c>
      <c r="N28">
        <v>0</v>
      </c>
      <c r="O28">
        <v>0.51807228915662651</v>
      </c>
      <c r="P28">
        <v>0</v>
      </c>
      <c r="Q28">
        <v>0</v>
      </c>
      <c r="R28">
        <v>0.54088050314465408</v>
      </c>
      <c r="S28" s="1" t="s">
        <v>98</v>
      </c>
      <c r="T28" s="1">
        <v>43</v>
      </c>
      <c r="U28" s="1">
        <v>40</v>
      </c>
      <c r="V28" s="1">
        <v>33</v>
      </c>
      <c r="W28" s="1">
        <v>86</v>
      </c>
      <c r="X28">
        <v>0.68253968253968256</v>
      </c>
      <c r="Y28">
        <v>0.72268907563025209</v>
      </c>
      <c r="Z28">
        <v>0.7020408163265307</v>
      </c>
      <c r="AA28">
        <v>119</v>
      </c>
      <c r="AB28">
        <v>0.56578947368421051</v>
      </c>
      <c r="AC28">
        <v>0.51807228915662651</v>
      </c>
      <c r="AD28">
        <v>0.54088050314465408</v>
      </c>
      <c r="AE28">
        <v>83</v>
      </c>
      <c r="AF28">
        <v>0.63861386138613863</v>
      </c>
      <c r="AG28">
        <v>0.62416457811194648</v>
      </c>
      <c r="AH28">
        <v>0.62038068239343924</v>
      </c>
      <c r="AI28">
        <v>0.62146065973559239</v>
      </c>
      <c r="AJ28">
        <v>202</v>
      </c>
      <c r="AK28">
        <v>0.63456806206936489</v>
      </c>
      <c r="AL28">
        <v>0.63861386138613863</v>
      </c>
      <c r="AM28">
        <v>0.63582147972209624</v>
      </c>
      <c r="AN28">
        <v>202</v>
      </c>
    </row>
    <row r="29" spans="1:40" x14ac:dyDescent="0.25">
      <c r="A29">
        <v>3</v>
      </c>
      <c r="B29" s="1" t="s">
        <v>47</v>
      </c>
      <c r="C29" s="1" t="s">
        <v>48</v>
      </c>
      <c r="D29" s="1" t="s">
        <v>38</v>
      </c>
      <c r="E29">
        <v>0.15907192230224609</v>
      </c>
      <c r="F29">
        <v>808</v>
      </c>
      <c r="G29">
        <v>606</v>
      </c>
      <c r="H29">
        <v>202</v>
      </c>
      <c r="I29">
        <v>0.6089108910891089</v>
      </c>
      <c r="J29">
        <v>0</v>
      </c>
      <c r="K29">
        <v>0</v>
      </c>
      <c r="L29">
        <v>0.52500000000000002</v>
      </c>
      <c r="M29">
        <v>0</v>
      </c>
      <c r="N29">
        <v>0</v>
      </c>
      <c r="O29">
        <v>0.50602409638554213</v>
      </c>
      <c r="P29">
        <v>0</v>
      </c>
      <c r="Q29">
        <v>0</v>
      </c>
      <c r="R29">
        <v>0.51533742331288346</v>
      </c>
      <c r="S29" s="1" t="s">
        <v>99</v>
      </c>
      <c r="T29" s="1">
        <v>42</v>
      </c>
      <c r="U29" s="1">
        <v>41</v>
      </c>
      <c r="V29" s="1">
        <v>38</v>
      </c>
      <c r="W29" s="1">
        <v>81</v>
      </c>
      <c r="X29">
        <v>0.66393442622950816</v>
      </c>
      <c r="Y29">
        <v>0.68067226890756305</v>
      </c>
      <c r="Z29">
        <v>0.67219917012448138</v>
      </c>
      <c r="AA29">
        <v>119</v>
      </c>
      <c r="AB29">
        <v>0.52500000000000002</v>
      </c>
      <c r="AC29">
        <v>0.50602409638554213</v>
      </c>
      <c r="AD29">
        <v>0.51533742331288346</v>
      </c>
      <c r="AE29">
        <v>83</v>
      </c>
      <c r="AF29">
        <v>0.6089108910891089</v>
      </c>
      <c r="AG29">
        <v>0.59446721311475414</v>
      </c>
      <c r="AH29">
        <v>0.59334818264655254</v>
      </c>
      <c r="AI29">
        <v>0.59376829671868236</v>
      </c>
      <c r="AJ29">
        <v>202</v>
      </c>
      <c r="AK29">
        <v>0.60684750852134395</v>
      </c>
      <c r="AL29">
        <v>0.6089108910891089</v>
      </c>
      <c r="AM29">
        <v>0.60774607613753762</v>
      </c>
      <c r="AN29">
        <v>202</v>
      </c>
    </row>
    <row r="30" spans="1:40" x14ac:dyDescent="0.25">
      <c r="A30">
        <v>4</v>
      </c>
      <c r="B30" s="1" t="s">
        <v>47</v>
      </c>
      <c r="C30" s="1" t="s">
        <v>48</v>
      </c>
      <c r="D30" s="1" t="s">
        <v>38</v>
      </c>
      <c r="E30">
        <v>0.1592872142791748</v>
      </c>
      <c r="F30">
        <v>808</v>
      </c>
      <c r="G30">
        <v>606</v>
      </c>
      <c r="H30">
        <v>202</v>
      </c>
      <c r="I30">
        <v>0.66831683168316836</v>
      </c>
      <c r="J30">
        <v>0</v>
      </c>
      <c r="K30">
        <v>0</v>
      </c>
      <c r="L30">
        <v>0.61333333333333329</v>
      </c>
      <c r="M30">
        <v>0</v>
      </c>
      <c r="N30">
        <v>0</v>
      </c>
      <c r="O30">
        <v>0.54761904761904767</v>
      </c>
      <c r="P30">
        <v>0</v>
      </c>
      <c r="Q30">
        <v>0</v>
      </c>
      <c r="R30">
        <v>0.57861635220125784</v>
      </c>
      <c r="S30" s="1" t="s">
        <v>100</v>
      </c>
      <c r="T30" s="1">
        <v>46</v>
      </c>
      <c r="U30" s="1">
        <v>38</v>
      </c>
      <c r="V30" s="1">
        <v>29</v>
      </c>
      <c r="W30" s="1">
        <v>89</v>
      </c>
      <c r="X30">
        <v>0.70078740157480313</v>
      </c>
      <c r="Y30">
        <v>0.75423728813559321</v>
      </c>
      <c r="Z30">
        <v>0.72653061224489801</v>
      </c>
      <c r="AA30">
        <v>118</v>
      </c>
      <c r="AB30">
        <v>0.61333333333333329</v>
      </c>
      <c r="AC30">
        <v>0.54761904761904767</v>
      </c>
      <c r="AD30">
        <v>0.57861635220125784</v>
      </c>
      <c r="AE30">
        <v>84</v>
      </c>
      <c r="AF30">
        <v>0.66831683168316836</v>
      </c>
      <c r="AG30">
        <v>0.65706036745406826</v>
      </c>
      <c r="AH30">
        <v>0.65092816787732044</v>
      </c>
      <c r="AI30">
        <v>0.65257348222307798</v>
      </c>
      <c r="AJ30">
        <v>202</v>
      </c>
      <c r="AK30">
        <v>0.66442036329617216</v>
      </c>
      <c r="AL30">
        <v>0.66831683168316836</v>
      </c>
      <c r="AM30">
        <v>0.66502171202873084</v>
      </c>
      <c r="AN30">
        <v>202</v>
      </c>
    </row>
    <row r="31" spans="1:40" s="2" customFormat="1" x14ac:dyDescent="0.25">
      <c r="A31" s="3" t="s">
        <v>160</v>
      </c>
      <c r="B31" s="3" t="str">
        <f>B30</f>
        <v>MI03</v>
      </c>
      <c r="C31" s="3" t="str">
        <f>C30</f>
        <v>corpusRauh</v>
      </c>
      <c r="D31" s="3" t="str">
        <f>D30</f>
        <v>Binary</v>
      </c>
      <c r="E31" s="3">
        <f>SUM(E27:E30)</f>
        <v>0.63202309608459462</v>
      </c>
      <c r="F31" s="3">
        <f>F30</f>
        <v>808</v>
      </c>
      <c r="G31" s="3">
        <f>G30</f>
        <v>606</v>
      </c>
      <c r="H31" s="3">
        <f>H30</f>
        <v>202</v>
      </c>
      <c r="I31" s="3">
        <f>SUM(I27:I30)/4</f>
        <v>0.62871287128712872</v>
      </c>
      <c r="J31" s="3">
        <f t="shared" ref="J31:L31" si="45">SUM(J27:J30)/4</f>
        <v>0</v>
      </c>
      <c r="K31" s="3">
        <f t="shared" si="45"/>
        <v>0</v>
      </c>
      <c r="L31" s="3">
        <f t="shared" si="45"/>
        <v>0.55407948224219083</v>
      </c>
      <c r="M31" s="3">
        <f>SUM(M27:M30)/4</f>
        <v>0</v>
      </c>
      <c r="N31" s="3">
        <f t="shared" ref="N31:O31" si="46">SUM(N27:N30)/4</f>
        <v>0</v>
      </c>
      <c r="O31" s="3">
        <f t="shared" si="46"/>
        <v>0.51943488238668967</v>
      </c>
      <c r="P31" s="3">
        <f>SUM(P27:P30)/4</f>
        <v>0</v>
      </c>
      <c r="Q31" s="3">
        <f t="shared" ref="Q31:R31" si="47">SUM(Q27:Q30)/4</f>
        <v>0</v>
      </c>
      <c r="R31" s="3">
        <f t="shared" si="47"/>
        <v>0.53598129693742613</v>
      </c>
      <c r="S31" s="3"/>
      <c r="T31" s="3">
        <f>ROUND(SUM(T27:T30)/4,0)</f>
        <v>43</v>
      </c>
      <c r="U31" s="3">
        <f t="shared" ref="U31:W31" si="48">ROUND(SUM(U27:U30)/4,0)</f>
        <v>40</v>
      </c>
      <c r="V31" s="3">
        <f t="shared" si="48"/>
        <v>35</v>
      </c>
      <c r="W31" s="3">
        <f t="shared" si="48"/>
        <v>84</v>
      </c>
      <c r="X31" s="3">
        <f t="shared" ref="X31" si="49">SUM(X27:X30)/4</f>
        <v>0.67639871091933179</v>
      </c>
      <c r="Y31" s="3">
        <f t="shared" ref="Y31:Z31" si="50">SUM(Y27:Y30)/4</f>
        <v>0.70536604472297393</v>
      </c>
      <c r="Z31" s="3">
        <f t="shared" si="50"/>
        <v>0.69046461620117405</v>
      </c>
      <c r="AA31" s="3">
        <f>AA30</f>
        <v>118</v>
      </c>
      <c r="AB31" s="3">
        <f t="shared" ref="AB31:AD31" si="51">SUM(AB27:AB30)/4</f>
        <v>0.55407948224219083</v>
      </c>
      <c r="AC31" s="3">
        <f t="shared" si="51"/>
        <v>0.51943488238668967</v>
      </c>
      <c r="AD31" s="3">
        <f t="shared" si="51"/>
        <v>0.53598129693742613</v>
      </c>
      <c r="AE31" s="3">
        <f>AE30</f>
        <v>84</v>
      </c>
      <c r="AF31" s="3">
        <f t="shared" ref="AF31:AI31" si="52">SUM(AF27:AF30)/4</f>
        <v>0.62871287128712872</v>
      </c>
      <c r="AG31" s="3">
        <f t="shared" si="52"/>
        <v>0.61523909658076126</v>
      </c>
      <c r="AH31" s="3">
        <f t="shared" si="52"/>
        <v>0.61240046355483169</v>
      </c>
      <c r="AI31" s="3">
        <f t="shared" si="52"/>
        <v>0.61322295656930015</v>
      </c>
      <c r="AJ31" s="3">
        <f>AJ30</f>
        <v>202</v>
      </c>
      <c r="AK31" s="3">
        <f t="shared" ref="AK31:AM31" si="53">SUM(AK27:AK30)/4</f>
        <v>0.62603059459624733</v>
      </c>
      <c r="AL31" s="3">
        <f t="shared" si="53"/>
        <v>0.62871287128712872</v>
      </c>
      <c r="AM31" s="3">
        <f t="shared" si="53"/>
        <v>0.62680573469670886</v>
      </c>
      <c r="AN31" s="3">
        <f>AN30</f>
        <v>202</v>
      </c>
    </row>
    <row r="32" spans="1:40" x14ac:dyDescent="0.25">
      <c r="A32">
        <v>1</v>
      </c>
      <c r="B32" s="1" t="s">
        <v>49</v>
      </c>
      <c r="C32" s="1" t="s">
        <v>50</v>
      </c>
      <c r="D32" s="1" t="s">
        <v>38</v>
      </c>
      <c r="E32">
        <v>0.20006895065307609</v>
      </c>
      <c r="F32">
        <v>857</v>
      </c>
      <c r="G32">
        <v>642</v>
      </c>
      <c r="H32">
        <v>215</v>
      </c>
      <c r="I32">
        <v>0.71162790697674416</v>
      </c>
      <c r="J32">
        <v>0</v>
      </c>
      <c r="K32">
        <v>0</v>
      </c>
      <c r="L32">
        <v>0.70666666666666667</v>
      </c>
      <c r="M32">
        <v>0</v>
      </c>
      <c r="N32">
        <v>0</v>
      </c>
      <c r="O32">
        <v>0.56989247311827962</v>
      </c>
      <c r="P32">
        <v>0</v>
      </c>
      <c r="Q32">
        <v>0</v>
      </c>
      <c r="R32">
        <v>0.63095238095238104</v>
      </c>
      <c r="S32" s="1" t="s">
        <v>101</v>
      </c>
      <c r="T32" s="1">
        <v>53</v>
      </c>
      <c r="U32" s="1">
        <v>40</v>
      </c>
      <c r="V32" s="1">
        <v>22</v>
      </c>
      <c r="W32" s="1">
        <v>100</v>
      </c>
      <c r="X32">
        <v>0.7142857142857143</v>
      </c>
      <c r="Y32">
        <v>0.81967213114754101</v>
      </c>
      <c r="Z32">
        <v>0.76335877862595414</v>
      </c>
      <c r="AA32">
        <v>122</v>
      </c>
      <c r="AB32">
        <v>0.70666666666666667</v>
      </c>
      <c r="AC32">
        <v>0.56989247311827962</v>
      </c>
      <c r="AD32">
        <v>0.63095238095238104</v>
      </c>
      <c r="AE32">
        <v>93</v>
      </c>
      <c r="AF32">
        <v>0.71162790697674416</v>
      </c>
      <c r="AG32">
        <v>0.71047619047619048</v>
      </c>
      <c r="AH32">
        <v>0.69478230213291026</v>
      </c>
      <c r="AI32">
        <v>0.69715557978916753</v>
      </c>
      <c r="AJ32">
        <v>215</v>
      </c>
      <c r="AK32">
        <v>0.71099003322259136</v>
      </c>
      <c r="AL32">
        <v>0.71162790697674416</v>
      </c>
      <c r="AM32">
        <v>0.70608531358575732</v>
      </c>
      <c r="AN32">
        <v>215</v>
      </c>
    </row>
    <row r="33" spans="1:40" x14ac:dyDescent="0.25">
      <c r="A33">
        <v>2</v>
      </c>
      <c r="B33" s="1" t="s">
        <v>49</v>
      </c>
      <c r="C33" s="1" t="s">
        <v>50</v>
      </c>
      <c r="D33" s="1" t="s">
        <v>38</v>
      </c>
      <c r="E33">
        <v>0.18278741836547849</v>
      </c>
      <c r="F33">
        <v>857</v>
      </c>
      <c r="G33">
        <v>643</v>
      </c>
      <c r="H33">
        <v>214</v>
      </c>
      <c r="I33">
        <v>0.72429906542056077</v>
      </c>
      <c r="J33">
        <v>0</v>
      </c>
      <c r="K33">
        <v>0</v>
      </c>
      <c r="L33">
        <v>0.72368421052631582</v>
      </c>
      <c r="M33">
        <v>0</v>
      </c>
      <c r="N33">
        <v>0</v>
      </c>
      <c r="O33">
        <v>0.59139784946236562</v>
      </c>
      <c r="P33">
        <v>0</v>
      </c>
      <c r="Q33">
        <v>0</v>
      </c>
      <c r="R33">
        <v>0.65088757396449703</v>
      </c>
      <c r="S33" s="1" t="s">
        <v>102</v>
      </c>
      <c r="T33" s="1">
        <v>55</v>
      </c>
      <c r="U33" s="1">
        <v>38</v>
      </c>
      <c r="V33" s="1">
        <v>21</v>
      </c>
      <c r="W33" s="1">
        <v>100</v>
      </c>
      <c r="X33">
        <v>0.72463768115942029</v>
      </c>
      <c r="Y33">
        <v>0.82644628099173556</v>
      </c>
      <c r="Z33">
        <v>0.77220077220077221</v>
      </c>
      <c r="AA33">
        <v>121</v>
      </c>
      <c r="AB33">
        <v>0.72368421052631582</v>
      </c>
      <c r="AC33">
        <v>0.59139784946236562</v>
      </c>
      <c r="AD33">
        <v>0.65088757396449703</v>
      </c>
      <c r="AE33">
        <v>93</v>
      </c>
      <c r="AF33">
        <v>0.72429906542056077</v>
      </c>
      <c r="AG33">
        <v>0.72416094584286805</v>
      </c>
      <c r="AH33">
        <v>0.70892206522705059</v>
      </c>
      <c r="AI33">
        <v>0.71154417308263462</v>
      </c>
      <c r="AJ33">
        <v>214</v>
      </c>
      <c r="AK33">
        <v>0.72422332242634213</v>
      </c>
      <c r="AL33">
        <v>0.72429906542056077</v>
      </c>
      <c r="AM33">
        <v>0.71948055053734428</v>
      </c>
      <c r="AN33">
        <v>214</v>
      </c>
    </row>
    <row r="34" spans="1:40" x14ac:dyDescent="0.25">
      <c r="A34">
        <v>3</v>
      </c>
      <c r="B34" s="1" t="s">
        <v>49</v>
      </c>
      <c r="C34" s="1" t="s">
        <v>50</v>
      </c>
      <c r="D34" s="1" t="s">
        <v>38</v>
      </c>
      <c r="E34">
        <v>0.182671308517456</v>
      </c>
      <c r="F34">
        <v>857</v>
      </c>
      <c r="G34">
        <v>643</v>
      </c>
      <c r="H34">
        <v>214</v>
      </c>
      <c r="I34">
        <v>0.64018691588785048</v>
      </c>
      <c r="J34">
        <v>0</v>
      </c>
      <c r="K34">
        <v>0</v>
      </c>
      <c r="L34">
        <v>0.6</v>
      </c>
      <c r="M34">
        <v>0</v>
      </c>
      <c r="N34">
        <v>0</v>
      </c>
      <c r="O34">
        <v>0.5161290322580645</v>
      </c>
      <c r="P34">
        <v>0</v>
      </c>
      <c r="Q34">
        <v>0</v>
      </c>
      <c r="R34">
        <v>0.5549132947976877</v>
      </c>
      <c r="S34" s="1" t="s">
        <v>103</v>
      </c>
      <c r="T34" s="1">
        <v>48</v>
      </c>
      <c r="U34" s="1">
        <v>45</v>
      </c>
      <c r="V34" s="1">
        <v>32</v>
      </c>
      <c r="W34" s="1">
        <v>89</v>
      </c>
      <c r="X34">
        <v>0.66417910447761197</v>
      </c>
      <c r="Y34">
        <v>0.73553719008264462</v>
      </c>
      <c r="Z34">
        <v>0.69803921568627447</v>
      </c>
      <c r="AA34">
        <v>121</v>
      </c>
      <c r="AB34">
        <v>0.6</v>
      </c>
      <c r="AC34">
        <v>0.5161290322580645</v>
      </c>
      <c r="AD34">
        <v>0.5549132947976877</v>
      </c>
      <c r="AE34">
        <v>93</v>
      </c>
      <c r="AF34">
        <v>0.64018691588785048</v>
      </c>
      <c r="AG34">
        <v>0.63208955223880592</v>
      </c>
      <c r="AH34">
        <v>0.62583311117035456</v>
      </c>
      <c r="AI34">
        <v>0.62647625524198114</v>
      </c>
      <c r="AJ34">
        <v>214</v>
      </c>
      <c r="AK34">
        <v>0.63628818524201425</v>
      </c>
      <c r="AL34">
        <v>0.64018691588785048</v>
      </c>
      <c r="AM34">
        <v>0.63583963324403814</v>
      </c>
      <c r="AN34">
        <v>214</v>
      </c>
    </row>
    <row r="35" spans="1:40" x14ac:dyDescent="0.25">
      <c r="A35">
        <v>4</v>
      </c>
      <c r="B35" s="1" t="s">
        <v>49</v>
      </c>
      <c r="C35" s="1" t="s">
        <v>50</v>
      </c>
      <c r="D35" s="1" t="s">
        <v>38</v>
      </c>
      <c r="E35">
        <v>0.18087220191955561</v>
      </c>
      <c r="F35">
        <v>857</v>
      </c>
      <c r="G35">
        <v>643</v>
      </c>
      <c r="H35">
        <v>214</v>
      </c>
      <c r="I35">
        <v>0.72429906542056077</v>
      </c>
      <c r="J35">
        <v>0</v>
      </c>
      <c r="K35">
        <v>0</v>
      </c>
      <c r="L35">
        <v>0.72972972972972971</v>
      </c>
      <c r="M35">
        <v>0</v>
      </c>
      <c r="N35">
        <v>0</v>
      </c>
      <c r="O35">
        <v>0.58064516129032262</v>
      </c>
      <c r="P35">
        <v>0</v>
      </c>
      <c r="Q35">
        <v>0</v>
      </c>
      <c r="R35">
        <v>0.6467065868263473</v>
      </c>
      <c r="S35" s="1" t="s">
        <v>104</v>
      </c>
      <c r="T35" s="1">
        <v>54</v>
      </c>
      <c r="U35" s="1">
        <v>39</v>
      </c>
      <c r="V35" s="1">
        <v>20</v>
      </c>
      <c r="W35" s="1">
        <v>101</v>
      </c>
      <c r="X35">
        <v>0.72142857142857142</v>
      </c>
      <c r="Y35">
        <v>0.83471074380165289</v>
      </c>
      <c r="Z35">
        <v>0.77394636015325668</v>
      </c>
      <c r="AA35">
        <v>121</v>
      </c>
      <c r="AB35">
        <v>0.72972972972972971</v>
      </c>
      <c r="AC35">
        <v>0.58064516129032262</v>
      </c>
      <c r="AD35">
        <v>0.6467065868263473</v>
      </c>
      <c r="AE35">
        <v>93</v>
      </c>
      <c r="AF35">
        <v>0.72429906542056077</v>
      </c>
      <c r="AG35">
        <v>0.72557915057915057</v>
      </c>
      <c r="AH35">
        <v>0.70767795254598775</v>
      </c>
      <c r="AI35">
        <v>0.71032647348980205</v>
      </c>
      <c r="AJ35">
        <v>214</v>
      </c>
      <c r="AK35">
        <v>0.72503608414823373</v>
      </c>
      <c r="AL35">
        <v>0.72429906542056077</v>
      </c>
      <c r="AM35">
        <v>0.71865057081025396</v>
      </c>
      <c r="AN35">
        <v>214</v>
      </c>
    </row>
    <row r="36" spans="1:40" s="2" customFormat="1" x14ac:dyDescent="0.25">
      <c r="A36" s="3" t="s">
        <v>160</v>
      </c>
      <c r="B36" s="3" t="str">
        <f>B35</f>
        <v>NA01</v>
      </c>
      <c r="C36" s="3" t="str">
        <f>C35</f>
        <v>gersen</v>
      </c>
      <c r="D36" s="3" t="str">
        <f>D35</f>
        <v>Binary</v>
      </c>
      <c r="E36" s="3">
        <f>SUM(E32:E35)</f>
        <v>0.74639987945556618</v>
      </c>
      <c r="F36" s="3">
        <f>F35</f>
        <v>857</v>
      </c>
      <c r="G36" s="3">
        <f>G35</f>
        <v>643</v>
      </c>
      <c r="H36" s="3">
        <f>H35</f>
        <v>214</v>
      </c>
      <c r="I36" s="3">
        <f>SUM(I32:I35)/4</f>
        <v>0.70010323842642908</v>
      </c>
      <c r="J36" s="3">
        <f t="shared" ref="J36:L36" si="54">SUM(J32:J35)/4</f>
        <v>0</v>
      </c>
      <c r="K36" s="3">
        <f t="shared" si="54"/>
        <v>0</v>
      </c>
      <c r="L36" s="3">
        <f t="shared" si="54"/>
        <v>0.6900201517306781</v>
      </c>
      <c r="M36" s="3">
        <f>SUM(M32:M35)/4</f>
        <v>0</v>
      </c>
      <c r="N36" s="3">
        <f t="shared" ref="N36:O36" si="55">SUM(N32:N35)/4</f>
        <v>0</v>
      </c>
      <c r="O36" s="3">
        <f t="shared" si="55"/>
        <v>0.56451612903225812</v>
      </c>
      <c r="P36" s="3">
        <f>SUM(P32:P35)/4</f>
        <v>0</v>
      </c>
      <c r="Q36" s="3">
        <f t="shared" ref="Q36:R36" si="56">SUM(Q32:Q35)/4</f>
        <v>0</v>
      </c>
      <c r="R36" s="3">
        <f t="shared" si="56"/>
        <v>0.62086495913522821</v>
      </c>
      <c r="S36" s="3"/>
      <c r="T36" s="3">
        <f>ROUND(SUM(T32:T35)/4,0)</f>
        <v>53</v>
      </c>
      <c r="U36" s="3">
        <f t="shared" ref="U36:W36" si="57">ROUND(SUM(U32:U35)/4,0)</f>
        <v>41</v>
      </c>
      <c r="V36" s="3">
        <f t="shared" si="57"/>
        <v>24</v>
      </c>
      <c r="W36" s="3">
        <f t="shared" si="57"/>
        <v>98</v>
      </c>
      <c r="X36" s="3">
        <f t="shared" ref="X36" si="58">SUM(X32:X35)/4</f>
        <v>0.70613276783782952</v>
      </c>
      <c r="Y36" s="3">
        <f t="shared" ref="Y36:Z36" si="59">SUM(Y32:Y35)/4</f>
        <v>0.80409158650589352</v>
      </c>
      <c r="Z36" s="3">
        <f t="shared" si="59"/>
        <v>0.75188628166656435</v>
      </c>
      <c r="AA36" s="3">
        <f>AA35</f>
        <v>121</v>
      </c>
      <c r="AB36" s="3">
        <f t="shared" ref="AB36:AD36" si="60">SUM(AB32:AB35)/4</f>
        <v>0.6900201517306781</v>
      </c>
      <c r="AC36" s="3">
        <f t="shared" si="60"/>
        <v>0.56451612903225812</v>
      </c>
      <c r="AD36" s="3">
        <f t="shared" si="60"/>
        <v>0.62086495913522821</v>
      </c>
      <c r="AE36" s="3">
        <f>AE35</f>
        <v>93</v>
      </c>
      <c r="AF36" s="3">
        <f t="shared" ref="AF36:AI36" si="61">SUM(AF32:AF35)/4</f>
        <v>0.70010323842642908</v>
      </c>
      <c r="AG36" s="3">
        <f t="shared" si="61"/>
        <v>0.69807645978425381</v>
      </c>
      <c r="AH36" s="3">
        <f t="shared" si="61"/>
        <v>0.68430385776907576</v>
      </c>
      <c r="AI36" s="3">
        <f t="shared" si="61"/>
        <v>0.68637562040089639</v>
      </c>
      <c r="AJ36" s="3">
        <f>AJ35</f>
        <v>214</v>
      </c>
      <c r="AK36" s="3">
        <f t="shared" ref="AK36:AM36" si="62">SUM(AK32:AK35)/4</f>
        <v>0.69913440625979528</v>
      </c>
      <c r="AL36" s="3">
        <f t="shared" si="62"/>
        <v>0.70010323842642908</v>
      </c>
      <c r="AM36" s="3">
        <f t="shared" si="62"/>
        <v>0.69501401704434851</v>
      </c>
      <c r="AN36" s="3">
        <f>AN35</f>
        <v>214</v>
      </c>
    </row>
    <row r="37" spans="1:40" x14ac:dyDescent="0.25">
      <c r="A37">
        <v>1</v>
      </c>
      <c r="B37" s="1" t="s">
        <v>51</v>
      </c>
      <c r="C37" s="1" t="s">
        <v>52</v>
      </c>
      <c r="D37" s="1" t="s">
        <v>38</v>
      </c>
      <c r="E37">
        <v>6.8204402923583004E-3</v>
      </c>
      <c r="F37">
        <v>109</v>
      </c>
      <c r="G37">
        <v>81</v>
      </c>
      <c r="H37">
        <v>28</v>
      </c>
      <c r="I37">
        <v>0.75</v>
      </c>
      <c r="J37">
        <v>0</v>
      </c>
      <c r="K37">
        <v>0</v>
      </c>
      <c r="L37">
        <v>0.72</v>
      </c>
      <c r="M37">
        <v>0</v>
      </c>
      <c r="N37">
        <v>0</v>
      </c>
      <c r="O37">
        <v>1</v>
      </c>
      <c r="P37">
        <v>0</v>
      </c>
      <c r="Q37">
        <v>0</v>
      </c>
      <c r="R37">
        <v>0.83720930232558133</v>
      </c>
      <c r="S37" s="1" t="s">
        <v>105</v>
      </c>
      <c r="T37" s="1">
        <v>18</v>
      </c>
      <c r="U37" s="1">
        <v>0</v>
      </c>
      <c r="V37" s="1">
        <v>7</v>
      </c>
      <c r="W37" s="1">
        <v>3</v>
      </c>
      <c r="X37">
        <v>1</v>
      </c>
      <c r="Y37">
        <v>0.3</v>
      </c>
      <c r="Z37">
        <v>0.46153846153846151</v>
      </c>
      <c r="AA37">
        <v>10</v>
      </c>
      <c r="AB37">
        <v>0.72</v>
      </c>
      <c r="AC37">
        <v>1</v>
      </c>
      <c r="AD37">
        <v>0.83720930232558133</v>
      </c>
      <c r="AE37">
        <v>18</v>
      </c>
      <c r="AF37">
        <v>0.75</v>
      </c>
      <c r="AG37">
        <v>0.86</v>
      </c>
      <c r="AH37">
        <v>0.65</v>
      </c>
      <c r="AI37">
        <v>0.64937388193202139</v>
      </c>
      <c r="AJ37">
        <v>28</v>
      </c>
      <c r="AK37">
        <v>0.82000000000000006</v>
      </c>
      <c r="AL37">
        <v>0.75</v>
      </c>
      <c r="AM37">
        <v>0.70304114490160985</v>
      </c>
      <c r="AN37">
        <v>28</v>
      </c>
    </row>
    <row r="38" spans="1:40" x14ac:dyDescent="0.25">
      <c r="A38">
        <v>2</v>
      </c>
      <c r="B38" s="1" t="s">
        <v>51</v>
      </c>
      <c r="C38" s="1" t="s">
        <v>52</v>
      </c>
      <c r="D38" s="1" t="s">
        <v>38</v>
      </c>
      <c r="E38">
        <v>6.9391727447509002E-3</v>
      </c>
      <c r="F38">
        <v>109</v>
      </c>
      <c r="G38">
        <v>82</v>
      </c>
      <c r="H38">
        <v>27</v>
      </c>
      <c r="I38">
        <v>0.66666666666666663</v>
      </c>
      <c r="J38">
        <v>0</v>
      </c>
      <c r="K38">
        <v>0</v>
      </c>
      <c r="L38">
        <v>0.69565217391304346</v>
      </c>
      <c r="M38">
        <v>0</v>
      </c>
      <c r="N38">
        <v>0</v>
      </c>
      <c r="O38">
        <v>0.88888888888888884</v>
      </c>
      <c r="P38">
        <v>0</v>
      </c>
      <c r="Q38">
        <v>0</v>
      </c>
      <c r="R38">
        <v>0.78048780487804881</v>
      </c>
      <c r="S38" s="1" t="s">
        <v>106</v>
      </c>
      <c r="T38" s="1">
        <v>16</v>
      </c>
      <c r="U38" s="1">
        <v>2</v>
      </c>
      <c r="V38" s="1">
        <v>7</v>
      </c>
      <c r="W38" s="1">
        <v>2</v>
      </c>
      <c r="X38">
        <v>0.5</v>
      </c>
      <c r="Y38">
        <v>0.22222222222222221</v>
      </c>
      <c r="Z38">
        <v>0.3076923076923076</v>
      </c>
      <c r="AA38">
        <v>9</v>
      </c>
      <c r="AB38">
        <v>0.69565217391304346</v>
      </c>
      <c r="AC38">
        <v>0.88888888888888884</v>
      </c>
      <c r="AD38">
        <v>0.78048780487804881</v>
      </c>
      <c r="AE38">
        <v>18</v>
      </c>
      <c r="AF38">
        <v>0.66666666666666663</v>
      </c>
      <c r="AG38">
        <v>0.59782608695652173</v>
      </c>
      <c r="AH38">
        <v>0.55555555555555558</v>
      </c>
      <c r="AI38">
        <v>0.54409005628517826</v>
      </c>
      <c r="AJ38">
        <v>27</v>
      </c>
      <c r="AK38">
        <v>0.63043478260869557</v>
      </c>
      <c r="AL38">
        <v>0.66666666666666663</v>
      </c>
      <c r="AM38">
        <v>0.622889305816135</v>
      </c>
      <c r="AN38">
        <v>27</v>
      </c>
    </row>
    <row r="39" spans="1:40" x14ac:dyDescent="0.25">
      <c r="A39">
        <v>3</v>
      </c>
      <c r="B39" s="1" t="s">
        <v>51</v>
      </c>
      <c r="C39" s="1" t="s">
        <v>52</v>
      </c>
      <c r="D39" s="1" t="s">
        <v>38</v>
      </c>
      <c r="E39">
        <v>7.0950984954833004E-3</v>
      </c>
      <c r="F39">
        <v>109</v>
      </c>
      <c r="G39">
        <v>82</v>
      </c>
      <c r="H39">
        <v>27</v>
      </c>
      <c r="I39">
        <v>0.70370370370370372</v>
      </c>
      <c r="J39">
        <v>0</v>
      </c>
      <c r="K39">
        <v>0</v>
      </c>
      <c r="L39">
        <v>0.75</v>
      </c>
      <c r="M39">
        <v>0</v>
      </c>
      <c r="N39">
        <v>0</v>
      </c>
      <c r="O39">
        <v>0.83333333333333337</v>
      </c>
      <c r="P39">
        <v>0</v>
      </c>
      <c r="Q39">
        <v>0</v>
      </c>
      <c r="R39">
        <v>0.78947368421052622</v>
      </c>
      <c r="S39" s="1" t="s">
        <v>107</v>
      </c>
      <c r="T39" s="1">
        <v>15</v>
      </c>
      <c r="U39" s="1">
        <v>3</v>
      </c>
      <c r="V39" s="1">
        <v>5</v>
      </c>
      <c r="W39" s="1">
        <v>4</v>
      </c>
      <c r="X39">
        <v>0.5714285714285714</v>
      </c>
      <c r="Y39">
        <v>0.44444444444444442</v>
      </c>
      <c r="Z39">
        <v>0.5</v>
      </c>
      <c r="AA39">
        <v>9</v>
      </c>
      <c r="AB39">
        <v>0.75</v>
      </c>
      <c r="AC39">
        <v>0.83333333333333337</v>
      </c>
      <c r="AD39">
        <v>0.78947368421052622</v>
      </c>
      <c r="AE39">
        <v>18</v>
      </c>
      <c r="AF39">
        <v>0.70370370370370372</v>
      </c>
      <c r="AG39">
        <v>0.6607142857142857</v>
      </c>
      <c r="AH39">
        <v>0.63888888888888884</v>
      </c>
      <c r="AI39">
        <v>0.64473684210526305</v>
      </c>
      <c r="AJ39">
        <v>27</v>
      </c>
      <c r="AK39">
        <v>0.69047619047619047</v>
      </c>
      <c r="AL39">
        <v>0.70370370370370372</v>
      </c>
      <c r="AM39">
        <v>0.69298245614035081</v>
      </c>
      <c r="AN39">
        <v>27</v>
      </c>
    </row>
    <row r="40" spans="1:40" x14ac:dyDescent="0.25">
      <c r="A40">
        <v>4</v>
      </c>
      <c r="B40" s="1" t="s">
        <v>51</v>
      </c>
      <c r="C40" s="1" t="s">
        <v>52</v>
      </c>
      <c r="D40" s="1" t="s">
        <v>38</v>
      </c>
      <c r="E40">
        <v>6.9406032562255001E-3</v>
      </c>
      <c r="F40">
        <v>109</v>
      </c>
      <c r="G40">
        <v>82</v>
      </c>
      <c r="H40">
        <v>27</v>
      </c>
      <c r="I40">
        <v>0.81481481481481477</v>
      </c>
      <c r="J40">
        <v>0</v>
      </c>
      <c r="K40">
        <v>0</v>
      </c>
      <c r="L40">
        <v>0.8</v>
      </c>
      <c r="M40">
        <v>0</v>
      </c>
      <c r="N40">
        <v>0</v>
      </c>
      <c r="O40">
        <v>0.94117647058823517</v>
      </c>
      <c r="P40">
        <v>0</v>
      </c>
      <c r="Q40">
        <v>0</v>
      </c>
      <c r="R40">
        <v>0.8648648648648648</v>
      </c>
      <c r="S40" s="1" t="s">
        <v>108</v>
      </c>
      <c r="T40" s="1">
        <v>16</v>
      </c>
      <c r="U40" s="1">
        <v>1</v>
      </c>
      <c r="V40" s="1">
        <v>4</v>
      </c>
      <c r="W40" s="1">
        <v>6</v>
      </c>
      <c r="X40">
        <v>0.8571428571428571</v>
      </c>
      <c r="Y40">
        <v>0.6</v>
      </c>
      <c r="Z40">
        <v>0.70588235294117641</v>
      </c>
      <c r="AA40">
        <v>10</v>
      </c>
      <c r="AB40">
        <v>0.8</v>
      </c>
      <c r="AC40">
        <v>0.94117647058823517</v>
      </c>
      <c r="AD40">
        <v>0.8648648648648648</v>
      </c>
      <c r="AE40">
        <v>17</v>
      </c>
      <c r="AF40">
        <v>0.81481481481481477</v>
      </c>
      <c r="AG40">
        <v>0.82857142857142851</v>
      </c>
      <c r="AH40">
        <v>0.77058823529411757</v>
      </c>
      <c r="AI40">
        <v>0.78537360890302055</v>
      </c>
      <c r="AJ40">
        <v>27</v>
      </c>
      <c r="AK40">
        <v>0.8211640211640211</v>
      </c>
      <c r="AL40">
        <v>0.81481481481481477</v>
      </c>
      <c r="AM40">
        <v>0.80598245304127658</v>
      </c>
      <c r="AN40">
        <v>27</v>
      </c>
    </row>
    <row r="41" spans="1:40" s="2" customFormat="1" x14ac:dyDescent="0.25">
      <c r="A41" s="3" t="s">
        <v>160</v>
      </c>
      <c r="B41" s="3" t="str">
        <f>B40</f>
        <v>NA02</v>
      </c>
      <c r="C41" s="3" t="str">
        <f>C40</f>
        <v>gerom</v>
      </c>
      <c r="D41" s="3" t="str">
        <f>D40</f>
        <v>Binary</v>
      </c>
      <c r="E41" s="3">
        <f>SUM(E37:E40)</f>
        <v>2.7795314788818002E-2</v>
      </c>
      <c r="F41" s="3">
        <f>F40</f>
        <v>109</v>
      </c>
      <c r="G41" s="3">
        <f>G40</f>
        <v>82</v>
      </c>
      <c r="H41" s="3">
        <f>H40</f>
        <v>27</v>
      </c>
      <c r="I41" s="3">
        <f>SUM(I37:I40)/4</f>
        <v>0.73379629629629628</v>
      </c>
      <c r="J41" s="3">
        <f t="shared" ref="J41:L41" si="63">SUM(J37:J40)/4</f>
        <v>0</v>
      </c>
      <c r="K41" s="3">
        <f t="shared" si="63"/>
        <v>0</v>
      </c>
      <c r="L41" s="3">
        <f t="shared" si="63"/>
        <v>0.74141304347826087</v>
      </c>
      <c r="M41" s="3">
        <f>SUM(M37:M40)/4</f>
        <v>0</v>
      </c>
      <c r="N41" s="3">
        <f t="shared" ref="N41:O41" si="64">SUM(N37:N40)/4</f>
        <v>0</v>
      </c>
      <c r="O41" s="3">
        <f t="shared" si="64"/>
        <v>0.91584967320261434</v>
      </c>
      <c r="P41" s="3">
        <f>SUM(P37:P40)/4</f>
        <v>0</v>
      </c>
      <c r="Q41" s="3">
        <f t="shared" ref="Q41:R41" si="65">SUM(Q37:Q40)/4</f>
        <v>0</v>
      </c>
      <c r="R41" s="3">
        <f t="shared" si="65"/>
        <v>0.81800891406975529</v>
      </c>
      <c r="S41" s="3"/>
      <c r="T41" s="3">
        <f>ROUND(SUM(T37:T40)/4,0)</f>
        <v>16</v>
      </c>
      <c r="U41" s="3">
        <f t="shared" ref="U41:W41" si="66">ROUND(SUM(U37:U40)/4,0)</f>
        <v>2</v>
      </c>
      <c r="V41" s="3">
        <f t="shared" si="66"/>
        <v>6</v>
      </c>
      <c r="W41" s="3">
        <f t="shared" si="66"/>
        <v>4</v>
      </c>
      <c r="X41" s="3">
        <f t="shared" ref="X41" si="67">SUM(X37:X40)/4</f>
        <v>0.7321428571428571</v>
      </c>
      <c r="Y41" s="3">
        <f t="shared" ref="Y41:Z41" si="68">SUM(Y37:Y40)/4</f>
        <v>0.39166666666666661</v>
      </c>
      <c r="Z41" s="3">
        <f t="shared" si="68"/>
        <v>0.49377828054298639</v>
      </c>
      <c r="AA41" s="3">
        <f>AA40</f>
        <v>10</v>
      </c>
      <c r="AB41" s="3">
        <f t="shared" ref="AB41:AD41" si="69">SUM(AB37:AB40)/4</f>
        <v>0.74141304347826087</v>
      </c>
      <c r="AC41" s="3">
        <f t="shared" si="69"/>
        <v>0.91584967320261434</v>
      </c>
      <c r="AD41" s="3">
        <f t="shared" si="69"/>
        <v>0.81800891406975529</v>
      </c>
      <c r="AE41" s="3">
        <f>AE40</f>
        <v>17</v>
      </c>
      <c r="AF41" s="3">
        <f t="shared" ref="AF41:AI41" si="70">SUM(AF37:AF40)/4</f>
        <v>0.73379629629629628</v>
      </c>
      <c r="AG41" s="3">
        <f t="shared" si="70"/>
        <v>0.73677795031055893</v>
      </c>
      <c r="AH41" s="3">
        <f t="shared" si="70"/>
        <v>0.65375816993464053</v>
      </c>
      <c r="AI41" s="3">
        <f t="shared" si="70"/>
        <v>0.65589359730637087</v>
      </c>
      <c r="AJ41" s="3">
        <f>AJ40</f>
        <v>27</v>
      </c>
      <c r="AK41" s="3">
        <f t="shared" ref="AK41:AM41" si="71">SUM(AK37:AK40)/4</f>
        <v>0.74051874856222688</v>
      </c>
      <c r="AL41" s="3">
        <f t="shared" si="71"/>
        <v>0.73379629629629628</v>
      </c>
      <c r="AM41" s="3">
        <f t="shared" si="71"/>
        <v>0.70622383997484306</v>
      </c>
      <c r="AN41" s="3">
        <f>AN40</f>
        <v>27</v>
      </c>
    </row>
    <row r="42" spans="1:40" x14ac:dyDescent="0.25">
      <c r="A42">
        <v>1</v>
      </c>
      <c r="B42" s="1" t="s">
        <v>53</v>
      </c>
      <c r="C42" s="1" t="s">
        <v>54</v>
      </c>
      <c r="D42" s="1" t="s">
        <v>38</v>
      </c>
      <c r="E42">
        <v>0.28324007987976069</v>
      </c>
      <c r="F42">
        <v>1639</v>
      </c>
      <c r="G42">
        <v>1229</v>
      </c>
      <c r="H42">
        <v>410</v>
      </c>
      <c r="I42">
        <v>0.97317073170731705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 t="s">
        <v>109</v>
      </c>
      <c r="T42" s="1">
        <v>0</v>
      </c>
      <c r="U42" s="1">
        <v>11</v>
      </c>
      <c r="V42" s="1">
        <v>0</v>
      </c>
      <c r="W42" s="1">
        <v>399</v>
      </c>
      <c r="X42">
        <v>0.97317073170731705</v>
      </c>
      <c r="Y42">
        <v>1</v>
      </c>
      <c r="Z42">
        <v>0.98640296662546356</v>
      </c>
      <c r="AA42">
        <v>399</v>
      </c>
      <c r="AB42">
        <v>0</v>
      </c>
      <c r="AC42">
        <v>0</v>
      </c>
      <c r="AD42">
        <v>0</v>
      </c>
      <c r="AE42">
        <v>11</v>
      </c>
      <c r="AF42">
        <v>0.97317073170731705</v>
      </c>
      <c r="AG42">
        <v>0.48658536585365852</v>
      </c>
      <c r="AH42">
        <v>0.5</v>
      </c>
      <c r="AI42">
        <v>0.49320148331273178</v>
      </c>
      <c r="AJ42">
        <v>410</v>
      </c>
      <c r="AK42">
        <v>0.9470612730517548</v>
      </c>
      <c r="AL42">
        <v>0.97317073170731705</v>
      </c>
      <c r="AM42">
        <v>0.95993849678917065</v>
      </c>
      <c r="AN42">
        <v>410</v>
      </c>
    </row>
    <row r="43" spans="1:40" x14ac:dyDescent="0.25">
      <c r="A43">
        <v>2</v>
      </c>
      <c r="B43" s="1" t="s">
        <v>53</v>
      </c>
      <c r="C43" s="1" t="s">
        <v>54</v>
      </c>
      <c r="D43" s="1" t="s">
        <v>38</v>
      </c>
      <c r="E43">
        <v>0.29680347442626948</v>
      </c>
      <c r="F43">
        <v>1639</v>
      </c>
      <c r="G43">
        <v>1229</v>
      </c>
      <c r="H43">
        <v>410</v>
      </c>
      <c r="I43">
        <v>0.96829268292682924</v>
      </c>
      <c r="J43">
        <v>0</v>
      </c>
      <c r="K43">
        <v>0</v>
      </c>
      <c r="L43">
        <v>0.33333333333333331</v>
      </c>
      <c r="M43">
        <v>0</v>
      </c>
      <c r="N43">
        <v>0</v>
      </c>
      <c r="O43">
        <v>0.1818181818181818</v>
      </c>
      <c r="P43">
        <v>0</v>
      </c>
      <c r="Q43">
        <v>0</v>
      </c>
      <c r="R43">
        <v>0.23529411764705879</v>
      </c>
      <c r="S43" s="1" t="s">
        <v>110</v>
      </c>
      <c r="T43" s="1">
        <v>2</v>
      </c>
      <c r="U43" s="1">
        <v>9</v>
      </c>
      <c r="V43" s="1">
        <v>4</v>
      </c>
      <c r="W43" s="1">
        <v>395</v>
      </c>
      <c r="X43">
        <v>0.97772277227722759</v>
      </c>
      <c r="Y43">
        <v>0.9899749373433584</v>
      </c>
      <c r="Z43">
        <v>0.98381070983810703</v>
      </c>
      <c r="AA43">
        <v>399</v>
      </c>
      <c r="AB43">
        <v>0.33333333333333331</v>
      </c>
      <c r="AC43">
        <v>0.1818181818181818</v>
      </c>
      <c r="AD43">
        <v>0.23529411764705879</v>
      </c>
      <c r="AE43">
        <v>11</v>
      </c>
      <c r="AF43">
        <v>0.96829268292682924</v>
      </c>
      <c r="AG43">
        <v>0.65552805280528048</v>
      </c>
      <c r="AH43">
        <v>0.58589655958077014</v>
      </c>
      <c r="AI43">
        <v>0.60955241374258295</v>
      </c>
      <c r="AJ43">
        <v>410</v>
      </c>
      <c r="AK43">
        <v>0.9604342751348306</v>
      </c>
      <c r="AL43">
        <v>0.96829268292682924</v>
      </c>
      <c r="AM43">
        <v>0.96372855736468843</v>
      </c>
      <c r="AN43">
        <v>410</v>
      </c>
    </row>
    <row r="44" spans="1:40" x14ac:dyDescent="0.25">
      <c r="A44">
        <v>3</v>
      </c>
      <c r="B44" s="1" t="s">
        <v>53</v>
      </c>
      <c r="C44" s="1" t="s">
        <v>54</v>
      </c>
      <c r="D44" s="1" t="s">
        <v>38</v>
      </c>
      <c r="E44">
        <v>0.30398225784301758</v>
      </c>
      <c r="F44">
        <v>1639</v>
      </c>
      <c r="G44">
        <v>1229</v>
      </c>
      <c r="H44">
        <v>410</v>
      </c>
      <c r="I44">
        <v>0.97317073170731705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 t="s">
        <v>109</v>
      </c>
      <c r="T44" s="1">
        <v>0</v>
      </c>
      <c r="U44" s="1">
        <v>11</v>
      </c>
      <c r="V44" s="1">
        <v>0</v>
      </c>
      <c r="W44" s="1">
        <v>399</v>
      </c>
      <c r="X44">
        <v>0.97317073170731705</v>
      </c>
      <c r="Y44">
        <v>1</v>
      </c>
      <c r="Z44">
        <v>0.98640296662546356</v>
      </c>
      <c r="AA44">
        <v>399</v>
      </c>
      <c r="AB44">
        <v>0</v>
      </c>
      <c r="AC44">
        <v>0</v>
      </c>
      <c r="AD44">
        <v>0</v>
      </c>
      <c r="AE44">
        <v>11</v>
      </c>
      <c r="AF44">
        <v>0.97317073170731705</v>
      </c>
      <c r="AG44">
        <v>0.48658536585365852</v>
      </c>
      <c r="AH44">
        <v>0.5</v>
      </c>
      <c r="AI44">
        <v>0.49320148331273178</v>
      </c>
      <c r="AJ44">
        <v>410</v>
      </c>
      <c r="AK44">
        <v>0.9470612730517548</v>
      </c>
      <c r="AL44">
        <v>0.97317073170731705</v>
      </c>
      <c r="AM44">
        <v>0.95993849678917065</v>
      </c>
      <c r="AN44">
        <v>410</v>
      </c>
    </row>
    <row r="45" spans="1:40" x14ac:dyDescent="0.25">
      <c r="A45">
        <v>4</v>
      </c>
      <c r="B45" s="1" t="s">
        <v>53</v>
      </c>
      <c r="C45" s="1" t="s">
        <v>54</v>
      </c>
      <c r="D45" s="1" t="s">
        <v>38</v>
      </c>
      <c r="E45">
        <v>0.30267095565795898</v>
      </c>
      <c r="F45">
        <v>1639</v>
      </c>
      <c r="G45">
        <v>1230</v>
      </c>
      <c r="H45">
        <v>409</v>
      </c>
      <c r="I45">
        <v>0.97555012224938875</v>
      </c>
      <c r="J45">
        <v>0</v>
      </c>
      <c r="K45">
        <v>0</v>
      </c>
      <c r="L45">
        <v>0.5</v>
      </c>
      <c r="M45">
        <v>0</v>
      </c>
      <c r="N45">
        <v>0</v>
      </c>
      <c r="O45">
        <v>0.1</v>
      </c>
      <c r="P45">
        <v>0</v>
      </c>
      <c r="Q45">
        <v>0</v>
      </c>
      <c r="R45">
        <v>0.1666666666666666</v>
      </c>
      <c r="S45" s="1" t="s">
        <v>111</v>
      </c>
      <c r="T45" s="1">
        <v>1</v>
      </c>
      <c r="U45" s="1">
        <v>9</v>
      </c>
      <c r="V45" s="1">
        <v>1</v>
      </c>
      <c r="W45" s="1">
        <v>398</v>
      </c>
      <c r="X45">
        <v>0.97788697788697798</v>
      </c>
      <c r="Y45">
        <v>0.99749373433583965</v>
      </c>
      <c r="Z45">
        <v>0.98759305210918102</v>
      </c>
      <c r="AA45">
        <v>399</v>
      </c>
      <c r="AB45">
        <v>0.5</v>
      </c>
      <c r="AC45">
        <v>0.1</v>
      </c>
      <c r="AD45">
        <v>0.1666666666666666</v>
      </c>
      <c r="AE45">
        <v>10</v>
      </c>
      <c r="AF45">
        <v>0.97555012224938875</v>
      </c>
      <c r="AG45">
        <v>0.73894348894348894</v>
      </c>
      <c r="AH45">
        <v>0.54874686716791976</v>
      </c>
      <c r="AI45">
        <v>0.57712985938792383</v>
      </c>
      <c r="AJ45">
        <v>409</v>
      </c>
      <c r="AK45">
        <v>0.96620269969903216</v>
      </c>
      <c r="AL45">
        <v>0.97555012224938875</v>
      </c>
      <c r="AM45">
        <v>0.96752150234286038</v>
      </c>
      <c r="AN45">
        <v>409</v>
      </c>
    </row>
    <row r="46" spans="1:40" s="2" customFormat="1" x14ac:dyDescent="0.25">
      <c r="A46" s="3" t="s">
        <v>160</v>
      </c>
      <c r="B46" s="3" t="str">
        <f>B45</f>
        <v>NA03</v>
      </c>
      <c r="C46" s="3" t="str">
        <f>C45</f>
        <v>ompc</v>
      </c>
      <c r="D46" s="3" t="str">
        <f>D45</f>
        <v>Binary</v>
      </c>
      <c r="E46" s="3">
        <f>SUM(E42:E45)</f>
        <v>1.1866967678070068</v>
      </c>
      <c r="F46" s="3">
        <f>F45</f>
        <v>1639</v>
      </c>
      <c r="G46" s="3">
        <f>G45</f>
        <v>1230</v>
      </c>
      <c r="H46" s="3">
        <f>H45</f>
        <v>409</v>
      </c>
      <c r="I46" s="3">
        <f>SUM(I42:I45)/4</f>
        <v>0.97254606714771308</v>
      </c>
      <c r="J46" s="3">
        <f t="shared" ref="J46:L46" si="72">SUM(J42:J45)/4</f>
        <v>0</v>
      </c>
      <c r="K46" s="3">
        <f t="shared" si="72"/>
        <v>0</v>
      </c>
      <c r="L46" s="3">
        <f t="shared" si="72"/>
        <v>0.20833333333333331</v>
      </c>
      <c r="M46" s="3">
        <f>SUM(M42:M45)/4</f>
        <v>0</v>
      </c>
      <c r="N46" s="3">
        <f t="shared" ref="N46:O46" si="73">SUM(N42:N45)/4</f>
        <v>0</v>
      </c>
      <c r="O46" s="3">
        <f t="shared" si="73"/>
        <v>7.045454545454545E-2</v>
      </c>
      <c r="P46" s="3">
        <f>SUM(P42:P45)/4</f>
        <v>0</v>
      </c>
      <c r="Q46" s="3">
        <f t="shared" ref="Q46:R46" si="74">SUM(Q42:Q45)/4</f>
        <v>0</v>
      </c>
      <c r="R46" s="3">
        <f t="shared" si="74"/>
        <v>0.10049019607843135</v>
      </c>
      <c r="S46" s="3"/>
      <c r="T46" s="3">
        <f>ROUND(SUM(T42:T45)/4,0)</f>
        <v>1</v>
      </c>
      <c r="U46" s="3">
        <f t="shared" ref="U46:W46" si="75">ROUND(SUM(U42:U45)/4,0)</f>
        <v>10</v>
      </c>
      <c r="V46" s="3">
        <f t="shared" si="75"/>
        <v>1</v>
      </c>
      <c r="W46" s="3">
        <f t="shared" si="75"/>
        <v>398</v>
      </c>
      <c r="X46" s="3">
        <f t="shared" ref="X46" si="76">SUM(X42:X45)/4</f>
        <v>0.97548780339470986</v>
      </c>
      <c r="Y46" s="3">
        <f t="shared" ref="Y46:Z46" si="77">SUM(Y42:Y45)/4</f>
        <v>0.99686716791979957</v>
      </c>
      <c r="Z46" s="3">
        <f t="shared" si="77"/>
        <v>0.98605242379955382</v>
      </c>
      <c r="AA46" s="3">
        <f>AA45</f>
        <v>399</v>
      </c>
      <c r="AB46" s="3">
        <f t="shared" ref="AB46:AD46" si="78">SUM(AB42:AB45)/4</f>
        <v>0.20833333333333331</v>
      </c>
      <c r="AC46" s="3">
        <f t="shared" si="78"/>
        <v>7.045454545454545E-2</v>
      </c>
      <c r="AD46" s="3">
        <f t="shared" si="78"/>
        <v>0.10049019607843135</v>
      </c>
      <c r="AE46" s="3">
        <f>AE45</f>
        <v>10</v>
      </c>
      <c r="AF46" s="3">
        <f t="shared" ref="AF46:AI46" si="79">SUM(AF42:AF45)/4</f>
        <v>0.97254606714771308</v>
      </c>
      <c r="AG46" s="3">
        <f t="shared" si="79"/>
        <v>0.59191056836402156</v>
      </c>
      <c r="AH46" s="3">
        <f t="shared" si="79"/>
        <v>0.53366085668717245</v>
      </c>
      <c r="AI46" s="3">
        <f t="shared" si="79"/>
        <v>0.54327130993899264</v>
      </c>
      <c r="AJ46" s="3">
        <f>AJ45</f>
        <v>409</v>
      </c>
      <c r="AK46" s="3">
        <f t="shared" ref="AK46:AM46" si="80">SUM(AK42:AK45)/4</f>
        <v>0.95518988023434304</v>
      </c>
      <c r="AL46" s="3">
        <f t="shared" si="80"/>
        <v>0.97254606714771308</v>
      </c>
      <c r="AM46" s="3">
        <f t="shared" si="80"/>
        <v>0.96278176332147258</v>
      </c>
      <c r="AN46" s="3">
        <f>AN45</f>
        <v>409</v>
      </c>
    </row>
    <row r="47" spans="1:40" x14ac:dyDescent="0.25">
      <c r="A47">
        <v>1</v>
      </c>
      <c r="B47" s="1" t="s">
        <v>55</v>
      </c>
      <c r="C47" s="1" t="s">
        <v>56</v>
      </c>
      <c r="D47" s="1" t="s">
        <v>38</v>
      </c>
      <c r="E47">
        <v>0.16827225685119629</v>
      </c>
      <c r="F47">
        <v>556</v>
      </c>
      <c r="G47">
        <v>417</v>
      </c>
      <c r="H47">
        <v>139</v>
      </c>
      <c r="I47">
        <v>0.90647482014388481</v>
      </c>
      <c r="J47">
        <v>0</v>
      </c>
      <c r="K47">
        <v>0</v>
      </c>
      <c r="L47">
        <v>0.91304347826086962</v>
      </c>
      <c r="M47">
        <v>0</v>
      </c>
      <c r="N47">
        <v>0</v>
      </c>
      <c r="O47">
        <v>0.99212598425196841</v>
      </c>
      <c r="P47">
        <v>0</v>
      </c>
      <c r="Q47">
        <v>0</v>
      </c>
      <c r="R47">
        <v>0.95094339622641499</v>
      </c>
      <c r="S47" s="1" t="s">
        <v>112</v>
      </c>
      <c r="T47" s="1">
        <v>126</v>
      </c>
      <c r="U47" s="1">
        <v>1</v>
      </c>
      <c r="V47" s="1">
        <v>12</v>
      </c>
      <c r="W47" s="1">
        <v>0</v>
      </c>
      <c r="X47">
        <v>0</v>
      </c>
      <c r="Y47">
        <v>0</v>
      </c>
      <c r="Z47">
        <v>0</v>
      </c>
      <c r="AA47">
        <v>12</v>
      </c>
      <c r="AB47">
        <v>0.91304347826086962</v>
      </c>
      <c r="AC47">
        <v>0.99212598425196841</v>
      </c>
      <c r="AD47">
        <v>0.95094339622641499</v>
      </c>
      <c r="AE47">
        <v>127</v>
      </c>
      <c r="AF47">
        <v>0.90647482014388481</v>
      </c>
      <c r="AG47">
        <v>0.4565217391304347</v>
      </c>
      <c r="AH47">
        <v>0.4960629921259842</v>
      </c>
      <c r="AI47">
        <v>0.4754716981132075</v>
      </c>
      <c r="AJ47">
        <v>139</v>
      </c>
      <c r="AK47">
        <v>0.83421958085705339</v>
      </c>
      <c r="AL47">
        <v>0.90647482014388481</v>
      </c>
      <c r="AM47">
        <v>0.86884756345866687</v>
      </c>
      <c r="AN47">
        <v>139</v>
      </c>
    </row>
    <row r="48" spans="1:40" x14ac:dyDescent="0.25">
      <c r="A48">
        <v>2</v>
      </c>
      <c r="B48" s="1" t="s">
        <v>55</v>
      </c>
      <c r="C48" s="1" t="s">
        <v>56</v>
      </c>
      <c r="D48" s="1" t="s">
        <v>38</v>
      </c>
      <c r="E48">
        <v>0.17623805999755859</v>
      </c>
      <c r="F48">
        <v>556</v>
      </c>
      <c r="G48">
        <v>417</v>
      </c>
      <c r="H48">
        <v>139</v>
      </c>
      <c r="I48">
        <v>0.8920863309352518</v>
      </c>
      <c r="J48">
        <v>0</v>
      </c>
      <c r="K48">
        <v>0</v>
      </c>
      <c r="L48">
        <v>0.91176470588235281</v>
      </c>
      <c r="M48">
        <v>0</v>
      </c>
      <c r="N48">
        <v>0</v>
      </c>
      <c r="O48">
        <v>0.97637795275590555</v>
      </c>
      <c r="P48">
        <v>0</v>
      </c>
      <c r="Q48">
        <v>0</v>
      </c>
      <c r="R48">
        <v>0.94296577946768079</v>
      </c>
      <c r="S48" s="1" t="s">
        <v>113</v>
      </c>
      <c r="T48" s="1">
        <v>124</v>
      </c>
      <c r="U48" s="1">
        <v>3</v>
      </c>
      <c r="V48" s="1">
        <v>12</v>
      </c>
      <c r="W48" s="1">
        <v>0</v>
      </c>
      <c r="X48">
        <v>0</v>
      </c>
      <c r="Y48">
        <v>0</v>
      </c>
      <c r="Z48">
        <v>0</v>
      </c>
      <c r="AA48">
        <v>12</v>
      </c>
      <c r="AB48">
        <v>0.91176470588235281</v>
      </c>
      <c r="AC48">
        <v>0.97637795275590555</v>
      </c>
      <c r="AD48">
        <v>0.94296577946768079</v>
      </c>
      <c r="AE48">
        <v>127</v>
      </c>
      <c r="AF48">
        <v>0.8920863309352518</v>
      </c>
      <c r="AG48">
        <v>0.45588235294117641</v>
      </c>
      <c r="AH48">
        <v>0.48818897637795278</v>
      </c>
      <c r="AI48">
        <v>0.47148288973384028</v>
      </c>
      <c r="AJ48">
        <v>139</v>
      </c>
      <c r="AK48">
        <v>0.83305120609394834</v>
      </c>
      <c r="AL48">
        <v>0.8920863309352518</v>
      </c>
      <c r="AM48">
        <v>0.86155866181579455</v>
      </c>
      <c r="AN48">
        <v>139</v>
      </c>
    </row>
    <row r="49" spans="1:40" x14ac:dyDescent="0.25">
      <c r="A49">
        <v>3</v>
      </c>
      <c r="B49" s="1" t="s">
        <v>55</v>
      </c>
      <c r="C49" s="1" t="s">
        <v>56</v>
      </c>
      <c r="D49" s="1" t="s">
        <v>38</v>
      </c>
      <c r="E49">
        <v>0.1709105968475341</v>
      </c>
      <c r="F49">
        <v>556</v>
      </c>
      <c r="G49">
        <v>417</v>
      </c>
      <c r="H49">
        <v>139</v>
      </c>
      <c r="I49">
        <v>0.90647482014388481</v>
      </c>
      <c r="J49">
        <v>0</v>
      </c>
      <c r="K49">
        <v>0</v>
      </c>
      <c r="L49">
        <v>0.91240875912408759</v>
      </c>
      <c r="M49">
        <v>0</v>
      </c>
      <c r="N49">
        <v>0</v>
      </c>
      <c r="O49">
        <v>0.99206349206349198</v>
      </c>
      <c r="P49">
        <v>0</v>
      </c>
      <c r="Q49">
        <v>0</v>
      </c>
      <c r="R49">
        <v>0.95057034220532322</v>
      </c>
      <c r="S49" s="1" t="s">
        <v>114</v>
      </c>
      <c r="T49" s="1">
        <v>125</v>
      </c>
      <c r="U49" s="1">
        <v>1</v>
      </c>
      <c r="V49" s="1">
        <v>12</v>
      </c>
      <c r="W49" s="1">
        <v>1</v>
      </c>
      <c r="X49">
        <v>0.5</v>
      </c>
      <c r="Y49">
        <v>7.69230769230769E-2</v>
      </c>
      <c r="Z49">
        <v>0.1333333333333333</v>
      </c>
      <c r="AA49">
        <v>13</v>
      </c>
      <c r="AB49">
        <v>0.91240875912408759</v>
      </c>
      <c r="AC49">
        <v>0.99206349206349198</v>
      </c>
      <c r="AD49">
        <v>0.95057034220532322</v>
      </c>
      <c r="AE49">
        <v>126</v>
      </c>
      <c r="AF49">
        <v>0.90647482014388481</v>
      </c>
      <c r="AG49">
        <v>0.70620437956204385</v>
      </c>
      <c r="AH49">
        <v>0.53449328449328448</v>
      </c>
      <c r="AI49">
        <v>0.5419518377693282</v>
      </c>
      <c r="AJ49">
        <v>139</v>
      </c>
      <c r="AK49">
        <v>0.87383815575277002</v>
      </c>
      <c r="AL49">
        <v>0.90647482014388481</v>
      </c>
      <c r="AM49">
        <v>0.87413810396549674</v>
      </c>
      <c r="AN49">
        <v>139</v>
      </c>
    </row>
    <row r="50" spans="1:40" x14ac:dyDescent="0.25">
      <c r="A50">
        <v>4</v>
      </c>
      <c r="B50" s="1" t="s">
        <v>55</v>
      </c>
      <c r="C50" s="1" t="s">
        <v>56</v>
      </c>
      <c r="D50" s="1" t="s">
        <v>38</v>
      </c>
      <c r="E50">
        <v>0.17856931686401359</v>
      </c>
      <c r="F50">
        <v>556</v>
      </c>
      <c r="G50">
        <v>417</v>
      </c>
      <c r="H50">
        <v>139</v>
      </c>
      <c r="I50">
        <v>0.92805755395683442</v>
      </c>
      <c r="J50">
        <v>0</v>
      </c>
      <c r="K50">
        <v>0</v>
      </c>
      <c r="L50">
        <v>0.92647058823529416</v>
      </c>
      <c r="M50">
        <v>0</v>
      </c>
      <c r="N50">
        <v>0</v>
      </c>
      <c r="O50">
        <v>1</v>
      </c>
      <c r="P50">
        <v>0</v>
      </c>
      <c r="Q50">
        <v>0</v>
      </c>
      <c r="R50">
        <v>0.96183206106870245</v>
      </c>
      <c r="S50" s="1" t="s">
        <v>115</v>
      </c>
      <c r="T50" s="1">
        <v>126</v>
      </c>
      <c r="U50" s="1">
        <v>0</v>
      </c>
      <c r="V50" s="1">
        <v>10</v>
      </c>
      <c r="W50" s="1">
        <v>3</v>
      </c>
      <c r="X50">
        <v>1</v>
      </c>
      <c r="Y50">
        <v>0.2307692307692307</v>
      </c>
      <c r="Z50">
        <v>0.375</v>
      </c>
      <c r="AA50">
        <v>13</v>
      </c>
      <c r="AB50">
        <v>0.92647058823529416</v>
      </c>
      <c r="AC50">
        <v>1</v>
      </c>
      <c r="AD50">
        <v>0.96183206106870245</v>
      </c>
      <c r="AE50">
        <v>126</v>
      </c>
      <c r="AF50">
        <v>0.92805755395683442</v>
      </c>
      <c r="AG50">
        <v>0.96323529411764719</v>
      </c>
      <c r="AH50">
        <v>0.61538461538461542</v>
      </c>
      <c r="AI50">
        <v>0.66841603053435117</v>
      </c>
      <c r="AJ50">
        <v>139</v>
      </c>
      <c r="AK50">
        <v>0.93334743969530265</v>
      </c>
      <c r="AL50">
        <v>0.92805755395683442</v>
      </c>
      <c r="AM50">
        <v>0.90694848701191721</v>
      </c>
      <c r="AN50">
        <v>139</v>
      </c>
    </row>
    <row r="51" spans="1:40" s="2" customFormat="1" x14ac:dyDescent="0.25">
      <c r="A51" s="3" t="s">
        <v>160</v>
      </c>
      <c r="B51" s="3" t="str">
        <f>B50</f>
        <v>RE01</v>
      </c>
      <c r="C51" s="3" t="str">
        <f>C50</f>
        <v>usage</v>
      </c>
      <c r="D51" s="3" t="str">
        <f>D50</f>
        <v>Binary</v>
      </c>
      <c r="E51" s="3">
        <f>SUM(E47:E50)</f>
        <v>0.69399023056030251</v>
      </c>
      <c r="F51" s="3">
        <f>F50</f>
        <v>556</v>
      </c>
      <c r="G51" s="3">
        <f>G50</f>
        <v>417</v>
      </c>
      <c r="H51" s="3">
        <f>H50</f>
        <v>139</v>
      </c>
      <c r="I51" s="3">
        <f>SUM(I47:I50)/4</f>
        <v>0.90827338129496404</v>
      </c>
      <c r="J51" s="3">
        <f t="shared" ref="J51:L51" si="81">SUM(J47:J50)/4</f>
        <v>0</v>
      </c>
      <c r="K51" s="3">
        <f t="shared" si="81"/>
        <v>0</v>
      </c>
      <c r="L51" s="3">
        <f t="shared" si="81"/>
        <v>0.91592188287565102</v>
      </c>
      <c r="M51" s="3">
        <f>SUM(M47:M50)/4</f>
        <v>0</v>
      </c>
      <c r="N51" s="3">
        <f t="shared" ref="N51:O51" si="82">SUM(N47:N50)/4</f>
        <v>0</v>
      </c>
      <c r="O51" s="3">
        <f t="shared" si="82"/>
        <v>0.99014185726784154</v>
      </c>
      <c r="P51" s="3">
        <f>SUM(P47:P50)/4</f>
        <v>0</v>
      </c>
      <c r="Q51" s="3">
        <f t="shared" ref="Q51:R51" si="83">SUM(Q47:Q50)/4</f>
        <v>0</v>
      </c>
      <c r="R51" s="3">
        <f t="shared" si="83"/>
        <v>0.95157789474203036</v>
      </c>
      <c r="S51" s="3"/>
      <c r="T51" s="3">
        <f>ROUND(SUM(T47:T50)/4,0)</f>
        <v>125</v>
      </c>
      <c r="U51" s="3">
        <f t="shared" ref="U51:W51" si="84">ROUND(SUM(U47:U50)/4,0)</f>
        <v>1</v>
      </c>
      <c r="V51" s="3">
        <f t="shared" si="84"/>
        <v>12</v>
      </c>
      <c r="W51" s="3">
        <f t="shared" si="84"/>
        <v>1</v>
      </c>
      <c r="X51" s="3">
        <f t="shared" ref="X51" si="85">SUM(X47:X50)/4</f>
        <v>0.375</v>
      </c>
      <c r="Y51" s="3">
        <f t="shared" ref="Y51:Z51" si="86">SUM(Y47:Y50)/4</f>
        <v>7.69230769230769E-2</v>
      </c>
      <c r="Z51" s="3">
        <f t="shared" si="86"/>
        <v>0.12708333333333333</v>
      </c>
      <c r="AA51" s="3">
        <f>AA50</f>
        <v>13</v>
      </c>
      <c r="AB51" s="3">
        <f t="shared" ref="AB51:AD51" si="87">SUM(AB47:AB50)/4</f>
        <v>0.91592188287565102</v>
      </c>
      <c r="AC51" s="3">
        <f t="shared" si="87"/>
        <v>0.99014185726784154</v>
      </c>
      <c r="AD51" s="3">
        <f t="shared" si="87"/>
        <v>0.95157789474203036</v>
      </c>
      <c r="AE51" s="3">
        <f>AE50</f>
        <v>126</v>
      </c>
      <c r="AF51" s="3">
        <f t="shared" ref="AF51:AI51" si="88">SUM(AF47:AF50)/4</f>
        <v>0.90827338129496404</v>
      </c>
      <c r="AG51" s="3">
        <f t="shared" si="88"/>
        <v>0.64546094143782551</v>
      </c>
      <c r="AH51" s="3">
        <f t="shared" si="88"/>
        <v>0.53353246709545921</v>
      </c>
      <c r="AI51" s="3">
        <f t="shared" si="88"/>
        <v>0.53933061403768179</v>
      </c>
      <c r="AJ51" s="3">
        <f>AJ50</f>
        <v>139</v>
      </c>
      <c r="AK51" s="3">
        <f t="shared" ref="AK51:AM51" si="89">SUM(AK47:AK50)/4</f>
        <v>0.86861409559976865</v>
      </c>
      <c r="AL51" s="3">
        <f t="shared" si="89"/>
        <v>0.90827338129496404</v>
      </c>
      <c r="AM51" s="3">
        <f t="shared" si="89"/>
        <v>0.87787320406296887</v>
      </c>
      <c r="AN51" s="3">
        <f>AN50</f>
        <v>139</v>
      </c>
    </row>
    <row r="52" spans="1:40" x14ac:dyDescent="0.25">
      <c r="A52">
        <v>1</v>
      </c>
      <c r="B52" s="1" t="s">
        <v>57</v>
      </c>
      <c r="C52" s="1" t="s">
        <v>58</v>
      </c>
      <c r="D52" s="1" t="s">
        <v>38</v>
      </c>
      <c r="E52">
        <v>0.42011857032775879</v>
      </c>
      <c r="F52">
        <v>1008</v>
      </c>
      <c r="G52">
        <v>756</v>
      </c>
      <c r="H52">
        <v>252</v>
      </c>
      <c r="I52">
        <v>0.75396825396825395</v>
      </c>
      <c r="J52">
        <v>0</v>
      </c>
      <c r="K52">
        <v>0</v>
      </c>
      <c r="L52">
        <v>0.79104477611940294</v>
      </c>
      <c r="M52">
        <v>0</v>
      </c>
      <c r="N52">
        <v>0</v>
      </c>
      <c r="O52">
        <v>0.88826815642458101</v>
      </c>
      <c r="P52">
        <v>0</v>
      </c>
      <c r="Q52">
        <v>0</v>
      </c>
      <c r="R52">
        <v>0.83684210526315783</v>
      </c>
      <c r="S52" s="1" t="s">
        <v>116</v>
      </c>
      <c r="T52" s="1">
        <v>159</v>
      </c>
      <c r="U52" s="1">
        <v>20</v>
      </c>
      <c r="V52" s="1">
        <v>42</v>
      </c>
      <c r="W52" s="1">
        <v>31</v>
      </c>
      <c r="X52">
        <v>0.60784313725490191</v>
      </c>
      <c r="Y52">
        <v>0.42465753424657532</v>
      </c>
      <c r="Z52">
        <v>0.49999999999999989</v>
      </c>
      <c r="AA52">
        <v>73</v>
      </c>
      <c r="AB52">
        <v>0.79104477611940294</v>
      </c>
      <c r="AC52">
        <v>0.88826815642458101</v>
      </c>
      <c r="AD52">
        <v>0.83684210526315783</v>
      </c>
      <c r="AE52">
        <v>179</v>
      </c>
      <c r="AF52">
        <v>0.75396825396825395</v>
      </c>
      <c r="AG52">
        <v>0.69944395668715242</v>
      </c>
      <c r="AH52">
        <v>0.65646284533557819</v>
      </c>
      <c r="AI52">
        <v>0.6684210526315788</v>
      </c>
      <c r="AJ52">
        <v>252</v>
      </c>
      <c r="AK52">
        <v>0.73797446009913081</v>
      </c>
      <c r="AL52">
        <v>0.75396825396825395</v>
      </c>
      <c r="AM52">
        <v>0.73926482873851296</v>
      </c>
      <c r="AN52">
        <v>252</v>
      </c>
    </row>
    <row r="53" spans="1:40" x14ac:dyDescent="0.25">
      <c r="A53">
        <v>2</v>
      </c>
      <c r="B53" s="1" t="s">
        <v>57</v>
      </c>
      <c r="C53" s="1" t="s">
        <v>58</v>
      </c>
      <c r="D53" s="1" t="s">
        <v>38</v>
      </c>
      <c r="E53">
        <v>0.42013216018676758</v>
      </c>
      <c r="F53">
        <v>1008</v>
      </c>
      <c r="G53">
        <v>756</v>
      </c>
      <c r="H53">
        <v>252</v>
      </c>
      <c r="I53">
        <v>0.75396825396825395</v>
      </c>
      <c r="J53">
        <v>0</v>
      </c>
      <c r="K53">
        <v>0</v>
      </c>
      <c r="L53">
        <v>0.78817733990147787</v>
      </c>
      <c r="M53">
        <v>0</v>
      </c>
      <c r="N53">
        <v>0</v>
      </c>
      <c r="O53">
        <v>0.8938547486033519</v>
      </c>
      <c r="P53">
        <v>0</v>
      </c>
      <c r="Q53">
        <v>0</v>
      </c>
      <c r="R53">
        <v>0.83769633507853414</v>
      </c>
      <c r="S53" s="1" t="s">
        <v>117</v>
      </c>
      <c r="T53" s="1">
        <v>160</v>
      </c>
      <c r="U53" s="1">
        <v>19</v>
      </c>
      <c r="V53" s="1">
        <v>43</v>
      </c>
      <c r="W53" s="1">
        <v>30</v>
      </c>
      <c r="X53">
        <v>0.61224489795918369</v>
      </c>
      <c r="Y53">
        <v>0.41095890410958902</v>
      </c>
      <c r="Z53">
        <v>0.49180327868852458</v>
      </c>
      <c r="AA53">
        <v>73</v>
      </c>
      <c r="AB53">
        <v>0.78817733990147787</v>
      </c>
      <c r="AC53">
        <v>0.8938547486033519</v>
      </c>
      <c r="AD53">
        <v>0.83769633507853414</v>
      </c>
      <c r="AE53">
        <v>179</v>
      </c>
      <c r="AF53">
        <v>0.75396825396825395</v>
      </c>
      <c r="AG53">
        <v>0.70021111893033083</v>
      </c>
      <c r="AH53">
        <v>0.6524068263564704</v>
      </c>
      <c r="AI53">
        <v>0.66474980688352936</v>
      </c>
      <c r="AJ53">
        <v>252</v>
      </c>
      <c r="AK53">
        <v>0.73721278330708317</v>
      </c>
      <c r="AL53">
        <v>0.75396825396825395</v>
      </c>
      <c r="AM53">
        <v>0.73749715604492017</v>
      </c>
      <c r="AN53">
        <v>252</v>
      </c>
    </row>
    <row r="54" spans="1:40" x14ac:dyDescent="0.25">
      <c r="A54">
        <v>3</v>
      </c>
      <c r="B54" s="1" t="s">
        <v>57</v>
      </c>
      <c r="C54" s="1" t="s">
        <v>58</v>
      </c>
      <c r="D54" s="1" t="s">
        <v>38</v>
      </c>
      <c r="E54">
        <v>0.41192793846130371</v>
      </c>
      <c r="F54">
        <v>1008</v>
      </c>
      <c r="G54">
        <v>756</v>
      </c>
      <c r="H54">
        <v>252</v>
      </c>
      <c r="I54">
        <v>0.75396825396825395</v>
      </c>
      <c r="J54">
        <v>0</v>
      </c>
      <c r="K54">
        <v>0</v>
      </c>
      <c r="L54">
        <v>0.79797979797979801</v>
      </c>
      <c r="M54">
        <v>0</v>
      </c>
      <c r="N54">
        <v>0</v>
      </c>
      <c r="O54">
        <v>0.87777777777777777</v>
      </c>
      <c r="P54">
        <v>0</v>
      </c>
      <c r="Q54">
        <v>0</v>
      </c>
      <c r="R54">
        <v>0.83597883597883604</v>
      </c>
      <c r="S54" s="1" t="s">
        <v>118</v>
      </c>
      <c r="T54" s="1">
        <v>158</v>
      </c>
      <c r="U54" s="1">
        <v>22</v>
      </c>
      <c r="V54" s="1">
        <v>40</v>
      </c>
      <c r="W54" s="1">
        <v>32</v>
      </c>
      <c r="X54">
        <v>0.59259259259259256</v>
      </c>
      <c r="Y54">
        <v>0.44444444444444442</v>
      </c>
      <c r="Z54">
        <v>0.50793650793650791</v>
      </c>
      <c r="AA54">
        <v>72</v>
      </c>
      <c r="AB54">
        <v>0.79797979797979801</v>
      </c>
      <c r="AC54">
        <v>0.87777777777777777</v>
      </c>
      <c r="AD54">
        <v>0.83597883597883604</v>
      </c>
      <c r="AE54">
        <v>180</v>
      </c>
      <c r="AF54">
        <v>0.75396825396825395</v>
      </c>
      <c r="AG54">
        <v>0.69528619528619529</v>
      </c>
      <c r="AH54">
        <v>0.66111111111111109</v>
      </c>
      <c r="AI54">
        <v>0.67195767195767198</v>
      </c>
      <c r="AJ54">
        <v>252</v>
      </c>
      <c r="AK54">
        <v>0.73929773929773934</v>
      </c>
      <c r="AL54">
        <v>0.75396825396825395</v>
      </c>
      <c r="AM54">
        <v>0.74225245653817074</v>
      </c>
      <c r="AN54">
        <v>252</v>
      </c>
    </row>
    <row r="55" spans="1:40" x14ac:dyDescent="0.25">
      <c r="A55">
        <v>4</v>
      </c>
      <c r="B55" s="1" t="s">
        <v>57</v>
      </c>
      <c r="C55" s="1" t="s">
        <v>58</v>
      </c>
      <c r="D55" s="1" t="s">
        <v>38</v>
      </c>
      <c r="E55">
        <v>0.41098952293395991</v>
      </c>
      <c r="F55">
        <v>1008</v>
      </c>
      <c r="G55">
        <v>756</v>
      </c>
      <c r="H55">
        <v>252</v>
      </c>
      <c r="I55">
        <v>0.71031746031746035</v>
      </c>
      <c r="J55">
        <v>0</v>
      </c>
      <c r="K55">
        <v>0</v>
      </c>
      <c r="L55">
        <v>0.77720207253886009</v>
      </c>
      <c r="M55">
        <v>0</v>
      </c>
      <c r="N55">
        <v>0</v>
      </c>
      <c r="O55">
        <v>0.83333333333333337</v>
      </c>
      <c r="P55">
        <v>0</v>
      </c>
      <c r="Q55">
        <v>0</v>
      </c>
      <c r="R55">
        <v>0.80428954423592491</v>
      </c>
      <c r="S55" s="1" t="s">
        <v>119</v>
      </c>
      <c r="T55" s="1">
        <v>150</v>
      </c>
      <c r="U55" s="1">
        <v>30</v>
      </c>
      <c r="V55" s="1">
        <v>43</v>
      </c>
      <c r="W55" s="1">
        <v>29</v>
      </c>
      <c r="X55">
        <v>0.49152542372881358</v>
      </c>
      <c r="Y55">
        <v>0.40277777777777779</v>
      </c>
      <c r="Z55">
        <v>0.4427480916030534</v>
      </c>
      <c r="AA55">
        <v>72</v>
      </c>
      <c r="AB55">
        <v>0.77720207253886009</v>
      </c>
      <c r="AC55">
        <v>0.83333333333333337</v>
      </c>
      <c r="AD55">
        <v>0.80428954423592491</v>
      </c>
      <c r="AE55">
        <v>180</v>
      </c>
      <c r="AF55">
        <v>0.71031746031746035</v>
      </c>
      <c r="AG55">
        <v>0.63436374813383689</v>
      </c>
      <c r="AH55">
        <v>0.61805555555555558</v>
      </c>
      <c r="AI55">
        <v>0.62351881791948915</v>
      </c>
      <c r="AJ55">
        <v>252</v>
      </c>
      <c r="AK55">
        <v>0.69558017287884677</v>
      </c>
      <c r="AL55">
        <v>0.71031746031746035</v>
      </c>
      <c r="AM55">
        <v>0.70099198634081883</v>
      </c>
      <c r="AN55">
        <v>252</v>
      </c>
    </row>
    <row r="56" spans="1:40" s="2" customFormat="1" x14ac:dyDescent="0.25">
      <c r="A56" s="3" t="s">
        <v>160</v>
      </c>
      <c r="B56" s="3" t="str">
        <f>B55</f>
        <v>RE03</v>
      </c>
      <c r="C56" s="3" t="str">
        <f>C55</f>
        <v>critics</v>
      </c>
      <c r="D56" s="3" t="str">
        <f>D55</f>
        <v>Binary</v>
      </c>
      <c r="E56" s="3">
        <f>SUM(E52:E55)</f>
        <v>1.66316819190979</v>
      </c>
      <c r="F56" s="3">
        <f>F55</f>
        <v>1008</v>
      </c>
      <c r="G56" s="3">
        <f>G55</f>
        <v>756</v>
      </c>
      <c r="H56" s="3">
        <f>H55</f>
        <v>252</v>
      </c>
      <c r="I56" s="3">
        <f>SUM(I52:I55)/4</f>
        <v>0.74305555555555558</v>
      </c>
      <c r="J56" s="3">
        <f t="shared" ref="J56:L56" si="90">SUM(J52:J55)/4</f>
        <v>0</v>
      </c>
      <c r="K56" s="3">
        <f t="shared" si="90"/>
        <v>0</v>
      </c>
      <c r="L56" s="3">
        <f t="shared" si="90"/>
        <v>0.78860099663488481</v>
      </c>
      <c r="M56" s="3">
        <f>SUM(M52:M55)/4</f>
        <v>0</v>
      </c>
      <c r="N56" s="3">
        <f t="shared" ref="N56:O56" si="91">SUM(N52:N55)/4</f>
        <v>0</v>
      </c>
      <c r="O56" s="3">
        <f t="shared" si="91"/>
        <v>0.87330850403476101</v>
      </c>
      <c r="P56" s="3">
        <f>SUM(P52:P55)/4</f>
        <v>0</v>
      </c>
      <c r="Q56" s="3">
        <f t="shared" ref="Q56:R56" si="92">SUM(Q52:Q55)/4</f>
        <v>0</v>
      </c>
      <c r="R56" s="3">
        <f t="shared" si="92"/>
        <v>0.82870170513911334</v>
      </c>
      <c r="S56" s="3"/>
      <c r="T56" s="3">
        <f>ROUND(SUM(T52:T55)/4,0)</f>
        <v>157</v>
      </c>
      <c r="U56" s="3">
        <f t="shared" ref="U56:W56" si="93">ROUND(SUM(U52:U55)/4,0)</f>
        <v>23</v>
      </c>
      <c r="V56" s="3">
        <f t="shared" si="93"/>
        <v>42</v>
      </c>
      <c r="W56" s="3">
        <f t="shared" si="93"/>
        <v>31</v>
      </c>
      <c r="X56" s="3">
        <f t="shared" ref="X56" si="94">SUM(X52:X55)/4</f>
        <v>0.57605151288387291</v>
      </c>
      <c r="Y56" s="3">
        <f t="shared" ref="Y56:Z56" si="95">SUM(Y52:Y55)/4</f>
        <v>0.42070966514459662</v>
      </c>
      <c r="Z56" s="3">
        <f t="shared" si="95"/>
        <v>0.48562196955702142</v>
      </c>
      <c r="AA56" s="3">
        <f>AA55</f>
        <v>72</v>
      </c>
      <c r="AB56" s="3">
        <f t="shared" ref="AB56:AD56" si="96">SUM(AB52:AB55)/4</f>
        <v>0.78860099663488481</v>
      </c>
      <c r="AC56" s="3">
        <f t="shared" si="96"/>
        <v>0.87330850403476101</v>
      </c>
      <c r="AD56" s="3">
        <f t="shared" si="96"/>
        <v>0.82870170513911334</v>
      </c>
      <c r="AE56" s="3">
        <f>AE55</f>
        <v>180</v>
      </c>
      <c r="AF56" s="3">
        <f t="shared" ref="AF56:AI56" si="97">SUM(AF52:AF55)/4</f>
        <v>0.74305555555555558</v>
      </c>
      <c r="AG56" s="3">
        <f t="shared" si="97"/>
        <v>0.68232625475937891</v>
      </c>
      <c r="AH56" s="3">
        <f t="shared" si="97"/>
        <v>0.64700908458967876</v>
      </c>
      <c r="AI56" s="3">
        <f t="shared" si="97"/>
        <v>0.65716183734806732</v>
      </c>
      <c r="AJ56" s="3">
        <f>AJ55</f>
        <v>252</v>
      </c>
      <c r="AK56" s="3">
        <f t="shared" ref="AK56:AM56" si="98">SUM(AK52:AK55)/4</f>
        <v>0.72751628889570008</v>
      </c>
      <c r="AL56" s="3">
        <f t="shared" si="98"/>
        <v>0.74305555555555558</v>
      </c>
      <c r="AM56" s="3">
        <f t="shared" si="98"/>
        <v>0.73000160691560567</v>
      </c>
      <c r="AN56" s="3">
        <f>AN55</f>
        <v>252</v>
      </c>
    </row>
    <row r="57" spans="1:40" x14ac:dyDescent="0.25">
      <c r="A57">
        <v>1</v>
      </c>
      <c r="B57" s="1" t="s">
        <v>59</v>
      </c>
      <c r="C57" s="1" t="s">
        <v>60</v>
      </c>
      <c r="D57" s="1" t="s">
        <v>38</v>
      </c>
      <c r="E57">
        <v>1.1819179058074951</v>
      </c>
      <c r="F57">
        <v>2820</v>
      </c>
      <c r="G57">
        <v>2115</v>
      </c>
      <c r="H57">
        <v>705</v>
      </c>
      <c r="I57">
        <v>0.69361702127659575</v>
      </c>
      <c r="J57">
        <v>0</v>
      </c>
      <c r="K57">
        <v>0</v>
      </c>
      <c r="L57">
        <v>0.71966527196652719</v>
      </c>
      <c r="M57">
        <v>0</v>
      </c>
      <c r="N57">
        <v>0</v>
      </c>
      <c r="O57">
        <v>0.80751173708920188</v>
      </c>
      <c r="P57">
        <v>0</v>
      </c>
      <c r="Q57">
        <v>0</v>
      </c>
      <c r="R57">
        <v>0.76106194690265483</v>
      </c>
      <c r="S57" s="1" t="s">
        <v>120</v>
      </c>
      <c r="T57" s="1">
        <v>344</v>
      </c>
      <c r="U57" s="1">
        <v>82</v>
      </c>
      <c r="V57" s="1">
        <v>134</v>
      </c>
      <c r="W57" s="1">
        <v>145</v>
      </c>
      <c r="X57">
        <v>0.63876651982378851</v>
      </c>
      <c r="Y57">
        <v>0.51971326164874554</v>
      </c>
      <c r="Z57">
        <v>0.5731225296442688</v>
      </c>
      <c r="AA57">
        <v>279</v>
      </c>
      <c r="AB57">
        <v>0.71966527196652719</v>
      </c>
      <c r="AC57">
        <v>0.80751173708920188</v>
      </c>
      <c r="AD57">
        <v>0.76106194690265483</v>
      </c>
      <c r="AE57">
        <v>426</v>
      </c>
      <c r="AF57">
        <v>0.69361702127659575</v>
      </c>
      <c r="AG57">
        <v>0.67921589589515785</v>
      </c>
      <c r="AH57">
        <v>0.66361249936897371</v>
      </c>
      <c r="AI57">
        <v>0.66709223827346187</v>
      </c>
      <c r="AJ57">
        <v>705</v>
      </c>
      <c r="AK57">
        <v>0.68765002111854978</v>
      </c>
      <c r="AL57">
        <v>0.69361702127659575</v>
      </c>
      <c r="AM57">
        <v>0.68668592220039992</v>
      </c>
      <c r="AN57">
        <v>705</v>
      </c>
    </row>
    <row r="58" spans="1:40" x14ac:dyDescent="0.25">
      <c r="A58">
        <v>2</v>
      </c>
      <c r="B58" s="1" t="s">
        <v>59</v>
      </c>
      <c r="C58" s="1" t="s">
        <v>60</v>
      </c>
      <c r="D58" s="1" t="s">
        <v>38</v>
      </c>
      <c r="E58">
        <v>1.2240524291992188</v>
      </c>
      <c r="F58">
        <v>2820</v>
      </c>
      <c r="G58">
        <v>2115</v>
      </c>
      <c r="H58">
        <v>705</v>
      </c>
      <c r="I58">
        <v>0.69361702127659575</v>
      </c>
      <c r="J58">
        <v>0</v>
      </c>
      <c r="K58">
        <v>0</v>
      </c>
      <c r="L58">
        <v>0.72727272727272729</v>
      </c>
      <c r="M58">
        <v>0</v>
      </c>
      <c r="N58">
        <v>0</v>
      </c>
      <c r="O58">
        <v>0.78873239436619713</v>
      </c>
      <c r="P58">
        <v>0</v>
      </c>
      <c r="Q58">
        <v>0</v>
      </c>
      <c r="R58">
        <v>0.7567567567567568</v>
      </c>
      <c r="S58" s="1" t="s">
        <v>121</v>
      </c>
      <c r="T58" s="1">
        <v>336</v>
      </c>
      <c r="U58" s="1">
        <v>90</v>
      </c>
      <c r="V58" s="1">
        <v>126</v>
      </c>
      <c r="W58" s="1">
        <v>153</v>
      </c>
      <c r="X58">
        <v>0.62962962962962965</v>
      </c>
      <c r="Y58">
        <v>0.54838709677419351</v>
      </c>
      <c r="Z58">
        <v>0.58620689655172409</v>
      </c>
      <c r="AA58">
        <v>279</v>
      </c>
      <c r="AB58">
        <v>0.72727272727272729</v>
      </c>
      <c r="AC58">
        <v>0.78873239436619713</v>
      </c>
      <c r="AD58">
        <v>0.7567567567567568</v>
      </c>
      <c r="AE58">
        <v>426</v>
      </c>
      <c r="AF58">
        <v>0.69361702127659575</v>
      </c>
      <c r="AG58">
        <v>0.67845117845117842</v>
      </c>
      <c r="AH58">
        <v>0.66855974557019526</v>
      </c>
      <c r="AI58">
        <v>0.67148182665424039</v>
      </c>
      <c r="AJ58">
        <v>705</v>
      </c>
      <c r="AK58">
        <v>0.68863099075865031</v>
      </c>
      <c r="AL58">
        <v>0.69361702127659575</v>
      </c>
      <c r="AM58">
        <v>0.68926255676072257</v>
      </c>
      <c r="AN58">
        <v>705</v>
      </c>
    </row>
    <row r="59" spans="1:40" x14ac:dyDescent="0.25">
      <c r="A59">
        <v>3</v>
      </c>
      <c r="B59" s="1" t="s">
        <v>59</v>
      </c>
      <c r="C59" s="1" t="s">
        <v>60</v>
      </c>
      <c r="D59" s="1" t="s">
        <v>38</v>
      </c>
      <c r="E59">
        <v>1.1815953254699707</v>
      </c>
      <c r="F59">
        <v>2820</v>
      </c>
      <c r="G59">
        <v>2115</v>
      </c>
      <c r="H59">
        <v>705</v>
      </c>
      <c r="I59">
        <v>0.72198581560283692</v>
      </c>
      <c r="J59">
        <v>0</v>
      </c>
      <c r="K59">
        <v>0</v>
      </c>
      <c r="L59">
        <v>0.7426160337552743</v>
      </c>
      <c r="M59">
        <v>0</v>
      </c>
      <c r="N59">
        <v>0</v>
      </c>
      <c r="O59">
        <v>0.82629107981220662</v>
      </c>
      <c r="P59">
        <v>0</v>
      </c>
      <c r="Q59">
        <v>0</v>
      </c>
      <c r="R59">
        <v>0.78222222222222215</v>
      </c>
      <c r="S59" s="1" t="s">
        <v>122</v>
      </c>
      <c r="T59" s="1">
        <v>352</v>
      </c>
      <c r="U59" s="1">
        <v>74</v>
      </c>
      <c r="V59" s="1">
        <v>122</v>
      </c>
      <c r="W59" s="1">
        <v>157</v>
      </c>
      <c r="X59">
        <v>0.67965367965367962</v>
      </c>
      <c r="Y59">
        <v>0.56272401433691754</v>
      </c>
      <c r="Z59">
        <v>0.61568627450980384</v>
      </c>
      <c r="AA59">
        <v>279</v>
      </c>
      <c r="AB59">
        <v>0.7426160337552743</v>
      </c>
      <c r="AC59">
        <v>0.82629107981220662</v>
      </c>
      <c r="AD59">
        <v>0.78222222222222215</v>
      </c>
      <c r="AE59">
        <v>426</v>
      </c>
      <c r="AF59">
        <v>0.72198581560283692</v>
      </c>
      <c r="AG59">
        <v>0.71113485670447696</v>
      </c>
      <c r="AH59">
        <v>0.69450754707456208</v>
      </c>
      <c r="AI59">
        <v>0.69895424836601294</v>
      </c>
      <c r="AJ59">
        <v>705</v>
      </c>
      <c r="AK59">
        <v>0.71769901702570704</v>
      </c>
      <c r="AL59">
        <v>0.72198581560283692</v>
      </c>
      <c r="AM59">
        <v>0.71631650674454173</v>
      </c>
      <c r="AN59">
        <v>705</v>
      </c>
    </row>
    <row r="60" spans="1:40" x14ac:dyDescent="0.25">
      <c r="A60">
        <v>4</v>
      </c>
      <c r="B60" s="1" t="s">
        <v>59</v>
      </c>
      <c r="C60" s="1" t="s">
        <v>60</v>
      </c>
      <c r="D60" s="1" t="s">
        <v>38</v>
      </c>
      <c r="E60">
        <v>1.1907651424407959</v>
      </c>
      <c r="F60">
        <v>2820</v>
      </c>
      <c r="G60">
        <v>2115</v>
      </c>
      <c r="H60">
        <v>705</v>
      </c>
      <c r="I60">
        <v>0.74042553191489358</v>
      </c>
      <c r="J60">
        <v>0</v>
      </c>
      <c r="K60">
        <v>0</v>
      </c>
      <c r="L60">
        <v>0.7630434782608696</v>
      </c>
      <c r="M60">
        <v>0</v>
      </c>
      <c r="N60">
        <v>0</v>
      </c>
      <c r="O60">
        <v>0.82588235294117651</v>
      </c>
      <c r="P60">
        <v>0</v>
      </c>
      <c r="Q60">
        <v>0</v>
      </c>
      <c r="R60">
        <v>0.793220338983051</v>
      </c>
      <c r="S60" s="1" t="s">
        <v>123</v>
      </c>
      <c r="T60" s="1">
        <v>351</v>
      </c>
      <c r="U60" s="1">
        <v>74</v>
      </c>
      <c r="V60" s="1">
        <v>109</v>
      </c>
      <c r="W60" s="1">
        <v>171</v>
      </c>
      <c r="X60">
        <v>0.69795918367346943</v>
      </c>
      <c r="Y60">
        <v>0.61071428571428577</v>
      </c>
      <c r="Z60">
        <v>0.65142857142857147</v>
      </c>
      <c r="AA60">
        <v>280</v>
      </c>
      <c r="AB60">
        <v>0.7630434782608696</v>
      </c>
      <c r="AC60">
        <v>0.82588235294117651</v>
      </c>
      <c r="AD60">
        <v>0.793220338983051</v>
      </c>
      <c r="AE60">
        <v>425</v>
      </c>
      <c r="AF60">
        <v>0.74042553191489358</v>
      </c>
      <c r="AG60">
        <v>0.73050133096716952</v>
      </c>
      <c r="AH60">
        <v>0.71829831932773114</v>
      </c>
      <c r="AI60">
        <v>0.72232445520581123</v>
      </c>
      <c r="AJ60">
        <v>705</v>
      </c>
      <c r="AK60">
        <v>0.73719439672261144</v>
      </c>
      <c r="AL60">
        <v>0.74042553191489358</v>
      </c>
      <c r="AM60">
        <v>0.73690587811034991</v>
      </c>
      <c r="AN60">
        <v>705</v>
      </c>
    </row>
    <row r="61" spans="1:40" s="2" customFormat="1" x14ac:dyDescent="0.25">
      <c r="A61" s="3" t="s">
        <v>160</v>
      </c>
      <c r="B61" s="3" t="str">
        <f>B60</f>
        <v>SM01</v>
      </c>
      <c r="C61" s="3" t="str">
        <f>C60</f>
        <v>sb10k</v>
      </c>
      <c r="D61" s="3" t="str">
        <f>D60</f>
        <v>Binary</v>
      </c>
      <c r="E61" s="3">
        <f>SUM(E57:E60)</f>
        <v>4.7783308029174805</v>
      </c>
      <c r="F61" s="3">
        <f>F60</f>
        <v>2820</v>
      </c>
      <c r="G61" s="3">
        <f>G60</f>
        <v>2115</v>
      </c>
      <c r="H61" s="3">
        <f>H60</f>
        <v>705</v>
      </c>
      <c r="I61" s="3">
        <f>SUM(I57:I60)/4</f>
        <v>0.7124113475177305</v>
      </c>
      <c r="J61" s="3">
        <f t="shared" ref="J61:L61" si="99">SUM(J57:J60)/4</f>
        <v>0</v>
      </c>
      <c r="K61" s="3">
        <f t="shared" si="99"/>
        <v>0</v>
      </c>
      <c r="L61" s="3">
        <f t="shared" si="99"/>
        <v>0.73814937781384971</v>
      </c>
      <c r="M61" s="3">
        <f>SUM(M57:M60)/4</f>
        <v>0</v>
      </c>
      <c r="N61" s="3">
        <f t="shared" ref="N61:O61" si="100">SUM(N57:N60)/4</f>
        <v>0</v>
      </c>
      <c r="O61" s="3">
        <f t="shared" si="100"/>
        <v>0.81210439105219545</v>
      </c>
      <c r="P61" s="3">
        <f>SUM(P57:P60)/4</f>
        <v>0</v>
      </c>
      <c r="Q61" s="3">
        <f t="shared" ref="Q61:R61" si="101">SUM(Q57:Q60)/4</f>
        <v>0</v>
      </c>
      <c r="R61" s="3">
        <f t="shared" si="101"/>
        <v>0.77331531621617122</v>
      </c>
      <c r="S61" s="3"/>
      <c r="T61" s="3">
        <f>ROUND(SUM(T57:T60)/4,0)</f>
        <v>346</v>
      </c>
      <c r="U61" s="3">
        <f t="shared" ref="U61:W61" si="102">ROUND(SUM(U57:U60)/4,0)</f>
        <v>80</v>
      </c>
      <c r="V61" s="3">
        <f t="shared" si="102"/>
        <v>123</v>
      </c>
      <c r="W61" s="3">
        <f t="shared" si="102"/>
        <v>157</v>
      </c>
      <c r="X61" s="3">
        <f t="shared" ref="X61" si="103">SUM(X57:X60)/4</f>
        <v>0.66150225319514178</v>
      </c>
      <c r="Y61" s="3">
        <f t="shared" ref="Y61:Z61" si="104">SUM(Y57:Y60)/4</f>
        <v>0.56038466461853564</v>
      </c>
      <c r="Z61" s="3">
        <f t="shared" si="104"/>
        <v>0.6066110680335921</v>
      </c>
      <c r="AA61" s="3">
        <f>AA60</f>
        <v>280</v>
      </c>
      <c r="AB61" s="3">
        <f t="shared" ref="AB61:AD61" si="105">SUM(AB57:AB60)/4</f>
        <v>0.73814937781384971</v>
      </c>
      <c r="AC61" s="3">
        <f t="shared" si="105"/>
        <v>0.81210439105219545</v>
      </c>
      <c r="AD61" s="3">
        <f t="shared" si="105"/>
        <v>0.77331531621617122</v>
      </c>
      <c r="AE61" s="3">
        <f>AE60</f>
        <v>425</v>
      </c>
      <c r="AF61" s="3">
        <f t="shared" ref="AF61:AI61" si="106">SUM(AF57:AF60)/4</f>
        <v>0.7124113475177305</v>
      </c>
      <c r="AG61" s="3">
        <f t="shared" si="106"/>
        <v>0.69982581550449574</v>
      </c>
      <c r="AH61" s="3">
        <f t="shared" si="106"/>
        <v>0.68624452783536549</v>
      </c>
      <c r="AI61" s="3">
        <f t="shared" si="106"/>
        <v>0.68996319212488166</v>
      </c>
      <c r="AJ61" s="3">
        <f>AJ60</f>
        <v>705</v>
      </c>
      <c r="AK61" s="3">
        <f t="shared" ref="AK61:AM61" si="107">SUM(AK57:AK60)/4</f>
        <v>0.70779360640637967</v>
      </c>
      <c r="AL61" s="3">
        <f t="shared" si="107"/>
        <v>0.7124113475177305</v>
      </c>
      <c r="AM61" s="3">
        <f t="shared" si="107"/>
        <v>0.70729271595400356</v>
      </c>
      <c r="AN61" s="3">
        <f>AN60</f>
        <v>705</v>
      </c>
    </row>
    <row r="62" spans="1:40" x14ac:dyDescent="0.25">
      <c r="A62">
        <v>1</v>
      </c>
      <c r="B62" s="1" t="s">
        <v>61</v>
      </c>
      <c r="C62" s="1" t="s">
        <v>62</v>
      </c>
      <c r="D62" s="1" t="s">
        <v>38</v>
      </c>
      <c r="E62">
        <v>4.2838146686553964</v>
      </c>
      <c r="F62">
        <v>4859</v>
      </c>
      <c r="G62">
        <v>3644</v>
      </c>
      <c r="H62">
        <v>1215</v>
      </c>
      <c r="I62">
        <v>0.74814814814814812</v>
      </c>
      <c r="J62">
        <v>0</v>
      </c>
      <c r="K62">
        <v>0</v>
      </c>
      <c r="L62">
        <v>0.7995495495495496</v>
      </c>
      <c r="M62">
        <v>0</v>
      </c>
      <c r="N62">
        <v>0</v>
      </c>
      <c r="O62">
        <v>0.847255369928401</v>
      </c>
      <c r="P62">
        <v>0</v>
      </c>
      <c r="Q62">
        <v>0</v>
      </c>
      <c r="R62">
        <v>0.82271147161066049</v>
      </c>
      <c r="S62" s="1" t="s">
        <v>124</v>
      </c>
      <c r="T62" s="1">
        <v>710</v>
      </c>
      <c r="U62" s="1">
        <v>128</v>
      </c>
      <c r="V62" s="1">
        <v>178</v>
      </c>
      <c r="W62" s="1">
        <v>199</v>
      </c>
      <c r="X62">
        <v>0.60856269113149852</v>
      </c>
      <c r="Y62">
        <v>0.52785145888594165</v>
      </c>
      <c r="Z62">
        <v>0.56534090909090917</v>
      </c>
      <c r="AA62">
        <v>377</v>
      </c>
      <c r="AB62">
        <v>0.7995495495495496</v>
      </c>
      <c r="AC62">
        <v>0.847255369928401</v>
      </c>
      <c r="AD62">
        <v>0.82271147161066049</v>
      </c>
      <c r="AE62">
        <v>838</v>
      </c>
      <c r="AF62">
        <v>0.74814814814814812</v>
      </c>
      <c r="AG62">
        <v>0.70405612034052401</v>
      </c>
      <c r="AH62">
        <v>0.68755341440717133</v>
      </c>
      <c r="AI62">
        <v>0.69402619035078483</v>
      </c>
      <c r="AJ62">
        <v>1215</v>
      </c>
      <c r="AK62">
        <v>0.74028860664946294</v>
      </c>
      <c r="AL62">
        <v>0.74814814814814812</v>
      </c>
      <c r="AM62">
        <v>0.74285245756132201</v>
      </c>
      <c r="AN62">
        <v>1215</v>
      </c>
    </row>
    <row r="63" spans="1:40" x14ac:dyDescent="0.25">
      <c r="A63">
        <v>2</v>
      </c>
      <c r="B63" s="1" t="s">
        <v>61</v>
      </c>
      <c r="C63" s="1" t="s">
        <v>62</v>
      </c>
      <c r="D63" s="1" t="s">
        <v>38</v>
      </c>
      <c r="E63">
        <v>4.066054105758667</v>
      </c>
      <c r="F63">
        <v>4859</v>
      </c>
      <c r="G63">
        <v>3644</v>
      </c>
      <c r="H63">
        <v>1215</v>
      </c>
      <c r="I63">
        <v>0.76049382716049385</v>
      </c>
      <c r="J63">
        <v>0</v>
      </c>
      <c r="K63">
        <v>0</v>
      </c>
      <c r="L63">
        <v>0.81670533642691412</v>
      </c>
      <c r="M63">
        <v>0</v>
      </c>
      <c r="N63">
        <v>0</v>
      </c>
      <c r="O63">
        <v>0.84109916367980886</v>
      </c>
      <c r="P63">
        <v>0</v>
      </c>
      <c r="Q63">
        <v>0</v>
      </c>
      <c r="R63">
        <v>0.82872277810476747</v>
      </c>
      <c r="S63" s="1" t="s">
        <v>125</v>
      </c>
      <c r="T63" s="1">
        <v>704</v>
      </c>
      <c r="U63" s="1">
        <v>133</v>
      </c>
      <c r="V63" s="1">
        <v>158</v>
      </c>
      <c r="W63" s="1">
        <v>220</v>
      </c>
      <c r="X63">
        <v>0.62322946175637395</v>
      </c>
      <c r="Y63">
        <v>0.58201058201058198</v>
      </c>
      <c r="Z63">
        <v>0.60191518467852256</v>
      </c>
      <c r="AA63">
        <v>378</v>
      </c>
      <c r="AB63">
        <v>0.81670533642691412</v>
      </c>
      <c r="AC63">
        <v>0.84109916367980886</v>
      </c>
      <c r="AD63">
        <v>0.82872277810476747</v>
      </c>
      <c r="AE63">
        <v>837</v>
      </c>
      <c r="AF63">
        <v>0.76049382716049385</v>
      </c>
      <c r="AG63">
        <v>0.71996739909164398</v>
      </c>
      <c r="AH63">
        <v>0.71155487284519547</v>
      </c>
      <c r="AI63">
        <v>0.71531898139164496</v>
      </c>
      <c r="AJ63">
        <v>1215</v>
      </c>
      <c r="AK63">
        <v>0.75651284208496827</v>
      </c>
      <c r="AL63">
        <v>0.76049382716049385</v>
      </c>
      <c r="AM63">
        <v>0.7581604157054912</v>
      </c>
      <c r="AN63">
        <v>1215</v>
      </c>
    </row>
    <row r="64" spans="1:40" x14ac:dyDescent="0.25">
      <c r="A64">
        <v>3</v>
      </c>
      <c r="B64" s="1" t="s">
        <v>61</v>
      </c>
      <c r="C64" s="1" t="s">
        <v>62</v>
      </c>
      <c r="D64" s="1" t="s">
        <v>38</v>
      </c>
      <c r="E64">
        <v>4.095416784286499</v>
      </c>
      <c r="F64">
        <v>4859</v>
      </c>
      <c r="G64">
        <v>3644</v>
      </c>
      <c r="H64">
        <v>1215</v>
      </c>
      <c r="I64">
        <v>0.75555555555555554</v>
      </c>
      <c r="J64">
        <v>0</v>
      </c>
      <c r="K64">
        <v>0</v>
      </c>
      <c r="L64">
        <v>0.80474040632054178</v>
      </c>
      <c r="M64">
        <v>0</v>
      </c>
      <c r="N64">
        <v>0</v>
      </c>
      <c r="O64">
        <v>0.85185185185185186</v>
      </c>
      <c r="P64">
        <v>0</v>
      </c>
      <c r="Q64">
        <v>0</v>
      </c>
      <c r="R64">
        <v>0.82762623331398733</v>
      </c>
      <c r="S64" s="1" t="s">
        <v>126</v>
      </c>
      <c r="T64" s="1">
        <v>713</v>
      </c>
      <c r="U64" s="1">
        <v>124</v>
      </c>
      <c r="V64" s="1">
        <v>173</v>
      </c>
      <c r="W64" s="1">
        <v>205</v>
      </c>
      <c r="X64">
        <v>0.62310030395136773</v>
      </c>
      <c r="Y64">
        <v>0.54232804232804233</v>
      </c>
      <c r="Z64">
        <v>0.57991513437057995</v>
      </c>
      <c r="AA64">
        <v>378</v>
      </c>
      <c r="AB64">
        <v>0.80474040632054178</v>
      </c>
      <c r="AC64">
        <v>0.85185185185185186</v>
      </c>
      <c r="AD64">
        <v>0.82762623331398733</v>
      </c>
      <c r="AE64">
        <v>837</v>
      </c>
      <c r="AF64">
        <v>0.75555555555555554</v>
      </c>
      <c r="AG64">
        <v>0.71392035513595475</v>
      </c>
      <c r="AH64">
        <v>0.69708994708994709</v>
      </c>
      <c r="AI64">
        <v>0.7037706838422837</v>
      </c>
      <c r="AJ64">
        <v>1215</v>
      </c>
      <c r="AK64">
        <v>0.74823015225013212</v>
      </c>
      <c r="AL64">
        <v>0.75555555555555554</v>
      </c>
      <c r="AM64">
        <v>0.7505605580871495</v>
      </c>
      <c r="AN64">
        <v>1215</v>
      </c>
    </row>
    <row r="65" spans="1:40" x14ac:dyDescent="0.25">
      <c r="A65">
        <v>4</v>
      </c>
      <c r="B65" s="1" t="s">
        <v>61</v>
      </c>
      <c r="C65" s="1" t="s">
        <v>62</v>
      </c>
      <c r="D65" s="1" t="s">
        <v>38</v>
      </c>
      <c r="E65">
        <v>4.0847527980804443</v>
      </c>
      <c r="F65">
        <v>4859</v>
      </c>
      <c r="G65">
        <v>3645</v>
      </c>
      <c r="H65">
        <v>1214</v>
      </c>
      <c r="I65">
        <v>0.75864909390444812</v>
      </c>
      <c r="J65">
        <v>0</v>
      </c>
      <c r="K65">
        <v>0</v>
      </c>
      <c r="L65">
        <v>0.80699774266365687</v>
      </c>
      <c r="M65">
        <v>0</v>
      </c>
      <c r="N65">
        <v>0</v>
      </c>
      <c r="O65">
        <v>0.85424133811230585</v>
      </c>
      <c r="P65">
        <v>0</v>
      </c>
      <c r="Q65">
        <v>0</v>
      </c>
      <c r="R65">
        <v>0.82994776552524663</v>
      </c>
      <c r="S65" s="1" t="s">
        <v>127</v>
      </c>
      <c r="T65" s="1">
        <v>715</v>
      </c>
      <c r="U65" s="1">
        <v>122</v>
      </c>
      <c r="V65" s="1">
        <v>171</v>
      </c>
      <c r="W65" s="1">
        <v>206</v>
      </c>
      <c r="X65">
        <v>0.62804878048780488</v>
      </c>
      <c r="Y65">
        <v>0.54641909814323608</v>
      </c>
      <c r="Z65">
        <v>0.58439716312056733</v>
      </c>
      <c r="AA65">
        <v>377</v>
      </c>
      <c r="AB65">
        <v>0.80699774266365687</v>
      </c>
      <c r="AC65">
        <v>0.85424133811230585</v>
      </c>
      <c r="AD65">
        <v>0.82994776552524663</v>
      </c>
      <c r="AE65">
        <v>837</v>
      </c>
      <c r="AF65">
        <v>0.75864909390444812</v>
      </c>
      <c r="AG65">
        <v>0.71752326157573088</v>
      </c>
      <c r="AH65">
        <v>0.70033021812777096</v>
      </c>
      <c r="AI65">
        <v>0.70717246432290692</v>
      </c>
      <c r="AJ65">
        <v>1214</v>
      </c>
      <c r="AK65">
        <v>0.75142627747395652</v>
      </c>
      <c r="AL65">
        <v>0.75864909390444812</v>
      </c>
      <c r="AM65">
        <v>0.75369358339463377</v>
      </c>
      <c r="AN65">
        <v>1214</v>
      </c>
    </row>
    <row r="66" spans="1:40" s="2" customFormat="1" x14ac:dyDescent="0.25">
      <c r="A66" s="3" t="s">
        <v>160</v>
      </c>
      <c r="B66" s="3" t="str">
        <f>B65</f>
        <v>SM02</v>
      </c>
      <c r="C66" s="3" t="str">
        <f>C65</f>
        <v>potts</v>
      </c>
      <c r="D66" s="3" t="str">
        <f>D65</f>
        <v>Binary</v>
      </c>
      <c r="E66" s="3">
        <f>SUM(E62:E65)</f>
        <v>16.530038356781006</v>
      </c>
      <c r="F66" s="3">
        <f>F65</f>
        <v>4859</v>
      </c>
      <c r="G66" s="3">
        <f>G65</f>
        <v>3645</v>
      </c>
      <c r="H66" s="3">
        <f>H65</f>
        <v>1214</v>
      </c>
      <c r="I66" s="3">
        <f>SUM(I62:I65)/4</f>
        <v>0.7557116561921613</v>
      </c>
      <c r="J66" s="3">
        <f t="shared" ref="J66:L66" si="108">SUM(J62:J65)/4</f>
        <v>0</v>
      </c>
      <c r="K66" s="3">
        <f t="shared" si="108"/>
        <v>0</v>
      </c>
      <c r="L66" s="3">
        <f t="shared" si="108"/>
        <v>0.80699825874016562</v>
      </c>
      <c r="M66" s="3">
        <f>SUM(M62:M65)/4</f>
        <v>0</v>
      </c>
      <c r="N66" s="3">
        <f t="shared" ref="N66:O66" si="109">SUM(N62:N65)/4</f>
        <v>0</v>
      </c>
      <c r="O66" s="3">
        <f t="shared" si="109"/>
        <v>0.84861193089309184</v>
      </c>
      <c r="P66" s="3">
        <f>SUM(P62:P65)/4</f>
        <v>0</v>
      </c>
      <c r="Q66" s="3">
        <f t="shared" ref="Q66:R66" si="110">SUM(Q62:Q65)/4</f>
        <v>0</v>
      </c>
      <c r="R66" s="3">
        <f t="shared" si="110"/>
        <v>0.82725206213866542</v>
      </c>
      <c r="S66" s="3"/>
      <c r="T66" s="3">
        <f>ROUND(SUM(T62:T65)/4,0)</f>
        <v>711</v>
      </c>
      <c r="U66" s="3">
        <f t="shared" ref="U66:W66" si="111">ROUND(SUM(U62:U65)/4,0)</f>
        <v>127</v>
      </c>
      <c r="V66" s="3">
        <f t="shared" si="111"/>
        <v>170</v>
      </c>
      <c r="W66" s="3">
        <f t="shared" si="111"/>
        <v>208</v>
      </c>
      <c r="X66" s="3">
        <f t="shared" ref="X66" si="112">SUM(X62:X65)/4</f>
        <v>0.62073530933176124</v>
      </c>
      <c r="Y66" s="3">
        <f t="shared" ref="Y66:Z66" si="113">SUM(Y62:Y65)/4</f>
        <v>0.54965229534195048</v>
      </c>
      <c r="Z66" s="3">
        <f t="shared" si="113"/>
        <v>0.58289209781514484</v>
      </c>
      <c r="AA66" s="3">
        <f>AA65</f>
        <v>377</v>
      </c>
      <c r="AB66" s="3">
        <f t="shared" ref="AB66:AD66" si="114">SUM(AB62:AB65)/4</f>
        <v>0.80699825874016562</v>
      </c>
      <c r="AC66" s="3">
        <f t="shared" si="114"/>
        <v>0.84861193089309184</v>
      </c>
      <c r="AD66" s="3">
        <f t="shared" si="114"/>
        <v>0.82725206213866542</v>
      </c>
      <c r="AE66" s="3">
        <f>AE65</f>
        <v>837</v>
      </c>
      <c r="AF66" s="3">
        <f t="shared" ref="AF66:AI66" si="115">SUM(AF62:AF65)/4</f>
        <v>0.7557116561921613</v>
      </c>
      <c r="AG66" s="3">
        <f t="shared" si="115"/>
        <v>0.71386678403596338</v>
      </c>
      <c r="AH66" s="3">
        <f t="shared" si="115"/>
        <v>0.69913211311752121</v>
      </c>
      <c r="AI66" s="3">
        <f t="shared" si="115"/>
        <v>0.70507207997690502</v>
      </c>
      <c r="AJ66" s="3">
        <f>AJ65</f>
        <v>1214</v>
      </c>
      <c r="AK66" s="3">
        <f t="shared" ref="AK66:AM66" si="116">SUM(AK62:AK65)/4</f>
        <v>0.74911446961463002</v>
      </c>
      <c r="AL66" s="3">
        <f t="shared" si="116"/>
        <v>0.7557116561921613</v>
      </c>
      <c r="AM66" s="3">
        <f t="shared" si="116"/>
        <v>0.75131675368714912</v>
      </c>
      <c r="AN66" s="3">
        <f>AN65</f>
        <v>1214</v>
      </c>
    </row>
    <row r="67" spans="1:40" x14ac:dyDescent="0.25">
      <c r="A67">
        <v>1</v>
      </c>
      <c r="B67" s="1" t="s">
        <v>63</v>
      </c>
      <c r="C67" s="1" t="s">
        <v>64</v>
      </c>
      <c r="D67" s="1" t="s">
        <v>38</v>
      </c>
      <c r="E67">
        <v>7.0726871490478502E-2</v>
      </c>
      <c r="F67">
        <v>587</v>
      </c>
      <c r="G67">
        <v>440</v>
      </c>
      <c r="H67">
        <v>147</v>
      </c>
      <c r="I67">
        <v>0.69387755102040816</v>
      </c>
      <c r="J67">
        <v>0</v>
      </c>
      <c r="K67">
        <v>0</v>
      </c>
      <c r="L67">
        <v>0.7415730337078652</v>
      </c>
      <c r="M67">
        <v>0</v>
      </c>
      <c r="N67">
        <v>0</v>
      </c>
      <c r="O67">
        <v>0.75</v>
      </c>
      <c r="P67">
        <v>0</v>
      </c>
      <c r="Q67">
        <v>0</v>
      </c>
      <c r="R67">
        <v>0.74576271186440679</v>
      </c>
      <c r="S67" s="1" t="s">
        <v>128</v>
      </c>
      <c r="T67" s="1">
        <v>66</v>
      </c>
      <c r="U67" s="1">
        <v>22</v>
      </c>
      <c r="V67" s="1">
        <v>23</v>
      </c>
      <c r="W67" s="1">
        <v>36</v>
      </c>
      <c r="X67">
        <v>0.62068965517241381</v>
      </c>
      <c r="Y67">
        <v>0.61016949152542377</v>
      </c>
      <c r="Z67">
        <v>0.61538461538461542</v>
      </c>
      <c r="AA67">
        <v>59</v>
      </c>
      <c r="AB67">
        <v>0.7415730337078652</v>
      </c>
      <c r="AC67">
        <v>0.75</v>
      </c>
      <c r="AD67">
        <v>0.74576271186440679</v>
      </c>
      <c r="AE67">
        <v>88</v>
      </c>
      <c r="AF67">
        <v>0.69387755102040816</v>
      </c>
      <c r="AG67">
        <v>0.68113134444013945</v>
      </c>
      <c r="AH67">
        <v>0.68008474576271194</v>
      </c>
      <c r="AI67">
        <v>0.6805736636245111</v>
      </c>
      <c r="AJ67">
        <v>147</v>
      </c>
      <c r="AK67">
        <v>0.69305521511200374</v>
      </c>
      <c r="AL67">
        <v>0.69387755102040816</v>
      </c>
      <c r="AM67">
        <v>0.69343408810721152</v>
      </c>
      <c r="AN67">
        <v>147</v>
      </c>
    </row>
    <row r="68" spans="1:40" x14ac:dyDescent="0.25">
      <c r="A68">
        <v>2</v>
      </c>
      <c r="B68" s="1" t="s">
        <v>63</v>
      </c>
      <c r="C68" s="1" t="s">
        <v>64</v>
      </c>
      <c r="D68" s="1" t="s">
        <v>38</v>
      </c>
      <c r="E68">
        <v>7.3334455490112305E-2</v>
      </c>
      <c r="F68">
        <v>587</v>
      </c>
      <c r="G68">
        <v>440</v>
      </c>
      <c r="H68">
        <v>147</v>
      </c>
      <c r="I68">
        <v>0.76190476190476186</v>
      </c>
      <c r="J68">
        <v>0</v>
      </c>
      <c r="K68">
        <v>0</v>
      </c>
      <c r="L68">
        <v>0.75728155339805825</v>
      </c>
      <c r="M68">
        <v>0</v>
      </c>
      <c r="N68">
        <v>0</v>
      </c>
      <c r="O68">
        <v>0.88636363636363635</v>
      </c>
      <c r="P68">
        <v>0</v>
      </c>
      <c r="Q68">
        <v>0</v>
      </c>
      <c r="R68">
        <v>0.81675392670157065</v>
      </c>
      <c r="S68" s="1" t="s">
        <v>129</v>
      </c>
      <c r="T68" s="1">
        <v>78</v>
      </c>
      <c r="U68" s="1">
        <v>10</v>
      </c>
      <c r="V68" s="1">
        <v>25</v>
      </c>
      <c r="W68" s="1">
        <v>34</v>
      </c>
      <c r="X68">
        <v>0.77272727272727271</v>
      </c>
      <c r="Y68">
        <v>0.57627118644067798</v>
      </c>
      <c r="Z68">
        <v>0.66019417475728159</v>
      </c>
      <c r="AA68">
        <v>59</v>
      </c>
      <c r="AB68">
        <v>0.75728155339805825</v>
      </c>
      <c r="AC68">
        <v>0.88636363636363635</v>
      </c>
      <c r="AD68">
        <v>0.81675392670157065</v>
      </c>
      <c r="AE68">
        <v>88</v>
      </c>
      <c r="AF68">
        <v>0.76190476190476186</v>
      </c>
      <c r="AG68">
        <v>0.76500441306266542</v>
      </c>
      <c r="AH68">
        <v>0.73131741140215722</v>
      </c>
      <c r="AI68">
        <v>0.73847405072942607</v>
      </c>
      <c r="AJ68">
        <v>147</v>
      </c>
      <c r="AK68">
        <v>0.76348085571386537</v>
      </c>
      <c r="AL68">
        <v>0.76190476190476186</v>
      </c>
      <c r="AM68">
        <v>0.75391701945862477</v>
      </c>
      <c r="AN68">
        <v>147</v>
      </c>
    </row>
    <row r="69" spans="1:40" x14ac:dyDescent="0.25">
      <c r="A69">
        <v>3</v>
      </c>
      <c r="B69" s="1" t="s">
        <v>63</v>
      </c>
      <c r="C69" s="1" t="s">
        <v>64</v>
      </c>
      <c r="D69" s="1" t="s">
        <v>38</v>
      </c>
      <c r="E69">
        <v>7.2584867477416895E-2</v>
      </c>
      <c r="F69">
        <v>587</v>
      </c>
      <c r="G69">
        <v>440</v>
      </c>
      <c r="H69">
        <v>147</v>
      </c>
      <c r="I69">
        <v>0.68027210884353739</v>
      </c>
      <c r="J69">
        <v>0</v>
      </c>
      <c r="K69">
        <v>0</v>
      </c>
      <c r="L69">
        <v>0.71276595744680848</v>
      </c>
      <c r="M69">
        <v>0</v>
      </c>
      <c r="N69">
        <v>0</v>
      </c>
      <c r="O69">
        <v>0.77011494252873558</v>
      </c>
      <c r="P69">
        <v>0</v>
      </c>
      <c r="Q69">
        <v>0</v>
      </c>
      <c r="R69">
        <v>0.74033149171270707</v>
      </c>
      <c r="S69" s="1" t="s">
        <v>130</v>
      </c>
      <c r="T69" s="1">
        <v>67</v>
      </c>
      <c r="U69" s="1">
        <v>20</v>
      </c>
      <c r="V69" s="1">
        <v>27</v>
      </c>
      <c r="W69" s="1">
        <v>33</v>
      </c>
      <c r="X69">
        <v>0.62264150943396224</v>
      </c>
      <c r="Y69">
        <v>0.55000000000000004</v>
      </c>
      <c r="Z69">
        <v>0.58407079646017712</v>
      </c>
      <c r="AA69">
        <v>60</v>
      </c>
      <c r="AB69">
        <v>0.71276595744680848</v>
      </c>
      <c r="AC69">
        <v>0.77011494252873558</v>
      </c>
      <c r="AD69">
        <v>0.74033149171270707</v>
      </c>
      <c r="AE69">
        <v>87</v>
      </c>
      <c r="AF69">
        <v>0.68027210884353739</v>
      </c>
      <c r="AG69">
        <v>0.66770373344038536</v>
      </c>
      <c r="AH69">
        <v>0.66005747126436787</v>
      </c>
      <c r="AI69">
        <v>0.66220114408644215</v>
      </c>
      <c r="AJ69">
        <v>147</v>
      </c>
      <c r="AK69">
        <v>0.67598046846197335</v>
      </c>
      <c r="AL69">
        <v>0.68027210884353739</v>
      </c>
      <c r="AM69">
        <v>0.6765516160994296</v>
      </c>
      <c r="AN69">
        <v>147</v>
      </c>
    </row>
    <row r="70" spans="1:40" x14ac:dyDescent="0.25">
      <c r="A70">
        <v>4</v>
      </c>
      <c r="B70" s="1" t="s">
        <v>63</v>
      </c>
      <c r="C70" s="1" t="s">
        <v>64</v>
      </c>
      <c r="D70" s="1" t="s">
        <v>38</v>
      </c>
      <c r="E70">
        <v>7.2222948074340806E-2</v>
      </c>
      <c r="F70">
        <v>587</v>
      </c>
      <c r="G70">
        <v>441</v>
      </c>
      <c r="H70">
        <v>146</v>
      </c>
      <c r="I70">
        <v>0.69863013698630139</v>
      </c>
      <c r="J70">
        <v>0</v>
      </c>
      <c r="K70">
        <v>0</v>
      </c>
      <c r="L70">
        <v>0.69369369369369371</v>
      </c>
      <c r="M70">
        <v>0</v>
      </c>
      <c r="N70">
        <v>0</v>
      </c>
      <c r="O70">
        <v>0.88505747126436785</v>
      </c>
      <c r="P70">
        <v>0</v>
      </c>
      <c r="Q70">
        <v>0</v>
      </c>
      <c r="R70">
        <v>0.77777777777777779</v>
      </c>
      <c r="S70" s="1" t="s">
        <v>131</v>
      </c>
      <c r="T70" s="1">
        <v>77</v>
      </c>
      <c r="U70" s="1">
        <v>10</v>
      </c>
      <c r="V70" s="1">
        <v>34</v>
      </c>
      <c r="W70" s="1">
        <v>25</v>
      </c>
      <c r="X70">
        <v>0.7142857142857143</v>
      </c>
      <c r="Y70">
        <v>0.42372881355932202</v>
      </c>
      <c r="Z70">
        <v>0.53191489361702127</v>
      </c>
      <c r="AA70">
        <v>59</v>
      </c>
      <c r="AB70">
        <v>0.69369369369369371</v>
      </c>
      <c r="AC70">
        <v>0.88505747126436785</v>
      </c>
      <c r="AD70">
        <v>0.77777777777777779</v>
      </c>
      <c r="AE70">
        <v>87</v>
      </c>
      <c r="AF70">
        <v>0.69863013698630139</v>
      </c>
      <c r="AG70">
        <v>0.70398970398970406</v>
      </c>
      <c r="AH70">
        <v>0.65439314241184499</v>
      </c>
      <c r="AI70">
        <v>0.65484633569739947</v>
      </c>
      <c r="AJ70">
        <v>146</v>
      </c>
      <c r="AK70">
        <v>0.70201512667266086</v>
      </c>
      <c r="AL70">
        <v>0.69863013698630139</v>
      </c>
      <c r="AM70">
        <v>0.67842222869911595</v>
      </c>
      <c r="AN70">
        <v>146</v>
      </c>
    </row>
    <row r="71" spans="1:40" s="2" customFormat="1" x14ac:dyDescent="0.25">
      <c r="A71" s="3" t="s">
        <v>160</v>
      </c>
      <c r="B71" s="3" t="str">
        <f>B70</f>
        <v>SM03</v>
      </c>
      <c r="C71" s="3" t="str">
        <f>C70</f>
        <v>multiSe</v>
      </c>
      <c r="D71" s="3" t="str">
        <f>D70</f>
        <v>Binary</v>
      </c>
      <c r="E71" s="3">
        <f>SUM(E67:E70)</f>
        <v>0.28886914253234852</v>
      </c>
      <c r="F71" s="3">
        <f>F70</f>
        <v>587</v>
      </c>
      <c r="G71" s="3">
        <f>G70</f>
        <v>441</v>
      </c>
      <c r="H71" s="3">
        <f>H70</f>
        <v>146</v>
      </c>
      <c r="I71" s="3">
        <f>SUM(I67:I70)/4</f>
        <v>0.70867113968875217</v>
      </c>
      <c r="J71" s="3">
        <f t="shared" ref="J71:L71" si="117">SUM(J67:J70)/4</f>
        <v>0</v>
      </c>
      <c r="K71" s="3">
        <f t="shared" si="117"/>
        <v>0</v>
      </c>
      <c r="L71" s="3">
        <f t="shared" si="117"/>
        <v>0.72632855956160647</v>
      </c>
      <c r="M71" s="3">
        <f>SUM(M67:M70)/4</f>
        <v>0</v>
      </c>
      <c r="N71" s="3">
        <f t="shared" ref="N71:O71" si="118">SUM(N67:N70)/4</f>
        <v>0</v>
      </c>
      <c r="O71" s="3">
        <f t="shared" si="118"/>
        <v>0.82288401253918486</v>
      </c>
      <c r="P71" s="3">
        <f>SUM(P67:P70)/4</f>
        <v>0</v>
      </c>
      <c r="Q71" s="3">
        <f t="shared" ref="Q71:R71" si="119">SUM(Q67:Q70)/4</f>
        <v>0</v>
      </c>
      <c r="R71" s="3">
        <f t="shared" si="119"/>
        <v>0.7701564770141156</v>
      </c>
      <c r="S71" s="3"/>
      <c r="T71" s="3">
        <f>ROUND(SUM(T67:T70)/4,0)</f>
        <v>72</v>
      </c>
      <c r="U71" s="3">
        <f t="shared" ref="U71:W71" si="120">ROUND(SUM(U67:U70)/4,0)</f>
        <v>16</v>
      </c>
      <c r="V71" s="3">
        <f t="shared" si="120"/>
        <v>27</v>
      </c>
      <c r="W71" s="3">
        <f t="shared" si="120"/>
        <v>32</v>
      </c>
      <c r="X71" s="3">
        <f t="shared" ref="X71" si="121">SUM(X67:X70)/4</f>
        <v>0.68258603790484085</v>
      </c>
      <c r="Y71" s="3">
        <f t="shared" ref="Y71:Z71" si="122">SUM(Y67:Y70)/4</f>
        <v>0.54004237288135593</v>
      </c>
      <c r="Z71" s="3">
        <f t="shared" si="122"/>
        <v>0.59789112005477385</v>
      </c>
      <c r="AA71" s="3">
        <f>AA70</f>
        <v>59</v>
      </c>
      <c r="AB71" s="3">
        <f t="shared" ref="AB71:AD71" si="123">SUM(AB67:AB70)/4</f>
        <v>0.72632855956160647</v>
      </c>
      <c r="AC71" s="3">
        <f t="shared" si="123"/>
        <v>0.82288401253918486</v>
      </c>
      <c r="AD71" s="3">
        <f t="shared" si="123"/>
        <v>0.7701564770141156</v>
      </c>
      <c r="AE71" s="3">
        <f>AE70</f>
        <v>87</v>
      </c>
      <c r="AF71" s="3">
        <f t="shared" ref="AF71:AI71" si="124">SUM(AF67:AF70)/4</f>
        <v>0.70867113968875217</v>
      </c>
      <c r="AG71" s="3">
        <f t="shared" si="124"/>
        <v>0.7044572987332236</v>
      </c>
      <c r="AH71" s="3">
        <f t="shared" si="124"/>
        <v>0.68146319271027056</v>
      </c>
      <c r="AI71" s="3">
        <f t="shared" si="124"/>
        <v>0.68402379853444484</v>
      </c>
      <c r="AJ71" s="3">
        <f>AJ70</f>
        <v>146</v>
      </c>
      <c r="AK71" s="3">
        <f t="shared" ref="AK71:AM71" si="125">SUM(AK67:AK70)/4</f>
        <v>0.70863291649012572</v>
      </c>
      <c r="AL71" s="3">
        <f t="shared" si="125"/>
        <v>0.70867113968875217</v>
      </c>
      <c r="AM71" s="3">
        <f t="shared" si="125"/>
        <v>0.7005812380910954</v>
      </c>
      <c r="AN71" s="3">
        <f>AN70</f>
        <v>146</v>
      </c>
    </row>
    <row r="72" spans="1:40" x14ac:dyDescent="0.25">
      <c r="A72">
        <v>1</v>
      </c>
      <c r="B72" s="1" t="s">
        <v>65</v>
      </c>
      <c r="C72" s="1" t="s">
        <v>66</v>
      </c>
      <c r="D72" s="1" t="s">
        <v>38</v>
      </c>
      <c r="E72">
        <v>174.51772904396057</v>
      </c>
      <c r="F72">
        <v>28137</v>
      </c>
      <c r="G72">
        <v>21102</v>
      </c>
      <c r="H72">
        <v>7035</v>
      </c>
      <c r="I72">
        <v>0.7489694385216773</v>
      </c>
      <c r="J72">
        <v>0</v>
      </c>
      <c r="K72">
        <v>0</v>
      </c>
      <c r="L72">
        <v>0.76232983708993529</v>
      </c>
      <c r="M72">
        <v>0</v>
      </c>
      <c r="N72">
        <v>0</v>
      </c>
      <c r="O72">
        <v>0.82973038620354622</v>
      </c>
      <c r="P72">
        <v>0</v>
      </c>
      <c r="Q72">
        <v>0</v>
      </c>
      <c r="R72">
        <v>0.79460339613863684</v>
      </c>
      <c r="S72" s="1" t="s">
        <v>132</v>
      </c>
      <c r="T72" s="1">
        <v>3416</v>
      </c>
      <c r="U72" s="1">
        <v>701</v>
      </c>
      <c r="V72" s="1">
        <v>1065</v>
      </c>
      <c r="W72" s="1">
        <v>1853</v>
      </c>
      <c r="X72">
        <v>0.72552858261550512</v>
      </c>
      <c r="Y72">
        <v>0.6350239890335847</v>
      </c>
      <c r="Z72">
        <v>0.67726608187134507</v>
      </c>
      <c r="AA72">
        <v>2918</v>
      </c>
      <c r="AB72">
        <v>0.76232983708993529</v>
      </c>
      <c r="AC72">
        <v>0.82973038620354622</v>
      </c>
      <c r="AD72">
        <v>0.79460339613863684</v>
      </c>
      <c r="AE72">
        <v>4117</v>
      </c>
      <c r="AF72">
        <v>0.7489694385216773</v>
      </c>
      <c r="AG72">
        <v>0.74392920985272015</v>
      </c>
      <c r="AH72">
        <v>0.73237718761856541</v>
      </c>
      <c r="AI72">
        <v>0.73593473900499096</v>
      </c>
      <c r="AJ72">
        <v>7035</v>
      </c>
      <c r="AK72">
        <v>0.74706529401155752</v>
      </c>
      <c r="AL72">
        <v>0.7489694385216773</v>
      </c>
      <c r="AM72">
        <v>0.74593384631177717</v>
      </c>
      <c r="AN72">
        <v>7035</v>
      </c>
    </row>
    <row r="73" spans="1:40" x14ac:dyDescent="0.25">
      <c r="A73">
        <v>2</v>
      </c>
      <c r="B73" s="1" t="s">
        <v>65</v>
      </c>
      <c r="C73" s="1" t="s">
        <v>66</v>
      </c>
      <c r="D73" s="1" t="s">
        <v>38</v>
      </c>
      <c r="E73">
        <v>184.5093789100647</v>
      </c>
      <c r="F73">
        <v>28137</v>
      </c>
      <c r="G73">
        <v>21103</v>
      </c>
      <c r="H73">
        <v>7034</v>
      </c>
      <c r="I73">
        <v>0.74566391811202726</v>
      </c>
      <c r="J73">
        <v>0</v>
      </c>
      <c r="K73">
        <v>0</v>
      </c>
      <c r="L73">
        <v>0.76839677047289501</v>
      </c>
      <c r="M73">
        <v>0</v>
      </c>
      <c r="N73">
        <v>0</v>
      </c>
      <c r="O73">
        <v>0.80928085519922255</v>
      </c>
      <c r="P73">
        <v>0</v>
      </c>
      <c r="Q73">
        <v>0</v>
      </c>
      <c r="R73">
        <v>0.78830907584901189</v>
      </c>
      <c r="S73" s="1" t="s">
        <v>133</v>
      </c>
      <c r="T73" s="1">
        <v>3331</v>
      </c>
      <c r="U73" s="1">
        <v>785</v>
      </c>
      <c r="V73" s="1">
        <v>1004</v>
      </c>
      <c r="W73" s="1">
        <v>1914</v>
      </c>
      <c r="X73">
        <v>0.70915153760652094</v>
      </c>
      <c r="Y73">
        <v>0.6559287183002056</v>
      </c>
      <c r="Z73">
        <v>0.6815025814491722</v>
      </c>
      <c r="AA73">
        <v>2918</v>
      </c>
      <c r="AB73">
        <v>0.76839677047289501</v>
      </c>
      <c r="AC73">
        <v>0.80928085519922255</v>
      </c>
      <c r="AD73">
        <v>0.78830907584901189</v>
      </c>
      <c r="AE73">
        <v>4116</v>
      </c>
      <c r="AF73">
        <v>0.74566391811202726</v>
      </c>
      <c r="AG73">
        <v>0.73877415403970792</v>
      </c>
      <c r="AH73">
        <v>0.73260478674971408</v>
      </c>
      <c r="AI73">
        <v>0.73490582864909204</v>
      </c>
      <c r="AJ73">
        <v>7034</v>
      </c>
      <c r="AK73">
        <v>0.7438193480242058</v>
      </c>
      <c r="AL73">
        <v>0.74566391811202726</v>
      </c>
      <c r="AM73">
        <v>0.74400123526630901</v>
      </c>
      <c r="AN73">
        <v>7034</v>
      </c>
    </row>
    <row r="74" spans="1:40" x14ac:dyDescent="0.25">
      <c r="A74">
        <v>3</v>
      </c>
      <c r="B74" s="1" t="s">
        <v>65</v>
      </c>
      <c r="C74" s="1" t="s">
        <v>66</v>
      </c>
      <c r="D74" s="1" t="s">
        <v>38</v>
      </c>
      <c r="E74">
        <v>179.04180526733398</v>
      </c>
      <c r="F74">
        <v>28137</v>
      </c>
      <c r="G74">
        <v>21103</v>
      </c>
      <c r="H74">
        <v>7034</v>
      </c>
      <c r="I74">
        <v>0.74225191924936029</v>
      </c>
      <c r="J74">
        <v>0</v>
      </c>
      <c r="K74">
        <v>0</v>
      </c>
      <c r="L74">
        <v>0.76648923860217544</v>
      </c>
      <c r="M74">
        <v>0</v>
      </c>
      <c r="N74">
        <v>0</v>
      </c>
      <c r="O74">
        <v>0.80466472303206993</v>
      </c>
      <c r="P74">
        <v>0</v>
      </c>
      <c r="Q74">
        <v>0</v>
      </c>
      <c r="R74">
        <v>0.78511319189285289</v>
      </c>
      <c r="S74" s="1" t="s">
        <v>134</v>
      </c>
      <c r="T74" s="1">
        <v>3312</v>
      </c>
      <c r="U74" s="1">
        <v>804</v>
      </c>
      <c r="V74" s="1">
        <v>1009</v>
      </c>
      <c r="W74" s="1">
        <v>1909</v>
      </c>
      <c r="X74">
        <v>0.70364909694065614</v>
      </c>
      <c r="Y74">
        <v>0.65421521590130227</v>
      </c>
      <c r="Z74">
        <v>0.67803232107973721</v>
      </c>
      <c r="AA74">
        <v>2918</v>
      </c>
      <c r="AB74">
        <v>0.76648923860217544</v>
      </c>
      <c r="AC74">
        <v>0.80466472303206993</v>
      </c>
      <c r="AD74">
        <v>0.78511319189285289</v>
      </c>
      <c r="AE74">
        <v>4116</v>
      </c>
      <c r="AF74">
        <v>0.74225191924936029</v>
      </c>
      <c r="AG74">
        <v>0.73506916777141584</v>
      </c>
      <c r="AH74">
        <v>0.7294399694666861</v>
      </c>
      <c r="AI74">
        <v>0.73157275648629505</v>
      </c>
      <c r="AJ74">
        <v>7034</v>
      </c>
      <c r="AK74">
        <v>0.7404204962978943</v>
      </c>
      <c r="AL74">
        <v>0.74225191924936029</v>
      </c>
      <c r="AM74">
        <v>0.74069152839659602</v>
      </c>
      <c r="AN74">
        <v>7034</v>
      </c>
    </row>
    <row r="75" spans="1:40" x14ac:dyDescent="0.25">
      <c r="A75">
        <v>4</v>
      </c>
      <c r="B75" s="1" t="s">
        <v>65</v>
      </c>
      <c r="C75" s="1" t="s">
        <v>66</v>
      </c>
      <c r="D75" s="1" t="s">
        <v>38</v>
      </c>
      <c r="E75">
        <v>180.07103800773621</v>
      </c>
      <c r="F75">
        <v>28137</v>
      </c>
      <c r="G75">
        <v>21103</v>
      </c>
      <c r="H75">
        <v>7034</v>
      </c>
      <c r="I75">
        <v>0.75177708274097244</v>
      </c>
      <c r="J75">
        <v>0</v>
      </c>
      <c r="K75">
        <v>0</v>
      </c>
      <c r="L75">
        <v>0.77321963586079745</v>
      </c>
      <c r="M75">
        <v>0</v>
      </c>
      <c r="N75">
        <v>0</v>
      </c>
      <c r="O75">
        <v>0.81491377216419725</v>
      </c>
      <c r="P75">
        <v>0</v>
      </c>
      <c r="Q75">
        <v>0</v>
      </c>
      <c r="R75">
        <v>0.79351939451277209</v>
      </c>
      <c r="S75" s="1" t="s">
        <v>135</v>
      </c>
      <c r="T75" s="1">
        <v>3355</v>
      </c>
      <c r="U75" s="1">
        <v>762</v>
      </c>
      <c r="V75" s="1">
        <v>984</v>
      </c>
      <c r="W75" s="1">
        <v>1933</v>
      </c>
      <c r="X75">
        <v>0.71725417439703154</v>
      </c>
      <c r="Y75">
        <v>0.66266712375728487</v>
      </c>
      <c r="Z75">
        <v>0.68888096935138987</v>
      </c>
      <c r="AA75">
        <v>2917</v>
      </c>
      <c r="AB75">
        <v>0.77321963586079745</v>
      </c>
      <c r="AC75">
        <v>0.81491377216419725</v>
      </c>
      <c r="AD75">
        <v>0.79351939451277209</v>
      </c>
      <c r="AE75">
        <v>4117</v>
      </c>
      <c r="AF75">
        <v>0.75177708274097244</v>
      </c>
      <c r="AG75">
        <v>0.7452369051289145</v>
      </c>
      <c r="AH75">
        <v>0.738790447960741</v>
      </c>
      <c r="AI75">
        <v>0.74120018193208104</v>
      </c>
      <c r="AJ75">
        <v>7034</v>
      </c>
      <c r="AK75">
        <v>0.75001075740048961</v>
      </c>
      <c r="AL75">
        <v>0.75177708274097244</v>
      </c>
      <c r="AM75">
        <v>0.75012583662312871</v>
      </c>
      <c r="AN75">
        <v>7034</v>
      </c>
    </row>
    <row r="76" spans="1:40" s="2" customFormat="1" x14ac:dyDescent="0.25">
      <c r="A76" s="3" t="s">
        <v>160</v>
      </c>
      <c r="B76" s="3" t="str">
        <f>B75</f>
        <v>SM04</v>
      </c>
      <c r="C76" s="3" t="str">
        <f>C75</f>
        <v>gertwittersent</v>
      </c>
      <c r="D76" s="3" t="str">
        <f>D75</f>
        <v>Binary</v>
      </c>
      <c r="E76" s="3">
        <f>SUM(E72:E75)</f>
        <v>718.13995122909546</v>
      </c>
      <c r="F76" s="3">
        <f>F75</f>
        <v>28137</v>
      </c>
      <c r="G76" s="3">
        <f>G75</f>
        <v>21103</v>
      </c>
      <c r="H76" s="3">
        <f>H75</f>
        <v>7034</v>
      </c>
      <c r="I76" s="3">
        <f>SUM(I72:I75)/4</f>
        <v>0.74716558965600932</v>
      </c>
      <c r="J76" s="3">
        <f t="shared" ref="J76:L76" si="126">SUM(J72:J75)/4</f>
        <v>0</v>
      </c>
      <c r="K76" s="3">
        <f t="shared" si="126"/>
        <v>0</v>
      </c>
      <c r="L76" s="3">
        <f t="shared" si="126"/>
        <v>0.76760887050645077</v>
      </c>
      <c r="M76" s="3">
        <f>SUM(M72:M75)/4</f>
        <v>0</v>
      </c>
      <c r="N76" s="3">
        <f t="shared" ref="N76:O76" si="127">SUM(N72:N75)/4</f>
        <v>0</v>
      </c>
      <c r="O76" s="3">
        <f t="shared" si="127"/>
        <v>0.81464743414975904</v>
      </c>
      <c r="P76" s="3">
        <f>SUM(P72:P75)/4</f>
        <v>0</v>
      </c>
      <c r="Q76" s="3">
        <f t="shared" ref="Q76:R76" si="128">SUM(Q72:Q75)/4</f>
        <v>0</v>
      </c>
      <c r="R76" s="3">
        <f t="shared" si="128"/>
        <v>0.79038626459831851</v>
      </c>
      <c r="S76" s="3"/>
      <c r="T76" s="3">
        <f>ROUND(SUM(T72:T75)/4,0)</f>
        <v>3354</v>
      </c>
      <c r="U76" s="3">
        <f t="shared" ref="U76:W76" si="129">ROUND(SUM(U72:U75)/4,0)</f>
        <v>763</v>
      </c>
      <c r="V76" s="3">
        <f t="shared" si="129"/>
        <v>1016</v>
      </c>
      <c r="W76" s="3">
        <f t="shared" si="129"/>
        <v>1902</v>
      </c>
      <c r="X76" s="3">
        <f t="shared" ref="X76" si="130">SUM(X72:X75)/4</f>
        <v>0.71389584788992844</v>
      </c>
      <c r="Y76" s="3">
        <f t="shared" ref="Y76:Z76" si="131">SUM(Y72:Y75)/4</f>
        <v>0.65195876174809431</v>
      </c>
      <c r="Z76" s="3">
        <f t="shared" si="131"/>
        <v>0.68142048843791103</v>
      </c>
      <c r="AA76" s="3">
        <f>AA75</f>
        <v>2917</v>
      </c>
      <c r="AB76" s="3">
        <f t="shared" ref="AB76:AD76" si="132">SUM(AB72:AB75)/4</f>
        <v>0.76760887050645077</v>
      </c>
      <c r="AC76" s="3">
        <f t="shared" si="132"/>
        <v>0.81464743414975904</v>
      </c>
      <c r="AD76" s="3">
        <f t="shared" si="132"/>
        <v>0.79038626459831851</v>
      </c>
      <c r="AE76" s="3">
        <f>AE75</f>
        <v>4117</v>
      </c>
      <c r="AF76" s="3">
        <f t="shared" ref="AF76:AI76" si="133">SUM(AF72:AF75)/4</f>
        <v>0.74716558965600932</v>
      </c>
      <c r="AG76" s="3">
        <f t="shared" si="133"/>
        <v>0.74075235919818949</v>
      </c>
      <c r="AH76" s="3">
        <f t="shared" si="133"/>
        <v>0.73330309794892656</v>
      </c>
      <c r="AI76" s="3">
        <f t="shared" si="133"/>
        <v>0.73590337651811477</v>
      </c>
      <c r="AJ76" s="3">
        <f>AJ75</f>
        <v>7034</v>
      </c>
      <c r="AK76" s="3">
        <f t="shared" ref="AK76:AM76" si="134">SUM(AK72:AK75)/4</f>
        <v>0.74532897393353681</v>
      </c>
      <c r="AL76" s="3">
        <f t="shared" si="134"/>
        <v>0.74716558965600932</v>
      </c>
      <c r="AM76" s="3">
        <f t="shared" si="134"/>
        <v>0.74518811164945276</v>
      </c>
      <c r="AN76" s="3">
        <f>AN75</f>
        <v>7034</v>
      </c>
    </row>
    <row r="77" spans="1:40" x14ac:dyDescent="0.25">
      <c r="A77">
        <v>1</v>
      </c>
      <c r="B77" s="1" t="s">
        <v>67</v>
      </c>
      <c r="C77" s="1" t="s">
        <v>68</v>
      </c>
      <c r="D77" s="1" t="s">
        <v>38</v>
      </c>
      <c r="E77">
        <v>2.0578384399414E-2</v>
      </c>
      <c r="F77">
        <v>156</v>
      </c>
      <c r="G77">
        <v>117</v>
      </c>
      <c r="H77">
        <v>39</v>
      </c>
      <c r="I77">
        <v>0.76923076923076927</v>
      </c>
      <c r="J77">
        <v>0</v>
      </c>
      <c r="K77">
        <v>0</v>
      </c>
      <c r="L77">
        <v>0.63636363636363635</v>
      </c>
      <c r="M77">
        <v>0</v>
      </c>
      <c r="N77">
        <v>0</v>
      </c>
      <c r="O77">
        <v>0.58333333333333337</v>
      </c>
      <c r="P77">
        <v>0</v>
      </c>
      <c r="Q77">
        <v>0</v>
      </c>
      <c r="R77">
        <v>0.60869565217391308</v>
      </c>
      <c r="S77" s="1" t="s">
        <v>136</v>
      </c>
      <c r="T77" s="1">
        <v>7</v>
      </c>
      <c r="U77" s="1">
        <v>5</v>
      </c>
      <c r="V77" s="1">
        <v>4</v>
      </c>
      <c r="W77" s="1">
        <v>23</v>
      </c>
      <c r="X77">
        <v>0.8214285714285714</v>
      </c>
      <c r="Y77">
        <v>0.85185185185185186</v>
      </c>
      <c r="Z77">
        <v>0.83636363636363642</v>
      </c>
      <c r="AA77">
        <v>27</v>
      </c>
      <c r="AB77">
        <v>0.63636363636363635</v>
      </c>
      <c r="AC77">
        <v>0.58333333333333337</v>
      </c>
      <c r="AD77">
        <v>0.60869565217391308</v>
      </c>
      <c r="AE77">
        <v>12</v>
      </c>
      <c r="AF77">
        <v>0.76923076923076927</v>
      </c>
      <c r="AG77">
        <v>0.72889610389610393</v>
      </c>
      <c r="AH77">
        <v>0.71759259259259256</v>
      </c>
      <c r="AI77">
        <v>0.72252964426877475</v>
      </c>
      <c r="AJ77">
        <v>39</v>
      </c>
      <c r="AK77">
        <v>0.76448551448551449</v>
      </c>
      <c r="AL77">
        <v>0.76923076923076927</v>
      </c>
      <c r="AM77">
        <v>0.76631194892064458</v>
      </c>
      <c r="AN77">
        <v>39</v>
      </c>
    </row>
    <row r="78" spans="1:40" x14ac:dyDescent="0.25">
      <c r="A78">
        <v>2</v>
      </c>
      <c r="B78" s="1" t="s">
        <v>67</v>
      </c>
      <c r="C78" s="1" t="s">
        <v>68</v>
      </c>
      <c r="D78" s="1" t="s">
        <v>38</v>
      </c>
      <c r="E78">
        <v>9.4766616821288993E-3</v>
      </c>
      <c r="F78">
        <v>156</v>
      </c>
      <c r="G78">
        <v>117</v>
      </c>
      <c r="H78">
        <v>39</v>
      </c>
      <c r="I78">
        <v>0.84615384615384615</v>
      </c>
      <c r="J78">
        <v>0</v>
      </c>
      <c r="K78">
        <v>0</v>
      </c>
      <c r="L78">
        <v>0.75</v>
      </c>
      <c r="M78">
        <v>0</v>
      </c>
      <c r="N78">
        <v>0</v>
      </c>
      <c r="O78">
        <v>0.75</v>
      </c>
      <c r="P78">
        <v>0</v>
      </c>
      <c r="Q78">
        <v>0</v>
      </c>
      <c r="R78">
        <v>0.75</v>
      </c>
      <c r="S78" s="1" t="s">
        <v>137</v>
      </c>
      <c r="T78" s="1">
        <v>9</v>
      </c>
      <c r="U78" s="1">
        <v>3</v>
      </c>
      <c r="V78" s="1">
        <v>3</v>
      </c>
      <c r="W78" s="1">
        <v>24</v>
      </c>
      <c r="X78">
        <v>0.88888888888888884</v>
      </c>
      <c r="Y78">
        <v>0.88888888888888884</v>
      </c>
      <c r="Z78">
        <v>0.88888888888888884</v>
      </c>
      <c r="AA78">
        <v>27</v>
      </c>
      <c r="AB78">
        <v>0.75</v>
      </c>
      <c r="AC78">
        <v>0.75</v>
      </c>
      <c r="AD78">
        <v>0.75</v>
      </c>
      <c r="AE78">
        <v>12</v>
      </c>
      <c r="AF78">
        <v>0.84615384615384615</v>
      </c>
      <c r="AG78">
        <v>0.81944444444444442</v>
      </c>
      <c r="AH78">
        <v>0.81944444444444442</v>
      </c>
      <c r="AI78">
        <v>0.81944444444444442</v>
      </c>
      <c r="AJ78">
        <v>39</v>
      </c>
      <c r="AK78">
        <v>0.84615384615384615</v>
      </c>
      <c r="AL78">
        <v>0.84615384615384615</v>
      </c>
      <c r="AM78">
        <v>0.84615384615384615</v>
      </c>
      <c r="AN78">
        <v>39</v>
      </c>
    </row>
    <row r="79" spans="1:40" x14ac:dyDescent="0.25">
      <c r="A79">
        <v>3</v>
      </c>
      <c r="B79" s="1" t="s">
        <v>67</v>
      </c>
      <c r="C79" s="1" t="s">
        <v>68</v>
      </c>
      <c r="D79" s="1" t="s">
        <v>38</v>
      </c>
      <c r="E79">
        <v>9.3371868133544002E-3</v>
      </c>
      <c r="F79">
        <v>156</v>
      </c>
      <c r="G79">
        <v>117</v>
      </c>
      <c r="H79">
        <v>39</v>
      </c>
      <c r="I79">
        <v>0.74358974358974361</v>
      </c>
      <c r="J79">
        <v>0</v>
      </c>
      <c r="K79">
        <v>0</v>
      </c>
      <c r="L79">
        <v>0.6</v>
      </c>
      <c r="M79">
        <v>0</v>
      </c>
      <c r="N79">
        <v>0</v>
      </c>
      <c r="O79">
        <v>0.5</v>
      </c>
      <c r="P79">
        <v>0</v>
      </c>
      <c r="Q79">
        <v>0</v>
      </c>
      <c r="R79">
        <v>0.54545454545454541</v>
      </c>
      <c r="S79" s="1" t="s">
        <v>138</v>
      </c>
      <c r="T79" s="1">
        <v>6</v>
      </c>
      <c r="U79" s="1">
        <v>6</v>
      </c>
      <c r="V79" s="1">
        <v>4</v>
      </c>
      <c r="W79" s="1">
        <v>23</v>
      </c>
      <c r="X79">
        <v>0.7931034482758621</v>
      </c>
      <c r="Y79">
        <v>0.85185185185185186</v>
      </c>
      <c r="Z79">
        <v>0.82142857142857151</v>
      </c>
      <c r="AA79">
        <v>27</v>
      </c>
      <c r="AB79">
        <v>0.6</v>
      </c>
      <c r="AC79">
        <v>0.5</v>
      </c>
      <c r="AD79">
        <v>0.54545454545454541</v>
      </c>
      <c r="AE79">
        <v>12</v>
      </c>
      <c r="AF79">
        <v>0.74358974358974361</v>
      </c>
      <c r="AG79">
        <v>0.69655172413793109</v>
      </c>
      <c r="AH79">
        <v>0.67592592592592593</v>
      </c>
      <c r="AI79">
        <v>0.68344155844155852</v>
      </c>
      <c r="AJ79">
        <v>39</v>
      </c>
      <c r="AK79">
        <v>0.73368700265251996</v>
      </c>
      <c r="AL79">
        <v>0.74358974358974361</v>
      </c>
      <c r="AM79">
        <v>0.73651348651348658</v>
      </c>
      <c r="AN79">
        <v>39</v>
      </c>
    </row>
    <row r="80" spans="1:40" x14ac:dyDescent="0.25">
      <c r="A80">
        <v>4</v>
      </c>
      <c r="B80" s="1" t="s">
        <v>67</v>
      </c>
      <c r="C80" s="1" t="s">
        <v>68</v>
      </c>
      <c r="D80" s="1" t="s">
        <v>38</v>
      </c>
      <c r="E80">
        <v>9.1073513031004992E-3</v>
      </c>
      <c r="F80">
        <v>156</v>
      </c>
      <c r="G80">
        <v>117</v>
      </c>
      <c r="H80">
        <v>39</v>
      </c>
      <c r="I80">
        <v>0.74358974358974361</v>
      </c>
      <c r="J80">
        <v>0</v>
      </c>
      <c r="K80">
        <v>0</v>
      </c>
      <c r="L80">
        <v>0.8</v>
      </c>
      <c r="M80">
        <v>0</v>
      </c>
      <c r="N80">
        <v>0</v>
      </c>
      <c r="O80">
        <v>0.30769230769230771</v>
      </c>
      <c r="P80">
        <v>0</v>
      </c>
      <c r="Q80">
        <v>0</v>
      </c>
      <c r="R80">
        <v>0.44444444444444442</v>
      </c>
      <c r="S80" s="1" t="s">
        <v>139</v>
      </c>
      <c r="T80" s="1">
        <v>4</v>
      </c>
      <c r="U80" s="1">
        <v>9</v>
      </c>
      <c r="V80" s="1">
        <v>1</v>
      </c>
      <c r="W80" s="1">
        <v>25</v>
      </c>
      <c r="X80">
        <v>0.73529411764705888</v>
      </c>
      <c r="Y80">
        <v>0.96153846153846156</v>
      </c>
      <c r="Z80">
        <v>0.83333333333333326</v>
      </c>
      <c r="AA80">
        <v>26</v>
      </c>
      <c r="AB80">
        <v>0.8</v>
      </c>
      <c r="AC80">
        <v>0.30769230769230771</v>
      </c>
      <c r="AD80">
        <v>0.44444444444444442</v>
      </c>
      <c r="AE80">
        <v>13</v>
      </c>
      <c r="AF80">
        <v>0.74358974358974361</v>
      </c>
      <c r="AG80">
        <v>0.76764705882352946</v>
      </c>
      <c r="AH80">
        <v>0.63461538461538458</v>
      </c>
      <c r="AI80">
        <v>0.63888888888888884</v>
      </c>
      <c r="AJ80">
        <v>39</v>
      </c>
      <c r="AK80">
        <v>0.75686274509803919</v>
      </c>
      <c r="AL80">
        <v>0.74358974358974361</v>
      </c>
      <c r="AM80">
        <v>0.70370370370370361</v>
      </c>
      <c r="AN80">
        <v>39</v>
      </c>
    </row>
    <row r="81" spans="1:40" s="2" customFormat="1" x14ac:dyDescent="0.25">
      <c r="A81" s="3" t="s">
        <v>160</v>
      </c>
      <c r="B81" s="3" t="str">
        <f>B80</f>
        <v>SM05</v>
      </c>
      <c r="C81" s="3" t="str">
        <f>C80</f>
        <v>ironycorpus</v>
      </c>
      <c r="D81" s="3" t="str">
        <f>D80</f>
        <v>Binary</v>
      </c>
      <c r="E81" s="3">
        <f>SUM(E77:E80)</f>
        <v>4.8499584197997797E-2</v>
      </c>
      <c r="F81" s="3">
        <f>F80</f>
        <v>156</v>
      </c>
      <c r="G81" s="3">
        <f>G80</f>
        <v>117</v>
      </c>
      <c r="H81" s="3">
        <f>H80</f>
        <v>39</v>
      </c>
      <c r="I81" s="3">
        <f>SUM(I77:I80)/4</f>
        <v>0.77564102564102566</v>
      </c>
      <c r="J81" s="3">
        <f t="shared" ref="J81:L81" si="135">SUM(J77:J80)/4</f>
        <v>0</v>
      </c>
      <c r="K81" s="3">
        <f t="shared" si="135"/>
        <v>0</v>
      </c>
      <c r="L81" s="3">
        <f t="shared" si="135"/>
        <v>0.69659090909090904</v>
      </c>
      <c r="M81" s="3">
        <f>SUM(M77:M80)/4</f>
        <v>0</v>
      </c>
      <c r="N81" s="3">
        <f t="shared" ref="N81:O81" si="136">SUM(N77:N80)/4</f>
        <v>0</v>
      </c>
      <c r="O81" s="3">
        <f t="shared" si="136"/>
        <v>0.53525641025641035</v>
      </c>
      <c r="P81" s="3">
        <f>SUM(P77:P80)/4</f>
        <v>0</v>
      </c>
      <c r="Q81" s="3">
        <f t="shared" ref="Q81:R81" si="137">SUM(Q77:Q80)/4</f>
        <v>0</v>
      </c>
      <c r="R81" s="3">
        <f t="shared" si="137"/>
        <v>0.58714866051822567</v>
      </c>
      <c r="S81" s="3"/>
      <c r="T81" s="3">
        <f>ROUND(SUM(T77:T80)/4,0)</f>
        <v>7</v>
      </c>
      <c r="U81" s="3">
        <f t="shared" ref="U81:W81" si="138">ROUND(SUM(U77:U80)/4,0)</f>
        <v>6</v>
      </c>
      <c r="V81" s="3">
        <f t="shared" si="138"/>
        <v>3</v>
      </c>
      <c r="W81" s="3">
        <f t="shared" si="138"/>
        <v>24</v>
      </c>
      <c r="X81" s="3">
        <f t="shared" ref="X81" si="139">SUM(X77:X80)/4</f>
        <v>0.80967875656009536</v>
      </c>
      <c r="Y81" s="3">
        <f t="shared" ref="Y81:Z81" si="140">SUM(Y77:Y80)/4</f>
        <v>0.88853276353276356</v>
      </c>
      <c r="Z81" s="3">
        <f t="shared" si="140"/>
        <v>0.84500360750360759</v>
      </c>
      <c r="AA81" s="3">
        <f>AA80</f>
        <v>26</v>
      </c>
      <c r="AB81" s="3">
        <f t="shared" ref="AB81:AD81" si="141">SUM(AB77:AB80)/4</f>
        <v>0.69659090909090904</v>
      </c>
      <c r="AC81" s="3">
        <f t="shared" si="141"/>
        <v>0.53525641025641035</v>
      </c>
      <c r="AD81" s="3">
        <f t="shared" si="141"/>
        <v>0.58714866051822567</v>
      </c>
      <c r="AE81" s="3">
        <f>AE80</f>
        <v>13</v>
      </c>
      <c r="AF81" s="3">
        <f t="shared" ref="AF81:AI81" si="142">SUM(AF77:AF80)/4</f>
        <v>0.77564102564102566</v>
      </c>
      <c r="AG81" s="3">
        <f t="shared" si="142"/>
        <v>0.7531348328255022</v>
      </c>
      <c r="AH81" s="3">
        <f t="shared" si="142"/>
        <v>0.71189458689458684</v>
      </c>
      <c r="AI81" s="3">
        <f t="shared" si="142"/>
        <v>0.71607613401091663</v>
      </c>
      <c r="AJ81" s="3">
        <f>AJ80</f>
        <v>39</v>
      </c>
      <c r="AK81" s="3">
        <f t="shared" ref="AK81:AM81" si="143">SUM(AK77:AK80)/4</f>
        <v>0.77529727709747998</v>
      </c>
      <c r="AL81" s="3">
        <f t="shared" si="143"/>
        <v>0.77564102564102566</v>
      </c>
      <c r="AM81" s="3">
        <f t="shared" si="143"/>
        <v>0.76317074632292026</v>
      </c>
      <c r="AN81" s="3">
        <f>AN80</f>
        <v>39</v>
      </c>
    </row>
    <row r="82" spans="1:40" x14ac:dyDescent="0.25">
      <c r="A82">
        <v>1</v>
      </c>
      <c r="B82" s="1" t="s">
        <v>69</v>
      </c>
      <c r="C82" s="1" t="s">
        <v>70</v>
      </c>
      <c r="D82" s="1" t="s">
        <v>38</v>
      </c>
      <c r="E82">
        <v>6.1934232711791902E-2</v>
      </c>
      <c r="F82">
        <v>468</v>
      </c>
      <c r="G82">
        <v>351</v>
      </c>
      <c r="H82">
        <v>117</v>
      </c>
      <c r="I82">
        <v>0.60683760683760679</v>
      </c>
      <c r="J82">
        <v>0</v>
      </c>
      <c r="K82">
        <v>0</v>
      </c>
      <c r="L82">
        <v>0.64634146341463417</v>
      </c>
      <c r="M82">
        <v>0</v>
      </c>
      <c r="N82">
        <v>0</v>
      </c>
      <c r="O82">
        <v>0.75714285714285712</v>
      </c>
      <c r="P82">
        <v>0</v>
      </c>
      <c r="Q82">
        <v>0</v>
      </c>
      <c r="R82">
        <v>0.69736842105263153</v>
      </c>
      <c r="S82" s="1" t="s">
        <v>140</v>
      </c>
      <c r="T82" s="1">
        <v>53</v>
      </c>
      <c r="U82" s="1">
        <v>17</v>
      </c>
      <c r="V82" s="1">
        <v>29</v>
      </c>
      <c r="W82" s="1">
        <v>18</v>
      </c>
      <c r="X82">
        <v>0.51428571428571423</v>
      </c>
      <c r="Y82">
        <v>0.38297872340425532</v>
      </c>
      <c r="Z82">
        <v>0.43902439024390238</v>
      </c>
      <c r="AA82">
        <v>47</v>
      </c>
      <c r="AB82">
        <v>0.64634146341463417</v>
      </c>
      <c r="AC82">
        <v>0.75714285714285712</v>
      </c>
      <c r="AD82">
        <v>0.69736842105263153</v>
      </c>
      <c r="AE82">
        <v>70</v>
      </c>
      <c r="AF82">
        <v>0.60683760683760679</v>
      </c>
      <c r="AG82">
        <v>0.58031358885017426</v>
      </c>
      <c r="AH82">
        <v>0.57006079027355616</v>
      </c>
      <c r="AI82">
        <v>0.56819640564826701</v>
      </c>
      <c r="AJ82">
        <v>117</v>
      </c>
      <c r="AK82">
        <v>0.59329342743976887</v>
      </c>
      <c r="AL82">
        <v>0.60683760683760679</v>
      </c>
      <c r="AM82">
        <v>0.59358919500126173</v>
      </c>
      <c r="AN82">
        <v>117</v>
      </c>
    </row>
    <row r="83" spans="1:40" x14ac:dyDescent="0.25">
      <c r="A83">
        <v>2</v>
      </c>
      <c r="B83" s="1" t="s">
        <v>69</v>
      </c>
      <c r="C83" s="1" t="s">
        <v>70</v>
      </c>
      <c r="D83" s="1" t="s">
        <v>38</v>
      </c>
      <c r="E83">
        <v>6.19101524353027E-2</v>
      </c>
      <c r="F83">
        <v>468</v>
      </c>
      <c r="G83">
        <v>351</v>
      </c>
      <c r="H83">
        <v>117</v>
      </c>
      <c r="I83">
        <v>0.66666666666666663</v>
      </c>
      <c r="J83">
        <v>0</v>
      </c>
      <c r="K83">
        <v>0</v>
      </c>
      <c r="L83">
        <v>0.70129870129870131</v>
      </c>
      <c r="M83">
        <v>0</v>
      </c>
      <c r="N83">
        <v>0</v>
      </c>
      <c r="O83">
        <v>0.77142857142857146</v>
      </c>
      <c r="P83">
        <v>0</v>
      </c>
      <c r="Q83">
        <v>0</v>
      </c>
      <c r="R83">
        <v>0.73469387755102045</v>
      </c>
      <c r="S83" s="1" t="s">
        <v>141</v>
      </c>
      <c r="T83" s="1">
        <v>54</v>
      </c>
      <c r="U83" s="1">
        <v>16</v>
      </c>
      <c r="V83" s="1">
        <v>23</v>
      </c>
      <c r="W83" s="1">
        <v>24</v>
      </c>
      <c r="X83">
        <v>0.6</v>
      </c>
      <c r="Y83">
        <v>0.51063829787234039</v>
      </c>
      <c r="Z83">
        <v>0.55172413793103436</v>
      </c>
      <c r="AA83">
        <v>47</v>
      </c>
      <c r="AB83">
        <v>0.70129870129870131</v>
      </c>
      <c r="AC83">
        <v>0.77142857142857146</v>
      </c>
      <c r="AD83">
        <v>0.73469387755102045</v>
      </c>
      <c r="AE83">
        <v>70</v>
      </c>
      <c r="AF83">
        <v>0.66666666666666663</v>
      </c>
      <c r="AG83">
        <v>0.6506493506493507</v>
      </c>
      <c r="AH83">
        <v>0.64103343465045592</v>
      </c>
      <c r="AI83">
        <v>0.64320900774102741</v>
      </c>
      <c r="AJ83">
        <v>117</v>
      </c>
      <c r="AK83">
        <v>0.66060606060606064</v>
      </c>
      <c r="AL83">
        <v>0.66666666666666663</v>
      </c>
      <c r="AM83">
        <v>0.66119321291735089</v>
      </c>
      <c r="AN83">
        <v>117</v>
      </c>
    </row>
    <row r="84" spans="1:40" x14ac:dyDescent="0.25">
      <c r="A84">
        <v>3</v>
      </c>
      <c r="B84" s="1" t="s">
        <v>69</v>
      </c>
      <c r="C84" s="1" t="s">
        <v>70</v>
      </c>
      <c r="D84" s="1" t="s">
        <v>38</v>
      </c>
      <c r="E84">
        <v>6.3063383102416895E-2</v>
      </c>
      <c r="F84">
        <v>468</v>
      </c>
      <c r="G84">
        <v>351</v>
      </c>
      <c r="H84">
        <v>117</v>
      </c>
      <c r="I84">
        <v>0.68376068376068377</v>
      </c>
      <c r="J84">
        <v>0</v>
      </c>
      <c r="K84">
        <v>0</v>
      </c>
      <c r="L84">
        <v>0.7</v>
      </c>
      <c r="M84">
        <v>0</v>
      </c>
      <c r="N84">
        <v>0</v>
      </c>
      <c r="O84">
        <v>0.81159420289855078</v>
      </c>
      <c r="P84">
        <v>0</v>
      </c>
      <c r="Q84">
        <v>0</v>
      </c>
      <c r="R84">
        <v>0.75167785234899331</v>
      </c>
      <c r="S84" s="1" t="s">
        <v>142</v>
      </c>
      <c r="T84" s="1">
        <v>56</v>
      </c>
      <c r="U84" s="1">
        <v>13</v>
      </c>
      <c r="V84" s="1">
        <v>24</v>
      </c>
      <c r="W84" s="1">
        <v>24</v>
      </c>
      <c r="X84">
        <v>0.64864864864864868</v>
      </c>
      <c r="Y84">
        <v>0.5</v>
      </c>
      <c r="Z84">
        <v>0.56470588235294117</v>
      </c>
      <c r="AA84">
        <v>48</v>
      </c>
      <c r="AB84">
        <v>0.7</v>
      </c>
      <c r="AC84">
        <v>0.81159420289855078</v>
      </c>
      <c r="AD84">
        <v>0.75167785234899331</v>
      </c>
      <c r="AE84">
        <v>69</v>
      </c>
      <c r="AF84">
        <v>0.68376068376068377</v>
      </c>
      <c r="AG84">
        <v>0.67432432432432432</v>
      </c>
      <c r="AH84">
        <v>0.65579710144927539</v>
      </c>
      <c r="AI84">
        <v>0.65819186735096724</v>
      </c>
      <c r="AJ84">
        <v>117</v>
      </c>
      <c r="AK84">
        <v>0.67893277893277904</v>
      </c>
      <c r="AL84">
        <v>0.68376068376068377</v>
      </c>
      <c r="AM84">
        <v>0.67497140311984372</v>
      </c>
      <c r="AN84">
        <v>117</v>
      </c>
    </row>
    <row r="85" spans="1:40" x14ac:dyDescent="0.25">
      <c r="A85">
        <v>4</v>
      </c>
      <c r="B85" s="1" t="s">
        <v>69</v>
      </c>
      <c r="C85" s="1" t="s">
        <v>70</v>
      </c>
      <c r="D85" s="1" t="s">
        <v>38</v>
      </c>
      <c r="E85">
        <v>6.2941312789916895E-2</v>
      </c>
      <c r="F85">
        <v>468</v>
      </c>
      <c r="G85">
        <v>351</v>
      </c>
      <c r="H85">
        <v>117</v>
      </c>
      <c r="I85">
        <v>0.63247863247863245</v>
      </c>
      <c r="J85">
        <v>0</v>
      </c>
      <c r="K85">
        <v>0</v>
      </c>
      <c r="L85">
        <v>0.67105263157894735</v>
      </c>
      <c r="M85">
        <v>0</v>
      </c>
      <c r="N85">
        <v>0</v>
      </c>
      <c r="O85">
        <v>0.73913043478260865</v>
      </c>
      <c r="P85">
        <v>0</v>
      </c>
      <c r="Q85">
        <v>0</v>
      </c>
      <c r="R85">
        <v>0.70344827586206893</v>
      </c>
      <c r="S85" s="1" t="s">
        <v>143</v>
      </c>
      <c r="T85" s="1">
        <v>51</v>
      </c>
      <c r="U85" s="1">
        <v>18</v>
      </c>
      <c r="V85" s="1">
        <v>25</v>
      </c>
      <c r="W85" s="1">
        <v>23</v>
      </c>
      <c r="X85">
        <v>0.56097560975609762</v>
      </c>
      <c r="Y85">
        <v>0.47916666666666669</v>
      </c>
      <c r="Z85">
        <v>0.5168539325842697</v>
      </c>
      <c r="AA85">
        <v>48</v>
      </c>
      <c r="AB85">
        <v>0.67105263157894735</v>
      </c>
      <c r="AC85">
        <v>0.73913043478260865</v>
      </c>
      <c r="AD85">
        <v>0.70344827586206893</v>
      </c>
      <c r="AE85">
        <v>69</v>
      </c>
      <c r="AF85">
        <v>0.63247863247863245</v>
      </c>
      <c r="AG85">
        <v>0.61601412066752248</v>
      </c>
      <c r="AH85">
        <v>0.60914855072463769</v>
      </c>
      <c r="AI85">
        <v>0.61015110422316932</v>
      </c>
      <c r="AJ85">
        <v>117</v>
      </c>
      <c r="AK85">
        <v>0.62589282775418853</v>
      </c>
      <c r="AL85">
        <v>0.63247863247863245</v>
      </c>
      <c r="AM85">
        <v>0.62689675041476656</v>
      </c>
      <c r="AN85">
        <v>117</v>
      </c>
    </row>
    <row r="86" spans="1:40" s="2" customFormat="1" x14ac:dyDescent="0.25">
      <c r="A86" s="3" t="s">
        <v>160</v>
      </c>
      <c r="B86" s="3" t="str">
        <f>B85</f>
        <v>SM06</v>
      </c>
      <c r="C86" s="3" t="str">
        <f>C85</f>
        <v>celeb</v>
      </c>
      <c r="D86" s="3" t="str">
        <f>D85</f>
        <v>Binary</v>
      </c>
      <c r="E86" s="3">
        <f>SUM(E82:E85)</f>
        <v>0.24984908103942838</v>
      </c>
      <c r="F86" s="3">
        <f>F85</f>
        <v>468</v>
      </c>
      <c r="G86" s="3">
        <f>G85</f>
        <v>351</v>
      </c>
      <c r="H86" s="3">
        <f>H85</f>
        <v>117</v>
      </c>
      <c r="I86" s="3">
        <f>SUM(I82:I85)/4</f>
        <v>0.64743589743589736</v>
      </c>
      <c r="J86" s="3">
        <f t="shared" ref="J86:L86" si="144">SUM(J82:J85)/4</f>
        <v>0</v>
      </c>
      <c r="K86" s="3">
        <f t="shared" si="144"/>
        <v>0</v>
      </c>
      <c r="L86" s="3">
        <f t="shared" si="144"/>
        <v>0.67967319907307078</v>
      </c>
      <c r="M86" s="3">
        <f>SUM(M82:M85)/4</f>
        <v>0</v>
      </c>
      <c r="N86" s="3">
        <f t="shared" ref="N86:O86" si="145">SUM(N82:N85)/4</f>
        <v>0</v>
      </c>
      <c r="O86" s="3">
        <f t="shared" si="145"/>
        <v>0.76982401656314692</v>
      </c>
      <c r="P86" s="3">
        <f>SUM(P82:P85)/4</f>
        <v>0</v>
      </c>
      <c r="Q86" s="3">
        <f t="shared" ref="Q86:R86" si="146">SUM(Q82:Q85)/4</f>
        <v>0</v>
      </c>
      <c r="R86" s="3">
        <f t="shared" si="146"/>
        <v>0.72179710670367858</v>
      </c>
      <c r="S86" s="3"/>
      <c r="T86" s="3">
        <f>ROUND(SUM(T82:T85)/4,0)</f>
        <v>54</v>
      </c>
      <c r="U86" s="3">
        <f t="shared" ref="U86:W86" si="147">ROUND(SUM(U82:U85)/4,0)</f>
        <v>16</v>
      </c>
      <c r="V86" s="3">
        <f t="shared" si="147"/>
        <v>25</v>
      </c>
      <c r="W86" s="3">
        <f t="shared" si="147"/>
        <v>22</v>
      </c>
      <c r="X86" s="3">
        <f t="shared" ref="X86" si="148">SUM(X82:X85)/4</f>
        <v>0.58097749317261516</v>
      </c>
      <c r="Y86" s="3">
        <f t="shared" ref="Y86:Z86" si="149">SUM(Y82:Y85)/4</f>
        <v>0.46819592198581561</v>
      </c>
      <c r="Z86" s="3">
        <f t="shared" si="149"/>
        <v>0.51807708577803691</v>
      </c>
      <c r="AA86" s="3">
        <f>AA85</f>
        <v>48</v>
      </c>
      <c r="AB86" s="3">
        <f t="shared" ref="AB86:AD86" si="150">SUM(AB82:AB85)/4</f>
        <v>0.67967319907307078</v>
      </c>
      <c r="AC86" s="3">
        <f t="shared" si="150"/>
        <v>0.76982401656314692</v>
      </c>
      <c r="AD86" s="3">
        <f t="shared" si="150"/>
        <v>0.72179710670367858</v>
      </c>
      <c r="AE86" s="3">
        <f>AE85</f>
        <v>69</v>
      </c>
      <c r="AF86" s="3">
        <f t="shared" ref="AF86:AI86" si="151">SUM(AF82:AF85)/4</f>
        <v>0.64743589743589736</v>
      </c>
      <c r="AG86" s="3">
        <f t="shared" si="151"/>
        <v>0.63032534612284297</v>
      </c>
      <c r="AH86" s="3">
        <f t="shared" si="151"/>
        <v>0.61900996927448126</v>
      </c>
      <c r="AI86" s="3">
        <f t="shared" si="151"/>
        <v>0.61993709624085769</v>
      </c>
      <c r="AJ86" s="3">
        <f>AJ85</f>
        <v>117</v>
      </c>
      <c r="AK86" s="3">
        <f t="shared" ref="AK86:AM86" si="152">SUM(AK82:AK85)/4</f>
        <v>0.63968127368319927</v>
      </c>
      <c r="AL86" s="3">
        <f t="shared" si="152"/>
        <v>0.64743589743589736</v>
      </c>
      <c r="AM86" s="3">
        <f t="shared" si="152"/>
        <v>0.63916264036330572</v>
      </c>
      <c r="AN86" s="3">
        <f>AN85</f>
        <v>117</v>
      </c>
    </row>
    <row r="87" spans="1:40" x14ac:dyDescent="0.25">
      <c r="A87">
        <v>1</v>
      </c>
      <c r="B87" s="1" t="s">
        <v>71</v>
      </c>
      <c r="C87" s="1" t="s">
        <v>72</v>
      </c>
      <c r="D87" s="1" t="s">
        <v>38</v>
      </c>
      <c r="E87">
        <v>752.05356335639954</v>
      </c>
      <c r="F87">
        <v>70000</v>
      </c>
      <c r="G87">
        <v>52500</v>
      </c>
      <c r="H87">
        <v>17500</v>
      </c>
      <c r="I87">
        <v>0.86</v>
      </c>
      <c r="J87">
        <v>0</v>
      </c>
      <c r="K87">
        <v>0</v>
      </c>
      <c r="L87">
        <v>0.85015562472209871</v>
      </c>
      <c r="M87">
        <v>0</v>
      </c>
      <c r="N87">
        <v>0</v>
      </c>
      <c r="O87">
        <v>0.87405714285714287</v>
      </c>
      <c r="P87">
        <v>0</v>
      </c>
      <c r="Q87">
        <v>0</v>
      </c>
      <c r="R87">
        <v>0.86194071903527558</v>
      </c>
      <c r="S87" s="1" t="s">
        <v>144</v>
      </c>
      <c r="T87" s="1">
        <v>7648</v>
      </c>
      <c r="U87" s="1">
        <v>1102</v>
      </c>
      <c r="V87" s="1">
        <v>1348</v>
      </c>
      <c r="W87" s="1">
        <v>7402</v>
      </c>
      <c r="X87">
        <v>0.87041392285983066</v>
      </c>
      <c r="Y87">
        <v>0.84594285714285711</v>
      </c>
      <c r="Z87">
        <v>0.8580039411151037</v>
      </c>
      <c r="AA87">
        <v>8750</v>
      </c>
      <c r="AB87">
        <v>0.85015562472209871</v>
      </c>
      <c r="AC87">
        <v>0.87405714285714287</v>
      </c>
      <c r="AD87">
        <v>0.86194071903527558</v>
      </c>
      <c r="AE87">
        <v>8750</v>
      </c>
      <c r="AF87">
        <v>0.86</v>
      </c>
      <c r="AG87">
        <v>0.86028477379096469</v>
      </c>
      <c r="AH87">
        <v>0.86</v>
      </c>
      <c r="AI87">
        <v>0.85997233007518958</v>
      </c>
      <c r="AJ87">
        <v>17500</v>
      </c>
      <c r="AK87">
        <v>0.86028477379096457</v>
      </c>
      <c r="AL87">
        <v>0.86</v>
      </c>
      <c r="AM87">
        <v>0.85997233007518969</v>
      </c>
      <c r="AN87">
        <v>17500</v>
      </c>
    </row>
    <row r="88" spans="1:40" x14ac:dyDescent="0.25">
      <c r="A88">
        <v>2</v>
      </c>
      <c r="B88" s="1" t="s">
        <v>71</v>
      </c>
      <c r="C88" s="1" t="s">
        <v>72</v>
      </c>
      <c r="D88" s="1" t="s">
        <v>38</v>
      </c>
      <c r="E88">
        <v>763.45823073387146</v>
      </c>
      <c r="F88">
        <v>70000</v>
      </c>
      <c r="G88">
        <v>52500</v>
      </c>
      <c r="H88">
        <v>17500</v>
      </c>
      <c r="I88">
        <v>0.8616571428571429</v>
      </c>
      <c r="J88">
        <v>0</v>
      </c>
      <c r="K88">
        <v>0</v>
      </c>
      <c r="L88">
        <v>0.84786193250522146</v>
      </c>
      <c r="M88">
        <v>0</v>
      </c>
      <c r="N88">
        <v>0</v>
      </c>
      <c r="O88">
        <v>0.88148571428571432</v>
      </c>
      <c r="P88">
        <v>0</v>
      </c>
      <c r="Q88">
        <v>0</v>
      </c>
      <c r="R88">
        <v>0.8643469490670701</v>
      </c>
      <c r="S88" s="1" t="s">
        <v>145</v>
      </c>
      <c r="T88" s="1">
        <v>7713</v>
      </c>
      <c r="U88" s="1">
        <v>1037</v>
      </c>
      <c r="V88" s="1">
        <v>1384</v>
      </c>
      <c r="W88" s="1">
        <v>7366</v>
      </c>
      <c r="X88">
        <v>0.87659169344281807</v>
      </c>
      <c r="Y88">
        <v>0.84182857142857148</v>
      </c>
      <c r="Z88">
        <v>0.85885850871567659</v>
      </c>
      <c r="AA88">
        <v>8750</v>
      </c>
      <c r="AB88">
        <v>0.84786193250522146</v>
      </c>
      <c r="AC88">
        <v>0.88148571428571432</v>
      </c>
      <c r="AD88">
        <v>0.8643469490670701</v>
      </c>
      <c r="AE88">
        <v>8750</v>
      </c>
      <c r="AF88">
        <v>0.8616571428571429</v>
      </c>
      <c r="AG88">
        <v>0.86222681297401982</v>
      </c>
      <c r="AH88">
        <v>0.8616571428571429</v>
      </c>
      <c r="AI88">
        <v>0.86160272889137335</v>
      </c>
      <c r="AJ88">
        <v>17500</v>
      </c>
      <c r="AK88">
        <v>0.86222681297401971</v>
      </c>
      <c r="AL88">
        <v>0.8616571428571429</v>
      </c>
      <c r="AM88">
        <v>0.86160272889137335</v>
      </c>
      <c r="AN88">
        <v>17500</v>
      </c>
    </row>
    <row r="89" spans="1:40" x14ac:dyDescent="0.25">
      <c r="A89">
        <v>3</v>
      </c>
      <c r="B89" s="1" t="s">
        <v>71</v>
      </c>
      <c r="C89" s="1" t="s">
        <v>72</v>
      </c>
      <c r="D89" s="1" t="s">
        <v>38</v>
      </c>
      <c r="E89">
        <v>751.23955917358398</v>
      </c>
      <c r="F89">
        <v>70000</v>
      </c>
      <c r="G89">
        <v>52500</v>
      </c>
      <c r="H89">
        <v>17500</v>
      </c>
      <c r="I89">
        <v>0.85845714285714281</v>
      </c>
      <c r="J89">
        <v>0</v>
      </c>
      <c r="K89">
        <v>0</v>
      </c>
      <c r="L89">
        <v>0.85285183935200815</v>
      </c>
      <c r="M89">
        <v>0</v>
      </c>
      <c r="N89">
        <v>0</v>
      </c>
      <c r="O89">
        <v>0.86639999999999995</v>
      </c>
      <c r="P89">
        <v>0</v>
      </c>
      <c r="Q89">
        <v>0</v>
      </c>
      <c r="R89">
        <v>0.85957253812574397</v>
      </c>
      <c r="S89" s="1" t="s">
        <v>146</v>
      </c>
      <c r="T89" s="1">
        <v>7581</v>
      </c>
      <c r="U89" s="1">
        <v>1169</v>
      </c>
      <c r="V89" s="1">
        <v>1308</v>
      </c>
      <c r="W89" s="1">
        <v>7442</v>
      </c>
      <c r="X89">
        <v>0.86424340959238188</v>
      </c>
      <c r="Y89">
        <v>0.85051428571428567</v>
      </c>
      <c r="Z89">
        <v>0.85732388687287597</v>
      </c>
      <c r="AA89">
        <v>8750</v>
      </c>
      <c r="AB89">
        <v>0.85285183935200815</v>
      </c>
      <c r="AC89">
        <v>0.86639999999999995</v>
      </c>
      <c r="AD89">
        <v>0.85957253812574397</v>
      </c>
      <c r="AE89">
        <v>8750</v>
      </c>
      <c r="AF89">
        <v>0.85845714285714281</v>
      </c>
      <c r="AG89">
        <v>0.85854762447219501</v>
      </c>
      <c r="AH89">
        <v>0.85845714285714281</v>
      </c>
      <c r="AI89">
        <v>0.85844821249931003</v>
      </c>
      <c r="AJ89">
        <v>17500</v>
      </c>
      <c r="AK89">
        <v>0.85854762447219501</v>
      </c>
      <c r="AL89">
        <v>0.85845714285714281</v>
      </c>
      <c r="AM89">
        <v>0.85844821249930992</v>
      </c>
      <c r="AN89">
        <v>17500</v>
      </c>
    </row>
    <row r="90" spans="1:40" x14ac:dyDescent="0.25">
      <c r="A90">
        <v>4</v>
      </c>
      <c r="B90" s="1" t="s">
        <v>71</v>
      </c>
      <c r="C90" s="1" t="s">
        <v>72</v>
      </c>
      <c r="D90" s="1" t="s">
        <v>38</v>
      </c>
      <c r="E90">
        <v>741.77895259857178</v>
      </c>
      <c r="F90">
        <v>70000</v>
      </c>
      <c r="G90">
        <v>52500</v>
      </c>
      <c r="H90">
        <v>17500</v>
      </c>
      <c r="I90">
        <v>0.85314285714285709</v>
      </c>
      <c r="J90">
        <v>0</v>
      </c>
      <c r="K90">
        <v>0</v>
      </c>
      <c r="L90">
        <v>0.8467235188509874</v>
      </c>
      <c r="M90">
        <v>0</v>
      </c>
      <c r="N90">
        <v>0</v>
      </c>
      <c r="O90">
        <v>0.86240000000000006</v>
      </c>
      <c r="P90">
        <v>0</v>
      </c>
      <c r="Q90">
        <v>0</v>
      </c>
      <c r="R90">
        <v>0.85448986524742387</v>
      </c>
      <c r="S90" s="1" t="s">
        <v>147</v>
      </c>
      <c r="T90" s="1">
        <v>7546</v>
      </c>
      <c r="U90" s="1">
        <v>1204</v>
      </c>
      <c r="V90" s="1">
        <v>1366</v>
      </c>
      <c r="W90" s="1">
        <v>7384</v>
      </c>
      <c r="X90">
        <v>0.85980437820214251</v>
      </c>
      <c r="Y90">
        <v>0.84388571428571424</v>
      </c>
      <c r="Z90">
        <v>0.85177067712538923</v>
      </c>
      <c r="AA90">
        <v>8750</v>
      </c>
      <c r="AB90">
        <v>0.8467235188509874</v>
      </c>
      <c r="AC90">
        <v>0.86240000000000006</v>
      </c>
      <c r="AD90">
        <v>0.85448986524742387</v>
      </c>
      <c r="AE90">
        <v>8750</v>
      </c>
      <c r="AF90">
        <v>0.85314285714285709</v>
      </c>
      <c r="AG90">
        <v>0.85326394852656495</v>
      </c>
      <c r="AH90">
        <v>0.8531428571428572</v>
      </c>
      <c r="AI90">
        <v>0.85313027118640661</v>
      </c>
      <c r="AJ90">
        <v>17500</v>
      </c>
      <c r="AK90">
        <v>0.85326394852656506</v>
      </c>
      <c r="AL90">
        <v>0.85314285714285709</v>
      </c>
      <c r="AM90">
        <v>0.8531302711864065</v>
      </c>
      <c r="AN90">
        <v>17500</v>
      </c>
    </row>
    <row r="91" spans="1:40" s="2" customFormat="1" x14ac:dyDescent="0.25">
      <c r="A91" s="3" t="s">
        <v>160</v>
      </c>
      <c r="B91" s="3" t="str">
        <f>B90</f>
        <v>RE02</v>
      </c>
      <c r="C91" s="3" t="str">
        <f>C90</f>
        <v>scare</v>
      </c>
      <c r="D91" s="3" t="str">
        <f>D90</f>
        <v>Binary</v>
      </c>
      <c r="E91" s="3">
        <f>SUM(E87:E90)</f>
        <v>3008.5303058624268</v>
      </c>
      <c r="F91" s="3">
        <f>F90</f>
        <v>70000</v>
      </c>
      <c r="G91" s="3">
        <f>G90</f>
        <v>52500</v>
      </c>
      <c r="H91" s="3">
        <f>H90</f>
        <v>17500</v>
      </c>
      <c r="I91" s="3">
        <f>SUM(I87:I90)/4</f>
        <v>0.85831428571428581</v>
      </c>
      <c r="J91" s="3">
        <f t="shared" ref="J91:L91" si="153">SUM(J87:J90)/4</f>
        <v>0</v>
      </c>
      <c r="K91" s="3">
        <f t="shared" si="153"/>
        <v>0</v>
      </c>
      <c r="L91" s="3">
        <f t="shared" si="153"/>
        <v>0.84939822885757887</v>
      </c>
      <c r="M91" s="3">
        <f>SUM(M87:M90)/4</f>
        <v>0</v>
      </c>
      <c r="N91" s="3">
        <f t="shared" ref="N91:O91" si="154">SUM(N87:N90)/4</f>
        <v>0</v>
      </c>
      <c r="O91" s="3">
        <f t="shared" si="154"/>
        <v>0.87108571428571435</v>
      </c>
      <c r="P91" s="3">
        <f>SUM(P87:P90)/4</f>
        <v>0</v>
      </c>
      <c r="Q91" s="3">
        <f t="shared" ref="Q91:R91" si="155">SUM(Q87:Q90)/4</f>
        <v>0</v>
      </c>
      <c r="R91" s="3">
        <f t="shared" si="155"/>
        <v>0.86008751786887838</v>
      </c>
      <c r="S91" s="3"/>
      <c r="T91" s="3">
        <f>ROUND(SUM(T87:T90)/4,0)</f>
        <v>7622</v>
      </c>
      <c r="U91" s="3">
        <f t="shared" ref="U91:W91" si="156">ROUND(SUM(U87:U90)/4,0)</f>
        <v>1128</v>
      </c>
      <c r="V91" s="3">
        <f t="shared" si="156"/>
        <v>1352</v>
      </c>
      <c r="W91" s="3">
        <f t="shared" si="156"/>
        <v>7399</v>
      </c>
      <c r="X91" s="3">
        <f t="shared" ref="X91" si="157">SUM(X87:X90)/4</f>
        <v>0.86776335102429325</v>
      </c>
      <c r="Y91" s="3">
        <f t="shared" ref="Y91:Z91" si="158">SUM(Y87:Y90)/4</f>
        <v>0.84554285714285715</v>
      </c>
      <c r="Z91" s="3">
        <f t="shared" si="158"/>
        <v>0.85648925345726135</v>
      </c>
      <c r="AA91" s="3">
        <f>AA90</f>
        <v>8750</v>
      </c>
      <c r="AB91" s="3">
        <f t="shared" ref="AB91:AD91" si="159">SUM(AB87:AB90)/4</f>
        <v>0.84939822885757887</v>
      </c>
      <c r="AC91" s="3">
        <f t="shared" si="159"/>
        <v>0.87108571428571435</v>
      </c>
      <c r="AD91" s="3">
        <f t="shared" si="159"/>
        <v>0.86008751786887838</v>
      </c>
      <c r="AE91" s="3">
        <f>AE90</f>
        <v>8750</v>
      </c>
      <c r="AF91" s="3">
        <f t="shared" ref="AF91:AI91" si="160">SUM(AF87:AF90)/4</f>
        <v>0.85831428571428581</v>
      </c>
      <c r="AG91" s="3">
        <f t="shared" si="160"/>
        <v>0.85858078994093612</v>
      </c>
      <c r="AH91" s="3">
        <f t="shared" si="160"/>
        <v>0.85831428571428581</v>
      </c>
      <c r="AI91" s="3">
        <f t="shared" si="160"/>
        <v>0.85828838566306986</v>
      </c>
      <c r="AJ91" s="3">
        <f>AJ90</f>
        <v>17500</v>
      </c>
      <c r="AK91" s="3">
        <f t="shared" ref="AK91:AM91" si="161">SUM(AK87:AK90)/4</f>
        <v>0.85858078994093612</v>
      </c>
      <c r="AL91" s="3">
        <f t="shared" si="161"/>
        <v>0.85831428571428581</v>
      </c>
      <c r="AM91" s="3">
        <f t="shared" si="161"/>
        <v>0.85828838566306986</v>
      </c>
      <c r="AN91" s="3">
        <f>AN90</f>
        <v>17500</v>
      </c>
    </row>
    <row r="92" spans="1:40" x14ac:dyDescent="0.25">
      <c r="A92">
        <v>1</v>
      </c>
      <c r="B92" s="1" t="s">
        <v>73</v>
      </c>
      <c r="C92" s="1" t="s">
        <v>74</v>
      </c>
      <c r="D92" s="1" t="s">
        <v>38</v>
      </c>
      <c r="E92">
        <v>1293.4589514732361</v>
      </c>
      <c r="F92">
        <v>55049</v>
      </c>
      <c r="G92">
        <v>41286</v>
      </c>
      <c r="H92">
        <v>13763</v>
      </c>
      <c r="I92">
        <v>0.87902346872048243</v>
      </c>
      <c r="J92">
        <v>0</v>
      </c>
      <c r="K92">
        <v>0</v>
      </c>
      <c r="L92">
        <v>0.91084073002892196</v>
      </c>
      <c r="M92">
        <v>0</v>
      </c>
      <c r="N92">
        <v>0</v>
      </c>
      <c r="O92">
        <v>0.9221526655896608</v>
      </c>
      <c r="P92">
        <v>0</v>
      </c>
      <c r="Q92">
        <v>0</v>
      </c>
      <c r="R92">
        <v>0.91646179318649323</v>
      </c>
      <c r="S92" s="1" t="s">
        <v>148</v>
      </c>
      <c r="T92" s="1">
        <v>9133</v>
      </c>
      <c r="U92" s="1">
        <v>771</v>
      </c>
      <c r="V92" s="1">
        <v>894</v>
      </c>
      <c r="W92" s="1">
        <v>2965</v>
      </c>
      <c r="X92">
        <v>0.7936295503211992</v>
      </c>
      <c r="Y92">
        <v>0.76833376522415131</v>
      </c>
      <c r="Z92">
        <v>0.78077682685977612</v>
      </c>
      <c r="AA92">
        <v>3859</v>
      </c>
      <c r="AB92">
        <v>0.91084073002892196</v>
      </c>
      <c r="AC92">
        <v>0.9221526655896608</v>
      </c>
      <c r="AD92">
        <v>0.91646179318649323</v>
      </c>
      <c r="AE92">
        <v>9904</v>
      </c>
      <c r="AF92">
        <v>0.87902346872048243</v>
      </c>
      <c r="AG92">
        <v>0.85223514017506052</v>
      </c>
      <c r="AH92">
        <v>0.84524321540690606</v>
      </c>
      <c r="AI92">
        <v>0.84861931002313473</v>
      </c>
      <c r="AJ92">
        <v>13763</v>
      </c>
      <c r="AK92">
        <v>0.87797595181980315</v>
      </c>
      <c r="AL92">
        <v>0.87902346872048243</v>
      </c>
      <c r="AM92">
        <v>0.87841716010832716</v>
      </c>
      <c r="AN92">
        <v>13763</v>
      </c>
    </row>
    <row r="93" spans="1:40" x14ac:dyDescent="0.25">
      <c r="A93">
        <v>2</v>
      </c>
      <c r="B93" s="1" t="s">
        <v>73</v>
      </c>
      <c r="C93" s="1" t="s">
        <v>74</v>
      </c>
      <c r="D93" s="1" t="s">
        <v>38</v>
      </c>
      <c r="E93">
        <v>1292.2678899765017</v>
      </c>
      <c r="F93">
        <v>55049</v>
      </c>
      <c r="G93">
        <v>41287</v>
      </c>
      <c r="H93">
        <v>13762</v>
      </c>
      <c r="I93">
        <v>0.87545414910623454</v>
      </c>
      <c r="J93">
        <v>0</v>
      </c>
      <c r="K93">
        <v>0</v>
      </c>
      <c r="L93">
        <v>0.90868263473053879</v>
      </c>
      <c r="M93">
        <v>0</v>
      </c>
      <c r="N93">
        <v>0</v>
      </c>
      <c r="O93">
        <v>0.91932552504038756</v>
      </c>
      <c r="P93">
        <v>0</v>
      </c>
      <c r="Q93">
        <v>0</v>
      </c>
      <c r="R93">
        <v>0.91397309777153179</v>
      </c>
      <c r="S93" s="1" t="s">
        <v>149</v>
      </c>
      <c r="T93" s="1">
        <v>9105</v>
      </c>
      <c r="U93" s="1">
        <v>799</v>
      </c>
      <c r="V93" s="1">
        <v>915</v>
      </c>
      <c r="W93" s="1">
        <v>2943</v>
      </c>
      <c r="X93">
        <v>0.78647781934794225</v>
      </c>
      <c r="Y93">
        <v>0.76283048211508553</v>
      </c>
      <c r="Z93">
        <v>0.77447368421052631</v>
      </c>
      <c r="AA93">
        <v>3858</v>
      </c>
      <c r="AB93">
        <v>0.90868263473053879</v>
      </c>
      <c r="AC93">
        <v>0.91932552504038756</v>
      </c>
      <c r="AD93">
        <v>0.91397309777153179</v>
      </c>
      <c r="AE93">
        <v>9904</v>
      </c>
      <c r="AF93">
        <v>0.87545414910623454</v>
      </c>
      <c r="AG93">
        <v>0.84758022703924052</v>
      </c>
      <c r="AH93">
        <v>0.84107800357773654</v>
      </c>
      <c r="AI93">
        <v>0.84422339099102905</v>
      </c>
      <c r="AJ93">
        <v>13762</v>
      </c>
      <c r="AK93">
        <v>0.87442408381162762</v>
      </c>
      <c r="AL93">
        <v>0.87545414910623454</v>
      </c>
      <c r="AM93">
        <v>0.87486622831081695</v>
      </c>
      <c r="AN93">
        <v>13762</v>
      </c>
    </row>
    <row r="94" spans="1:40" x14ac:dyDescent="0.25">
      <c r="A94">
        <v>3</v>
      </c>
      <c r="B94" s="1" t="s">
        <v>73</v>
      </c>
      <c r="C94" s="1" t="s">
        <v>74</v>
      </c>
      <c r="D94" s="1" t="s">
        <v>38</v>
      </c>
      <c r="E94">
        <v>1286.2318451404572</v>
      </c>
      <c r="F94">
        <v>55049</v>
      </c>
      <c r="G94">
        <v>41287</v>
      </c>
      <c r="H94">
        <v>13762</v>
      </c>
      <c r="I94">
        <v>0.87865135881412582</v>
      </c>
      <c r="J94">
        <v>0</v>
      </c>
      <c r="K94">
        <v>0</v>
      </c>
      <c r="L94">
        <v>0.90965174129353243</v>
      </c>
      <c r="M94">
        <v>0</v>
      </c>
      <c r="N94">
        <v>0</v>
      </c>
      <c r="O94">
        <v>0.92306138933764137</v>
      </c>
      <c r="P94">
        <v>0</v>
      </c>
      <c r="Q94">
        <v>0</v>
      </c>
      <c r="R94">
        <v>0.91630750726671339</v>
      </c>
      <c r="S94" s="1" t="s">
        <v>150</v>
      </c>
      <c r="T94" s="1">
        <v>9142</v>
      </c>
      <c r="U94" s="1">
        <v>762</v>
      </c>
      <c r="V94" s="1">
        <v>908</v>
      </c>
      <c r="W94" s="1">
        <v>2950</v>
      </c>
      <c r="X94">
        <v>0.79471982758620685</v>
      </c>
      <c r="Y94">
        <v>0.76464489372731981</v>
      </c>
      <c r="Z94">
        <v>0.77939233817701448</v>
      </c>
      <c r="AA94">
        <v>3858</v>
      </c>
      <c r="AB94">
        <v>0.90965174129353243</v>
      </c>
      <c r="AC94">
        <v>0.92306138933764137</v>
      </c>
      <c r="AD94">
        <v>0.91630750726671339</v>
      </c>
      <c r="AE94">
        <v>9904</v>
      </c>
      <c r="AF94">
        <v>0.87865135881412582</v>
      </c>
      <c r="AG94">
        <v>0.85218578443986959</v>
      </c>
      <c r="AH94">
        <v>0.84385314153248059</v>
      </c>
      <c r="AI94">
        <v>0.84784992272186388</v>
      </c>
      <c r="AJ94">
        <v>13762</v>
      </c>
      <c r="AK94">
        <v>0.87743205497738197</v>
      </c>
      <c r="AL94">
        <v>0.87865135881412582</v>
      </c>
      <c r="AM94">
        <v>0.8779250975625964</v>
      </c>
      <c r="AN94">
        <v>13762</v>
      </c>
    </row>
    <row r="95" spans="1:40" x14ac:dyDescent="0.25">
      <c r="A95">
        <v>4</v>
      </c>
      <c r="B95" s="1" t="s">
        <v>73</v>
      </c>
      <c r="C95" s="1" t="s">
        <v>74</v>
      </c>
      <c r="D95" s="1" t="s">
        <v>38</v>
      </c>
      <c r="E95">
        <v>1302.3543829917908</v>
      </c>
      <c r="F95">
        <v>55049</v>
      </c>
      <c r="G95">
        <v>41287</v>
      </c>
      <c r="H95">
        <v>13762</v>
      </c>
      <c r="I95">
        <v>0.87923266967010605</v>
      </c>
      <c r="J95">
        <v>0</v>
      </c>
      <c r="K95">
        <v>0</v>
      </c>
      <c r="L95">
        <v>0.91077659256305443</v>
      </c>
      <c r="M95">
        <v>0</v>
      </c>
      <c r="N95">
        <v>0</v>
      </c>
      <c r="O95">
        <v>0.92254872260931042</v>
      </c>
      <c r="P95">
        <v>0</v>
      </c>
      <c r="Q95">
        <v>0</v>
      </c>
      <c r="R95">
        <v>0.91662486204474758</v>
      </c>
      <c r="S95" s="1" t="s">
        <v>151</v>
      </c>
      <c r="T95" s="1">
        <v>9136</v>
      </c>
      <c r="U95" s="1">
        <v>767</v>
      </c>
      <c r="V95" s="1">
        <v>895</v>
      </c>
      <c r="W95" s="1">
        <v>2964</v>
      </c>
      <c r="X95">
        <v>0.79442508710801396</v>
      </c>
      <c r="Y95">
        <v>0.76807463073335058</v>
      </c>
      <c r="Z95">
        <v>0.78102766798418977</v>
      </c>
      <c r="AA95">
        <v>3859</v>
      </c>
      <c r="AB95">
        <v>0.91077659256305443</v>
      </c>
      <c r="AC95">
        <v>0.92254872260931042</v>
      </c>
      <c r="AD95">
        <v>0.91662486204474758</v>
      </c>
      <c r="AE95">
        <v>9903</v>
      </c>
      <c r="AF95">
        <v>0.87923266967010605</v>
      </c>
      <c r="AG95">
        <v>0.85260083983553425</v>
      </c>
      <c r="AH95">
        <v>0.84531167667133045</v>
      </c>
      <c r="AI95">
        <v>0.84882626501446867</v>
      </c>
      <c r="AJ95">
        <v>13762</v>
      </c>
      <c r="AK95">
        <v>0.8781504873784155</v>
      </c>
      <c r="AL95">
        <v>0.87923266967010605</v>
      </c>
      <c r="AM95">
        <v>0.87860207670252322</v>
      </c>
      <c r="AN95">
        <v>13762</v>
      </c>
    </row>
    <row r="96" spans="1:40" s="2" customFormat="1" x14ac:dyDescent="0.25">
      <c r="A96" s="3" t="s">
        <v>160</v>
      </c>
      <c r="B96" s="3" t="str">
        <f>B95</f>
        <v>RE04</v>
      </c>
      <c r="C96" s="3" t="str">
        <f>C95</f>
        <v>filmstarts</v>
      </c>
      <c r="D96" s="3" t="str">
        <f>D95</f>
        <v>Binary</v>
      </c>
      <c r="E96" s="3">
        <f>SUM(E92:E95)</f>
        <v>5174.3130695819855</v>
      </c>
      <c r="F96" s="3">
        <f>F95</f>
        <v>55049</v>
      </c>
      <c r="G96" s="3">
        <f>G95</f>
        <v>41287</v>
      </c>
      <c r="H96" s="3">
        <f>H95</f>
        <v>13762</v>
      </c>
      <c r="I96" s="3">
        <f>SUM(I92:I95)/4</f>
        <v>0.87809041157773726</v>
      </c>
      <c r="J96" s="3">
        <f t="shared" ref="J96:L96" si="162">SUM(J92:J95)/4</f>
        <v>0</v>
      </c>
      <c r="K96" s="3">
        <f t="shared" si="162"/>
        <v>0</v>
      </c>
      <c r="L96" s="3">
        <f t="shared" si="162"/>
        <v>0.9099879246540119</v>
      </c>
      <c r="M96" s="3">
        <f>SUM(M92:M95)/4</f>
        <v>0</v>
      </c>
      <c r="N96" s="3">
        <f t="shared" ref="N96:O96" si="163">SUM(N92:N95)/4</f>
        <v>0</v>
      </c>
      <c r="O96" s="3">
        <f t="shared" si="163"/>
        <v>0.92177207564425012</v>
      </c>
      <c r="P96" s="3">
        <f>SUM(P92:P95)/4</f>
        <v>0</v>
      </c>
      <c r="Q96" s="3">
        <f t="shared" ref="Q96:R96" si="164">SUM(Q92:Q95)/4</f>
        <v>0</v>
      </c>
      <c r="R96" s="3">
        <f t="shared" si="164"/>
        <v>0.9158418150673715</v>
      </c>
      <c r="S96" s="3"/>
      <c r="T96" s="3">
        <f>ROUND(SUM(T92:T95)/4,0)</f>
        <v>9129</v>
      </c>
      <c r="U96" s="3">
        <f t="shared" ref="U96:W96" si="165">ROUND(SUM(U92:U95)/4,0)</f>
        <v>775</v>
      </c>
      <c r="V96" s="3">
        <f t="shared" si="165"/>
        <v>903</v>
      </c>
      <c r="W96" s="3">
        <f t="shared" si="165"/>
        <v>2956</v>
      </c>
      <c r="X96" s="3">
        <f t="shared" ref="X96" si="166">SUM(X92:X95)/4</f>
        <v>0.79231307109084059</v>
      </c>
      <c r="Y96" s="3">
        <f t="shared" ref="Y96:Z96" si="167">SUM(Y92:Y95)/4</f>
        <v>0.76597094294997681</v>
      </c>
      <c r="Z96" s="3">
        <f t="shared" si="167"/>
        <v>0.77891762930787667</v>
      </c>
      <c r="AA96" s="3">
        <f>AA95</f>
        <v>3859</v>
      </c>
      <c r="AB96" s="3">
        <f t="shared" ref="AB96:AD96" si="168">SUM(AB92:AB95)/4</f>
        <v>0.9099879246540119</v>
      </c>
      <c r="AC96" s="3">
        <f t="shared" si="168"/>
        <v>0.92177207564425012</v>
      </c>
      <c r="AD96" s="3">
        <f t="shared" si="168"/>
        <v>0.9158418150673715</v>
      </c>
      <c r="AE96" s="3">
        <f>AE95</f>
        <v>9903</v>
      </c>
      <c r="AF96" s="3">
        <f t="shared" ref="AF96:AI96" si="169">SUM(AF92:AF95)/4</f>
        <v>0.87809041157773726</v>
      </c>
      <c r="AG96" s="3">
        <f t="shared" si="169"/>
        <v>0.85115049787242625</v>
      </c>
      <c r="AH96" s="3">
        <f t="shared" si="169"/>
        <v>0.84387150929711341</v>
      </c>
      <c r="AI96" s="3">
        <f t="shared" si="169"/>
        <v>0.84737972218762403</v>
      </c>
      <c r="AJ96" s="3">
        <f>AJ95</f>
        <v>13762</v>
      </c>
      <c r="AK96" s="3">
        <f t="shared" ref="AK96:AM96" si="170">SUM(AK92:AK95)/4</f>
        <v>0.87699564449680711</v>
      </c>
      <c r="AL96" s="3">
        <f t="shared" si="170"/>
        <v>0.87809041157773726</v>
      </c>
      <c r="AM96" s="3">
        <f t="shared" si="170"/>
        <v>0.87745264067106599</v>
      </c>
      <c r="AN96" s="3">
        <f>AN95</f>
        <v>13762</v>
      </c>
    </row>
    <row r="97" spans="1:40" x14ac:dyDescent="0.25">
      <c r="A97">
        <v>1</v>
      </c>
      <c r="B97" s="1" t="s">
        <v>75</v>
      </c>
      <c r="C97" s="1" t="s">
        <v>76</v>
      </c>
      <c r="D97" s="1" t="s">
        <v>38</v>
      </c>
      <c r="E97">
        <v>7351.6525003910065</v>
      </c>
      <c r="F97">
        <v>70000</v>
      </c>
      <c r="G97">
        <v>52500</v>
      </c>
      <c r="H97">
        <v>17500</v>
      </c>
      <c r="I97">
        <v>0.84548571428571428</v>
      </c>
      <c r="J97">
        <v>0</v>
      </c>
      <c r="K97">
        <v>0</v>
      </c>
      <c r="L97">
        <v>0.84212313263920324</v>
      </c>
      <c r="M97">
        <v>0</v>
      </c>
      <c r="N97">
        <v>0</v>
      </c>
      <c r="O97">
        <v>0.85040000000000004</v>
      </c>
      <c r="P97">
        <v>0</v>
      </c>
      <c r="Q97">
        <v>0</v>
      </c>
      <c r="R97">
        <v>0.84624132832935295</v>
      </c>
      <c r="S97" s="1" t="s">
        <v>152</v>
      </c>
      <c r="T97" s="1">
        <v>7441</v>
      </c>
      <c r="U97" s="1">
        <v>1309</v>
      </c>
      <c r="V97" s="1">
        <v>1395</v>
      </c>
      <c r="W97" s="1">
        <v>7355</v>
      </c>
      <c r="X97">
        <v>0.84891505078485685</v>
      </c>
      <c r="Y97">
        <v>0.84057142857142852</v>
      </c>
      <c r="Z97">
        <v>0.84472263695876881</v>
      </c>
      <c r="AA97">
        <v>8750</v>
      </c>
      <c r="AB97">
        <v>0.84212313263920324</v>
      </c>
      <c r="AC97">
        <v>0.85040000000000004</v>
      </c>
      <c r="AD97">
        <v>0.84624132832935295</v>
      </c>
      <c r="AE97">
        <v>8750</v>
      </c>
      <c r="AF97">
        <v>0.84548571428571428</v>
      </c>
      <c r="AG97">
        <v>0.8455190917120301</v>
      </c>
      <c r="AH97">
        <v>0.84548571428571428</v>
      </c>
      <c r="AI97">
        <v>0.84548198264406094</v>
      </c>
      <c r="AJ97">
        <v>17500</v>
      </c>
      <c r="AK97">
        <v>0.8455190917120301</v>
      </c>
      <c r="AL97">
        <v>0.84548571428571428</v>
      </c>
      <c r="AM97">
        <v>0.84548198264406094</v>
      </c>
      <c r="AN97">
        <v>17500</v>
      </c>
    </row>
    <row r="98" spans="1:40" x14ac:dyDescent="0.25">
      <c r="A98">
        <v>2</v>
      </c>
      <c r="B98" s="1" t="s">
        <v>75</v>
      </c>
      <c r="C98" s="1" t="s">
        <v>76</v>
      </c>
      <c r="D98" s="1" t="s">
        <v>38</v>
      </c>
      <c r="E98">
        <v>6720.546110868454</v>
      </c>
      <c r="F98">
        <v>70000</v>
      </c>
      <c r="G98">
        <v>52500</v>
      </c>
      <c r="H98">
        <v>17500</v>
      </c>
      <c r="I98">
        <v>0.84188571428571424</v>
      </c>
      <c r="J98">
        <v>0</v>
      </c>
      <c r="K98">
        <v>0</v>
      </c>
      <c r="L98">
        <v>0.83570867467175403</v>
      </c>
      <c r="M98">
        <v>0</v>
      </c>
      <c r="N98">
        <v>0</v>
      </c>
      <c r="O98">
        <v>0.85108571428571433</v>
      </c>
      <c r="P98">
        <v>0</v>
      </c>
      <c r="Q98">
        <v>0</v>
      </c>
      <c r="R98">
        <v>0.84332710492044627</v>
      </c>
      <c r="S98" s="1" t="s">
        <v>153</v>
      </c>
      <c r="T98" s="1">
        <v>7447</v>
      </c>
      <c r="U98" s="1">
        <v>1303</v>
      </c>
      <c r="V98" s="1">
        <v>1464</v>
      </c>
      <c r="W98" s="1">
        <v>7286</v>
      </c>
      <c r="X98">
        <v>0.84829432995692167</v>
      </c>
      <c r="Y98">
        <v>0.83268571428571425</v>
      </c>
      <c r="Z98">
        <v>0.84041755579906574</v>
      </c>
      <c r="AA98">
        <v>8750</v>
      </c>
      <c r="AB98">
        <v>0.83570867467175403</v>
      </c>
      <c r="AC98">
        <v>0.85108571428571433</v>
      </c>
      <c r="AD98">
        <v>0.84332710492044627</v>
      </c>
      <c r="AE98">
        <v>8750</v>
      </c>
      <c r="AF98">
        <v>0.84188571428571424</v>
      </c>
      <c r="AG98">
        <v>0.8420015023143379</v>
      </c>
      <c r="AH98">
        <v>0.84188571428571435</v>
      </c>
      <c r="AI98">
        <v>0.84187233035975595</v>
      </c>
      <c r="AJ98">
        <v>17500</v>
      </c>
      <c r="AK98">
        <v>0.84200150231433779</v>
      </c>
      <c r="AL98">
        <v>0.84188571428571424</v>
      </c>
      <c r="AM98">
        <v>0.84187233035975595</v>
      </c>
      <c r="AN98">
        <v>17500</v>
      </c>
    </row>
    <row r="99" spans="1:40" x14ac:dyDescent="0.25">
      <c r="A99">
        <v>3</v>
      </c>
      <c r="B99" s="1" t="s">
        <v>75</v>
      </c>
      <c r="C99" s="1" t="s">
        <v>76</v>
      </c>
      <c r="D99" s="1" t="s">
        <v>38</v>
      </c>
      <c r="E99">
        <v>7853.6863610744476</v>
      </c>
      <c r="F99">
        <v>70000</v>
      </c>
      <c r="G99">
        <v>52500</v>
      </c>
      <c r="H99">
        <v>17500</v>
      </c>
      <c r="I99">
        <v>0.84685714285714286</v>
      </c>
      <c r="J99">
        <v>0</v>
      </c>
      <c r="K99">
        <v>0</v>
      </c>
      <c r="L99">
        <v>0.84270551038843722</v>
      </c>
      <c r="M99">
        <v>0</v>
      </c>
      <c r="N99">
        <v>0</v>
      </c>
      <c r="O99">
        <v>0.85291428571428574</v>
      </c>
      <c r="P99">
        <v>0</v>
      </c>
      <c r="Q99">
        <v>0</v>
      </c>
      <c r="R99">
        <v>0.84777916619334315</v>
      </c>
      <c r="S99" s="1" t="s">
        <v>154</v>
      </c>
      <c r="T99" s="1">
        <v>7463</v>
      </c>
      <c r="U99" s="1">
        <v>1287</v>
      </c>
      <c r="V99" s="1">
        <v>1393</v>
      </c>
      <c r="W99" s="1">
        <v>7357</v>
      </c>
      <c r="X99">
        <v>0.85111059694585844</v>
      </c>
      <c r="Y99">
        <v>0.84079999999999999</v>
      </c>
      <c r="Z99">
        <v>0.84592388179832123</v>
      </c>
      <c r="AA99">
        <v>8750</v>
      </c>
      <c r="AB99">
        <v>0.84270551038843722</v>
      </c>
      <c r="AC99">
        <v>0.85291428571428574</v>
      </c>
      <c r="AD99">
        <v>0.84777916619334315</v>
      </c>
      <c r="AE99">
        <v>8750</v>
      </c>
      <c r="AF99">
        <v>0.84685714285714286</v>
      </c>
      <c r="AG99">
        <v>0.84690805366714783</v>
      </c>
      <c r="AH99">
        <v>0.84685714285714286</v>
      </c>
      <c r="AI99">
        <v>0.84685152399583219</v>
      </c>
      <c r="AJ99">
        <v>17500</v>
      </c>
      <c r="AK99">
        <v>0.84690805366714772</v>
      </c>
      <c r="AL99">
        <v>0.84685714285714286</v>
      </c>
      <c r="AM99">
        <v>0.84685152399583219</v>
      </c>
      <c r="AN99">
        <v>17500</v>
      </c>
    </row>
    <row r="100" spans="1:40" x14ac:dyDescent="0.25">
      <c r="A100">
        <v>4</v>
      </c>
      <c r="B100" s="1" t="s">
        <v>75</v>
      </c>
      <c r="C100" s="1" t="s">
        <v>76</v>
      </c>
      <c r="D100" s="1" t="s">
        <v>38</v>
      </c>
      <c r="E100">
        <v>8086.7316808700562</v>
      </c>
      <c r="F100">
        <v>70000</v>
      </c>
      <c r="G100">
        <v>52500</v>
      </c>
      <c r="H100">
        <v>17500</v>
      </c>
      <c r="I100">
        <v>0.85108571428571433</v>
      </c>
      <c r="J100">
        <v>0</v>
      </c>
      <c r="K100">
        <v>0</v>
      </c>
      <c r="L100">
        <v>0.84885305473540773</v>
      </c>
      <c r="M100">
        <v>0</v>
      </c>
      <c r="N100">
        <v>0</v>
      </c>
      <c r="O100">
        <v>0.85428571428571431</v>
      </c>
      <c r="P100">
        <v>0</v>
      </c>
      <c r="Q100">
        <v>0</v>
      </c>
      <c r="R100">
        <v>0.85156071998177274</v>
      </c>
      <c r="S100" s="1" t="s">
        <v>155</v>
      </c>
      <c r="T100" s="1">
        <v>7475</v>
      </c>
      <c r="U100" s="1">
        <v>1275</v>
      </c>
      <c r="V100" s="1">
        <v>1331</v>
      </c>
      <c r="W100" s="1">
        <v>7419</v>
      </c>
      <c r="X100">
        <v>0.85334713595583156</v>
      </c>
      <c r="Y100">
        <v>0.84788571428571424</v>
      </c>
      <c r="Z100">
        <v>0.85060765879385458</v>
      </c>
      <c r="AA100">
        <v>8750</v>
      </c>
      <c r="AB100">
        <v>0.84885305473540773</v>
      </c>
      <c r="AC100">
        <v>0.85428571428571431</v>
      </c>
      <c r="AD100">
        <v>0.85156071998177274</v>
      </c>
      <c r="AE100">
        <v>8750</v>
      </c>
      <c r="AF100">
        <v>0.85108571428571433</v>
      </c>
      <c r="AG100">
        <v>0.85110009534561959</v>
      </c>
      <c r="AH100">
        <v>0.85108571428571422</v>
      </c>
      <c r="AI100">
        <v>0.85108418938781361</v>
      </c>
      <c r="AJ100">
        <v>17500</v>
      </c>
      <c r="AK100">
        <v>0.85110009534561959</v>
      </c>
      <c r="AL100">
        <v>0.85108571428571433</v>
      </c>
      <c r="AM100">
        <v>0.85108418938781361</v>
      </c>
      <c r="AN100">
        <v>17500</v>
      </c>
    </row>
    <row r="101" spans="1:40" s="2" customFormat="1" x14ac:dyDescent="0.25">
      <c r="A101" s="3" t="s">
        <v>160</v>
      </c>
      <c r="B101" s="4" t="str">
        <f>B100</f>
        <v>RE05</v>
      </c>
      <c r="C101" s="4" t="str">
        <f>C100</f>
        <v>amazonreviews</v>
      </c>
      <c r="D101" s="4" t="str">
        <f>D100</f>
        <v>Binary</v>
      </c>
      <c r="E101" s="3">
        <f>SUM(E97:E100)</f>
        <v>30012.616653203964</v>
      </c>
      <c r="F101" s="3">
        <f>F100</f>
        <v>70000</v>
      </c>
      <c r="G101" s="3">
        <f>G100</f>
        <v>52500</v>
      </c>
      <c r="H101" s="3">
        <f>H100</f>
        <v>17500</v>
      </c>
      <c r="I101" s="3">
        <f>SUM(I97:I100)/4</f>
        <v>0.84632857142857143</v>
      </c>
      <c r="J101" s="3">
        <f t="shared" ref="J101:L101" si="171">SUM(J97:J100)/4</f>
        <v>0</v>
      </c>
      <c r="K101" s="3">
        <f t="shared" si="171"/>
        <v>0</v>
      </c>
      <c r="L101" s="3">
        <f t="shared" si="171"/>
        <v>0.84234759310870055</v>
      </c>
      <c r="M101" s="3">
        <f>SUM(M97:M100)/4</f>
        <v>0</v>
      </c>
      <c r="N101" s="3">
        <f t="shared" ref="N101:O101" si="172">SUM(N97:N100)/4</f>
        <v>0</v>
      </c>
      <c r="O101" s="3">
        <f t="shared" si="172"/>
        <v>0.85217142857142858</v>
      </c>
      <c r="P101" s="3">
        <f>SUM(P97:P100)/4</f>
        <v>0</v>
      </c>
      <c r="Q101" s="3">
        <f t="shared" ref="Q101:R101" si="173">SUM(Q97:Q100)/4</f>
        <v>0</v>
      </c>
      <c r="R101" s="3">
        <f t="shared" si="173"/>
        <v>0.84722707985622869</v>
      </c>
      <c r="S101" s="4"/>
      <c r="T101" s="4">
        <f>ROUND(SUM(T97:T100)/4,0)</f>
        <v>7457</v>
      </c>
      <c r="U101" s="4">
        <f t="shared" ref="U101:W101" si="174">ROUND(SUM(U97:U100)/4,0)</f>
        <v>1294</v>
      </c>
      <c r="V101" s="4">
        <f t="shared" si="174"/>
        <v>1396</v>
      </c>
      <c r="W101" s="4">
        <f t="shared" si="174"/>
        <v>7354</v>
      </c>
      <c r="X101" s="3">
        <f t="shared" ref="X101" si="175">SUM(X97:X100)/4</f>
        <v>0.85041677841086716</v>
      </c>
      <c r="Y101" s="3">
        <f t="shared" ref="Y101:Z101" si="176">SUM(Y97:Y100)/4</f>
        <v>0.84048571428571428</v>
      </c>
      <c r="Z101" s="3">
        <f t="shared" si="176"/>
        <v>0.84541793333750259</v>
      </c>
      <c r="AA101" s="3">
        <f>AA100</f>
        <v>8750</v>
      </c>
      <c r="AB101" s="3">
        <f t="shared" ref="AB101:AD101" si="177">SUM(AB97:AB100)/4</f>
        <v>0.84234759310870055</v>
      </c>
      <c r="AC101" s="3">
        <f t="shared" si="177"/>
        <v>0.85217142857142858</v>
      </c>
      <c r="AD101" s="3">
        <f t="shared" si="177"/>
        <v>0.84722707985622869</v>
      </c>
      <c r="AE101" s="3">
        <f>AE100</f>
        <v>8750</v>
      </c>
      <c r="AF101" s="3">
        <f t="shared" ref="AF101:AI101" si="178">SUM(AF97:AF100)/4</f>
        <v>0.84632857142857143</v>
      </c>
      <c r="AG101" s="3">
        <f t="shared" si="178"/>
        <v>0.84638218575978386</v>
      </c>
      <c r="AH101" s="3">
        <f t="shared" si="178"/>
        <v>0.84632857142857154</v>
      </c>
      <c r="AI101" s="3">
        <f t="shared" si="178"/>
        <v>0.8463225065968657</v>
      </c>
      <c r="AJ101" s="3">
        <f>AJ100</f>
        <v>17500</v>
      </c>
      <c r="AK101" s="3">
        <f t="shared" ref="AK101:AM101" si="179">SUM(AK97:AK100)/4</f>
        <v>0.84638218575978375</v>
      </c>
      <c r="AL101" s="3">
        <f t="shared" si="179"/>
        <v>0.84632857142857143</v>
      </c>
      <c r="AM101" s="3">
        <f t="shared" si="179"/>
        <v>0.8463225065968657</v>
      </c>
      <c r="AN101" s="3">
        <f>AN100</f>
        <v>17500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9A2D-89D3-4462-B217-4868DD61E953}">
  <dimension ref="A1:L19"/>
  <sheetViews>
    <sheetView zoomScale="160" zoomScaleNormal="160" workbookViewId="0">
      <selection activeCell="F22" sqref="F22"/>
    </sheetView>
  </sheetViews>
  <sheetFormatPr baseColWidth="10" defaultRowHeight="15" x14ac:dyDescent="0.25"/>
  <cols>
    <col min="5" max="5" width="17.5703125" customWidth="1"/>
    <col min="6" max="6" width="14.5703125" customWidth="1"/>
    <col min="7" max="7" width="16.7109375" customWidth="1"/>
    <col min="8" max="8" width="16.28515625" customWidth="1"/>
    <col min="9" max="9" width="14.5703125" customWidth="1"/>
    <col min="10" max="10" width="15" customWidth="1"/>
    <col min="11" max="11" width="11.5703125" customWidth="1"/>
    <col min="12" max="12" width="13.42578125" customWidth="1"/>
  </cols>
  <sheetData>
    <row r="1" spans="1:1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158</v>
      </c>
      <c r="J1" s="10" t="s">
        <v>159</v>
      </c>
      <c r="K1" s="10" t="s">
        <v>242</v>
      </c>
      <c r="L1" s="11" t="s">
        <v>162</v>
      </c>
    </row>
    <row r="2" spans="1:12" x14ac:dyDescent="0.25">
      <c r="A2" s="7" t="s">
        <v>160</v>
      </c>
      <c r="B2" s="7" t="s">
        <v>36</v>
      </c>
      <c r="C2" s="7" t="s">
        <v>37</v>
      </c>
      <c r="D2" s="7" t="s">
        <v>168</v>
      </c>
      <c r="E2" s="7">
        <v>0.45805921052631576</v>
      </c>
      <c r="F2" s="7">
        <v>0.39229249011857709</v>
      </c>
      <c r="G2" s="7">
        <v>0.42164455855084865</v>
      </c>
      <c r="H2" s="7">
        <v>22</v>
      </c>
      <c r="I2" s="7">
        <v>2</v>
      </c>
      <c r="J2" s="7">
        <v>9</v>
      </c>
      <c r="K2" s="7">
        <v>12</v>
      </c>
      <c r="L2">
        <f>J2/(I2+J2+K2)</f>
        <v>0.39130434782608697</v>
      </c>
    </row>
    <row r="3" spans="1:12" x14ac:dyDescent="0.25">
      <c r="A3" s="8" t="s">
        <v>160</v>
      </c>
      <c r="B3" s="8" t="s">
        <v>39</v>
      </c>
      <c r="C3" s="8" t="s">
        <v>40</v>
      </c>
      <c r="D3" s="8" t="s">
        <v>168</v>
      </c>
      <c r="E3" s="8">
        <v>0.54809938215792653</v>
      </c>
      <c r="F3" s="8">
        <v>0.5243104254324451</v>
      </c>
      <c r="G3" s="8">
        <v>0.53499128777185989</v>
      </c>
      <c r="H3" s="8">
        <v>92</v>
      </c>
      <c r="I3" s="8">
        <v>24</v>
      </c>
      <c r="J3" s="8">
        <v>49</v>
      </c>
      <c r="K3" s="8">
        <v>21</v>
      </c>
      <c r="L3">
        <f t="shared" ref="L3:L19" si="0">J3/(I3+J3+K3)</f>
        <v>0.52127659574468088</v>
      </c>
    </row>
    <row r="4" spans="1:12" x14ac:dyDescent="0.25">
      <c r="A4" s="7" t="s">
        <v>160</v>
      </c>
      <c r="B4" s="7" t="s">
        <v>43</v>
      </c>
      <c r="C4" s="7" t="s">
        <v>44</v>
      </c>
      <c r="D4" s="7" t="s">
        <v>168</v>
      </c>
      <c r="E4" s="7">
        <v>0.5430147058823529</v>
      </c>
      <c r="F4" s="7">
        <v>0.71858465608465616</v>
      </c>
      <c r="G4" s="7">
        <v>0.61768383934851956</v>
      </c>
      <c r="H4" s="7">
        <v>27</v>
      </c>
      <c r="I4" s="7">
        <v>3</v>
      </c>
      <c r="J4" s="7">
        <v>20</v>
      </c>
      <c r="K4" s="7">
        <v>5</v>
      </c>
      <c r="L4">
        <f t="shared" si="0"/>
        <v>0.7142857142857143</v>
      </c>
    </row>
    <row r="5" spans="1:12" x14ac:dyDescent="0.25">
      <c r="A5" s="8" t="s">
        <v>160</v>
      </c>
      <c r="B5" s="8" t="s">
        <v>45</v>
      </c>
      <c r="C5" s="8" t="s">
        <v>46</v>
      </c>
      <c r="D5" s="8" t="s">
        <v>168</v>
      </c>
      <c r="E5" s="8">
        <v>0.58619867808503012</v>
      </c>
      <c r="F5" s="8">
        <v>0.54552055938090716</v>
      </c>
      <c r="G5" s="8">
        <v>0.56509075969614087</v>
      </c>
      <c r="H5" s="8">
        <v>1722</v>
      </c>
      <c r="I5" s="8">
        <v>38</v>
      </c>
      <c r="J5" s="8">
        <v>939</v>
      </c>
      <c r="K5" s="8">
        <v>745</v>
      </c>
      <c r="L5">
        <f t="shared" si="0"/>
        <v>0.54529616724738672</v>
      </c>
    </row>
    <row r="6" spans="1:12" x14ac:dyDescent="0.25">
      <c r="A6" s="7" t="s">
        <v>160</v>
      </c>
      <c r="B6" s="7" t="s">
        <v>47</v>
      </c>
      <c r="C6" s="7" t="s">
        <v>48</v>
      </c>
      <c r="D6" s="7" t="s">
        <v>168</v>
      </c>
      <c r="E6" s="7">
        <v>0.45594636118538751</v>
      </c>
      <c r="F6" s="7">
        <v>0.41265489246546072</v>
      </c>
      <c r="G6" s="7">
        <v>0.43257084856385741</v>
      </c>
      <c r="H6" s="7">
        <v>119</v>
      </c>
      <c r="I6" s="7">
        <v>15</v>
      </c>
      <c r="J6" s="7">
        <v>49</v>
      </c>
      <c r="K6" s="7">
        <v>55</v>
      </c>
      <c r="L6">
        <f t="shared" si="0"/>
        <v>0.41176470588235292</v>
      </c>
    </row>
    <row r="7" spans="1:12" x14ac:dyDescent="0.25">
      <c r="A7" s="8" t="s">
        <v>160</v>
      </c>
      <c r="B7" s="8" t="s">
        <v>49</v>
      </c>
      <c r="C7" s="8" t="s">
        <v>50</v>
      </c>
      <c r="D7" s="8" t="s">
        <v>168</v>
      </c>
      <c r="E7" s="8">
        <v>0.46375336523636712</v>
      </c>
      <c r="F7" s="8">
        <v>0.32788578783362682</v>
      </c>
      <c r="G7" s="8">
        <v>0.38349898476826477</v>
      </c>
      <c r="H7" s="8">
        <v>121</v>
      </c>
      <c r="I7" s="8">
        <v>6</v>
      </c>
      <c r="J7" s="8">
        <v>40</v>
      </c>
      <c r="K7" s="8">
        <v>75</v>
      </c>
      <c r="L7">
        <f t="shared" si="0"/>
        <v>0.33057851239669422</v>
      </c>
    </row>
    <row r="8" spans="1:12" x14ac:dyDescent="0.25">
      <c r="A8" s="7" t="s">
        <v>160</v>
      </c>
      <c r="B8" s="7" t="s">
        <v>51</v>
      </c>
      <c r="C8" s="7" t="s">
        <v>52</v>
      </c>
      <c r="D8" s="7" t="s">
        <v>168</v>
      </c>
      <c r="E8" s="7">
        <v>0.33333333333333331</v>
      </c>
      <c r="F8" s="7">
        <v>7.7777777777777779E-2</v>
      </c>
      <c r="G8" s="7">
        <v>0.12558275058275054</v>
      </c>
      <c r="H8" s="7">
        <v>10</v>
      </c>
      <c r="I8" s="7">
        <v>0</v>
      </c>
      <c r="J8" s="7">
        <v>1</v>
      </c>
      <c r="K8" s="7">
        <v>9</v>
      </c>
      <c r="L8">
        <f t="shared" si="0"/>
        <v>0.1</v>
      </c>
    </row>
    <row r="9" spans="1:12" x14ac:dyDescent="0.25">
      <c r="A9" s="8" t="s">
        <v>160</v>
      </c>
      <c r="B9" s="8" t="s">
        <v>53</v>
      </c>
      <c r="C9" s="8" t="s">
        <v>54</v>
      </c>
      <c r="D9" s="8" t="s">
        <v>168</v>
      </c>
      <c r="E9" s="8">
        <v>0.55524159973477305</v>
      </c>
      <c r="F9" s="8">
        <v>0.48120300751879697</v>
      </c>
      <c r="G9" s="8">
        <v>0.51515980044651388</v>
      </c>
      <c r="H9" s="8">
        <v>399</v>
      </c>
      <c r="I9" s="8">
        <v>1</v>
      </c>
      <c r="J9" s="8">
        <v>192</v>
      </c>
      <c r="K9" s="8">
        <v>206</v>
      </c>
      <c r="L9">
        <f t="shared" si="0"/>
        <v>0.48120300751879697</v>
      </c>
    </row>
    <row r="10" spans="1:12" x14ac:dyDescent="0.25">
      <c r="A10" s="7" t="s">
        <v>160</v>
      </c>
      <c r="B10" s="7" t="s">
        <v>55</v>
      </c>
      <c r="C10" s="7" t="s">
        <v>56</v>
      </c>
      <c r="D10" s="7" t="s">
        <v>168</v>
      </c>
      <c r="E10" s="7">
        <v>0.3125</v>
      </c>
      <c r="F10" s="7">
        <v>7.69230769230769E-2</v>
      </c>
      <c r="G10" s="7">
        <v>0.12156862745098038</v>
      </c>
      <c r="H10" s="7">
        <v>13</v>
      </c>
      <c r="I10" s="7">
        <v>11</v>
      </c>
      <c r="J10" s="7">
        <v>1</v>
      </c>
      <c r="K10" s="7">
        <v>1</v>
      </c>
      <c r="L10">
        <f t="shared" si="0"/>
        <v>7.6923076923076927E-2</v>
      </c>
    </row>
    <row r="11" spans="1:12" x14ac:dyDescent="0.25">
      <c r="A11" s="8" t="s">
        <v>160</v>
      </c>
      <c r="B11" s="8" t="s">
        <v>57</v>
      </c>
      <c r="C11" s="8" t="s">
        <v>58</v>
      </c>
      <c r="D11" s="8" t="s">
        <v>168</v>
      </c>
      <c r="E11" s="8">
        <v>0.48101847927064889</v>
      </c>
      <c r="F11" s="8">
        <v>0.3414193302891933</v>
      </c>
      <c r="G11" s="8">
        <v>0.39772907517963835</v>
      </c>
      <c r="H11" s="8">
        <v>72</v>
      </c>
      <c r="I11" s="8">
        <v>21</v>
      </c>
      <c r="J11" s="8">
        <v>25</v>
      </c>
      <c r="K11" s="8">
        <v>27</v>
      </c>
      <c r="L11">
        <f t="shared" si="0"/>
        <v>0.34246575342465752</v>
      </c>
    </row>
    <row r="12" spans="1:12" x14ac:dyDescent="0.25">
      <c r="A12" s="7" t="s">
        <v>160</v>
      </c>
      <c r="B12" s="7" t="s">
        <v>59</v>
      </c>
      <c r="C12" s="7" t="s">
        <v>60</v>
      </c>
      <c r="D12" s="7" t="s">
        <v>168</v>
      </c>
      <c r="E12" s="7">
        <v>0.44746221410308096</v>
      </c>
      <c r="F12" s="7">
        <v>0.35182091653865843</v>
      </c>
      <c r="G12" s="7">
        <v>0.39380989290160373</v>
      </c>
      <c r="H12" s="7">
        <v>280</v>
      </c>
      <c r="I12" s="7">
        <v>39</v>
      </c>
      <c r="J12" s="7">
        <v>98</v>
      </c>
      <c r="K12" s="7">
        <v>142</v>
      </c>
      <c r="L12">
        <f t="shared" si="0"/>
        <v>0.35125448028673834</v>
      </c>
    </row>
    <row r="13" spans="1:12" x14ac:dyDescent="0.25">
      <c r="A13" s="8" t="s">
        <v>160</v>
      </c>
      <c r="B13" s="8" t="s">
        <v>61</v>
      </c>
      <c r="C13" s="8" t="s">
        <v>62</v>
      </c>
      <c r="D13" s="8" t="s">
        <v>168</v>
      </c>
      <c r="E13" s="8">
        <v>0.47012779232879459</v>
      </c>
      <c r="F13" s="8">
        <v>0.40068312913140497</v>
      </c>
      <c r="G13" s="8">
        <v>0.43224964202220745</v>
      </c>
      <c r="H13" s="8">
        <v>377</v>
      </c>
      <c r="I13" s="8">
        <v>93</v>
      </c>
      <c r="J13" s="8">
        <v>151</v>
      </c>
      <c r="K13" s="8">
        <v>133</v>
      </c>
      <c r="L13">
        <f t="shared" si="0"/>
        <v>0.40053050397877982</v>
      </c>
    </row>
    <row r="14" spans="1:12" x14ac:dyDescent="0.25">
      <c r="A14" s="7" t="s">
        <v>160</v>
      </c>
      <c r="B14" s="7" t="s">
        <v>63</v>
      </c>
      <c r="C14" s="7" t="s">
        <v>64</v>
      </c>
      <c r="D14" s="7" t="s">
        <v>168</v>
      </c>
      <c r="E14" s="7">
        <v>0.39641737572772051</v>
      </c>
      <c r="F14" s="7">
        <v>0.20649717514124288</v>
      </c>
      <c r="G14" s="7">
        <v>0.27045702307576847</v>
      </c>
      <c r="H14" s="7">
        <v>59</v>
      </c>
      <c r="I14" s="7">
        <v>9</v>
      </c>
      <c r="J14" s="7">
        <v>12</v>
      </c>
      <c r="K14" s="7">
        <v>39</v>
      </c>
      <c r="L14">
        <f t="shared" si="0"/>
        <v>0.2</v>
      </c>
    </row>
    <row r="15" spans="1:12" x14ac:dyDescent="0.25">
      <c r="A15" s="8" t="s">
        <v>160</v>
      </c>
      <c r="B15" s="8" t="s">
        <v>65</v>
      </c>
      <c r="C15" s="8" t="s">
        <v>66</v>
      </c>
      <c r="D15" s="8" t="s">
        <v>168</v>
      </c>
      <c r="E15" s="8">
        <v>0.4786841003729787</v>
      </c>
      <c r="F15" s="8">
        <v>0.38642850882644642</v>
      </c>
      <c r="G15" s="8">
        <v>0.42759723585804649</v>
      </c>
      <c r="H15" s="8">
        <v>2917</v>
      </c>
      <c r="I15" s="8">
        <v>316</v>
      </c>
      <c r="J15" s="8">
        <v>1128</v>
      </c>
      <c r="K15" s="8">
        <v>1475</v>
      </c>
      <c r="L15">
        <f t="shared" si="0"/>
        <v>0.38643371017471739</v>
      </c>
    </row>
    <row r="16" spans="1:12" x14ac:dyDescent="0.25">
      <c r="A16" s="7" t="s">
        <v>160</v>
      </c>
      <c r="B16" s="7" t="s">
        <v>67</v>
      </c>
      <c r="C16" s="7" t="s">
        <v>68</v>
      </c>
      <c r="D16" s="7" t="s">
        <v>168</v>
      </c>
      <c r="E16" s="7">
        <v>0.76261851792997515</v>
      </c>
      <c r="F16" s="7">
        <v>0.88853276353276356</v>
      </c>
      <c r="G16" s="7">
        <v>0.81923399510647732</v>
      </c>
      <c r="H16" s="7">
        <v>26</v>
      </c>
      <c r="I16" s="7">
        <v>3</v>
      </c>
      <c r="J16" s="7">
        <v>24</v>
      </c>
      <c r="K16" s="7">
        <v>0</v>
      </c>
      <c r="L16">
        <f t="shared" si="0"/>
        <v>0.88888888888888884</v>
      </c>
    </row>
    <row r="17" spans="1:12" x14ac:dyDescent="0.25">
      <c r="A17" s="8" t="s">
        <v>160</v>
      </c>
      <c r="B17" s="8" t="s">
        <v>69</v>
      </c>
      <c r="C17" s="8" t="s">
        <v>70</v>
      </c>
      <c r="D17" s="8" t="s">
        <v>168</v>
      </c>
      <c r="E17" s="8">
        <v>0.5265151515151516</v>
      </c>
      <c r="F17" s="8">
        <v>0.41600177304964536</v>
      </c>
      <c r="G17" s="8">
        <v>0.46237146387748795</v>
      </c>
      <c r="H17" s="8">
        <v>47</v>
      </c>
      <c r="I17" s="8">
        <v>28</v>
      </c>
      <c r="J17" s="8">
        <v>20</v>
      </c>
      <c r="K17" s="8">
        <v>0</v>
      </c>
      <c r="L17">
        <f t="shared" si="0"/>
        <v>0.41666666666666669</v>
      </c>
    </row>
    <row r="18" spans="1:12" x14ac:dyDescent="0.25">
      <c r="A18" s="7" t="s">
        <v>160</v>
      </c>
      <c r="B18" s="7" t="s">
        <v>71</v>
      </c>
      <c r="C18" s="7" t="s">
        <v>72</v>
      </c>
      <c r="D18" s="7" t="s">
        <v>168</v>
      </c>
      <c r="E18" s="7">
        <v>0.63017324364630034</v>
      </c>
      <c r="F18" s="7">
        <v>0.6628096021472053</v>
      </c>
      <c r="G18" s="7">
        <v>0.64607680746440921</v>
      </c>
      <c r="H18" s="7">
        <v>5834</v>
      </c>
      <c r="I18" s="7">
        <v>577</v>
      </c>
      <c r="J18" s="7">
        <v>3867</v>
      </c>
      <c r="K18" s="7">
        <v>1390</v>
      </c>
      <c r="L18">
        <f t="shared" si="0"/>
        <v>0.66283853273911553</v>
      </c>
    </row>
    <row r="19" spans="1:12" x14ac:dyDescent="0.25">
      <c r="A19" s="8" t="s">
        <v>160</v>
      </c>
      <c r="B19" s="9" t="s">
        <v>73</v>
      </c>
      <c r="C19" s="9" t="s">
        <v>74</v>
      </c>
      <c r="D19" s="9" t="s">
        <v>168</v>
      </c>
      <c r="E19" s="8">
        <v>0.63528163887050992</v>
      </c>
      <c r="F19" s="8">
        <v>0.67014320303932917</v>
      </c>
      <c r="G19" s="8">
        <v>0.65223892289876173</v>
      </c>
      <c r="H19" s="8">
        <v>3859</v>
      </c>
      <c r="I19" s="9">
        <v>635</v>
      </c>
      <c r="J19" s="9">
        <v>2586</v>
      </c>
      <c r="K19" s="9">
        <v>638</v>
      </c>
      <c r="L19">
        <f t="shared" si="0"/>
        <v>0.67012179321067633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5631-1271-40AB-BDA0-92399F217B1C}">
  <dimension ref="A1:L19"/>
  <sheetViews>
    <sheetView workbookViewId="0">
      <selection activeCell="N21" sqref="N21"/>
    </sheetView>
  </sheetViews>
  <sheetFormatPr baseColWidth="10" defaultRowHeight="15" x14ac:dyDescent="0.25"/>
  <cols>
    <col min="5" max="5" width="18.85546875" customWidth="1"/>
    <col min="6" max="6" width="15.5703125" customWidth="1"/>
    <col min="7" max="7" width="17.85546875" customWidth="1"/>
    <col min="8" max="8" width="17.5703125" customWidth="1"/>
    <col min="9" max="9" width="15.7109375" customWidth="1"/>
    <col min="10" max="10" width="16.140625" customWidth="1"/>
    <col min="11" max="11" width="12.7109375" customWidth="1"/>
    <col min="12" max="12" width="14.42578125" customWidth="1"/>
  </cols>
  <sheetData>
    <row r="1" spans="1:1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161</v>
      </c>
      <c r="J1" s="10" t="s">
        <v>157</v>
      </c>
      <c r="K1" s="10" t="s">
        <v>241</v>
      </c>
      <c r="L1" s="11" t="s">
        <v>163</v>
      </c>
    </row>
    <row r="2" spans="1:12" x14ac:dyDescent="0.25">
      <c r="A2" s="7" t="s">
        <v>160</v>
      </c>
      <c r="B2" s="7" t="s">
        <v>36</v>
      </c>
      <c r="C2" s="7" t="s">
        <v>37</v>
      </c>
      <c r="D2" s="7" t="s">
        <v>168</v>
      </c>
      <c r="E2" s="7">
        <v>0.21401515151515149</v>
      </c>
      <c r="F2" s="7">
        <v>0.13928571428571423</v>
      </c>
      <c r="G2" s="7">
        <v>0.16555555555555551</v>
      </c>
      <c r="H2" s="7">
        <v>14</v>
      </c>
      <c r="I2" s="7">
        <v>2</v>
      </c>
      <c r="J2" s="7">
        <v>2</v>
      </c>
      <c r="K2" s="7">
        <v>10</v>
      </c>
      <c r="L2">
        <f>I2/(J2+K2+I2)</f>
        <v>0.14285714285714285</v>
      </c>
    </row>
    <row r="3" spans="1:12" x14ac:dyDescent="0.25">
      <c r="A3" s="8" t="s">
        <v>160</v>
      </c>
      <c r="B3" s="8" t="s">
        <v>39</v>
      </c>
      <c r="C3" s="8" t="s">
        <v>40</v>
      </c>
      <c r="D3" s="8" t="s">
        <v>168</v>
      </c>
      <c r="E3" s="8">
        <v>0.3251460035617012</v>
      </c>
      <c r="F3" s="8">
        <v>0.26225490196078433</v>
      </c>
      <c r="G3" s="8">
        <v>0.2893639480737269</v>
      </c>
      <c r="H3" s="8">
        <v>51</v>
      </c>
      <c r="I3" s="8">
        <v>13</v>
      </c>
      <c r="J3" s="8">
        <v>28</v>
      </c>
      <c r="K3" s="8">
        <v>10</v>
      </c>
      <c r="L3">
        <f t="shared" ref="L3:L19" si="0">I3/(J3+K3+I3)</f>
        <v>0.25490196078431371</v>
      </c>
    </row>
    <row r="4" spans="1:12" x14ac:dyDescent="0.25">
      <c r="A4" s="7" t="s">
        <v>160</v>
      </c>
      <c r="B4" s="7" t="s">
        <v>43</v>
      </c>
      <c r="C4" s="7" t="s">
        <v>44</v>
      </c>
      <c r="D4" s="7" t="s">
        <v>168</v>
      </c>
      <c r="E4" s="7">
        <v>0.47049733354880413</v>
      </c>
      <c r="F4" s="7">
        <v>0.33415032679738554</v>
      </c>
      <c r="G4" s="7">
        <v>0.37673796791443848</v>
      </c>
      <c r="H4" s="7">
        <v>17</v>
      </c>
      <c r="I4" s="7">
        <v>6</v>
      </c>
      <c r="J4" s="7">
        <v>7</v>
      </c>
      <c r="K4" s="7">
        <v>4</v>
      </c>
      <c r="L4">
        <f t="shared" si="0"/>
        <v>0.35294117647058826</v>
      </c>
    </row>
    <row r="5" spans="1:12" x14ac:dyDescent="0.25">
      <c r="A5" s="8" t="s">
        <v>160</v>
      </c>
      <c r="B5" s="8" t="s">
        <v>45</v>
      </c>
      <c r="C5" s="8" t="s">
        <v>46</v>
      </c>
      <c r="D5" s="8" t="s">
        <v>168</v>
      </c>
      <c r="E5" s="8">
        <v>0.44589210720423123</v>
      </c>
      <c r="F5" s="8">
        <v>0.34025974025974026</v>
      </c>
      <c r="G5" s="8">
        <v>0.38455134301887056</v>
      </c>
      <c r="H5" s="8">
        <v>384</v>
      </c>
      <c r="I5" s="8">
        <v>131</v>
      </c>
      <c r="J5" s="8">
        <v>55</v>
      </c>
      <c r="K5" s="8">
        <v>199</v>
      </c>
      <c r="L5">
        <f t="shared" si="0"/>
        <v>0.34025974025974026</v>
      </c>
    </row>
    <row r="6" spans="1:12" x14ac:dyDescent="0.25">
      <c r="A6" s="7" t="s">
        <v>160</v>
      </c>
      <c r="B6" s="7" t="s">
        <v>47</v>
      </c>
      <c r="C6" s="7" t="s">
        <v>48</v>
      </c>
      <c r="D6" s="7" t="s">
        <v>168</v>
      </c>
      <c r="E6" s="7">
        <v>0.4114735160497987</v>
      </c>
      <c r="F6" s="7">
        <v>0.28808089500860584</v>
      </c>
      <c r="G6" s="7">
        <v>0.33640754129651673</v>
      </c>
      <c r="H6" s="7">
        <v>83</v>
      </c>
      <c r="I6" s="7">
        <v>24</v>
      </c>
      <c r="J6" s="7">
        <v>23</v>
      </c>
      <c r="K6" s="7">
        <v>37</v>
      </c>
      <c r="L6">
        <f t="shared" si="0"/>
        <v>0.2857142857142857</v>
      </c>
    </row>
    <row r="7" spans="1:12" x14ac:dyDescent="0.25">
      <c r="A7" s="8" t="s">
        <v>160</v>
      </c>
      <c r="B7" s="8" t="s">
        <v>49</v>
      </c>
      <c r="C7" s="8" t="s">
        <v>50</v>
      </c>
      <c r="D7" s="8" t="s">
        <v>168</v>
      </c>
      <c r="E7" s="8">
        <v>0.42655240615839951</v>
      </c>
      <c r="F7" s="8">
        <v>0.23387096774193544</v>
      </c>
      <c r="G7" s="8">
        <v>0.30201190603813993</v>
      </c>
      <c r="H7" s="8">
        <v>93</v>
      </c>
      <c r="I7" s="8">
        <v>22</v>
      </c>
      <c r="J7" s="8">
        <v>8</v>
      </c>
      <c r="K7" s="8">
        <v>64</v>
      </c>
      <c r="L7">
        <f t="shared" si="0"/>
        <v>0.23404255319148937</v>
      </c>
    </row>
    <row r="8" spans="1:12" x14ac:dyDescent="0.25">
      <c r="A8" s="7" t="s">
        <v>160</v>
      </c>
      <c r="B8" s="7" t="s">
        <v>51</v>
      </c>
      <c r="C8" s="7" t="s">
        <v>52</v>
      </c>
      <c r="D8" s="7" t="s">
        <v>168</v>
      </c>
      <c r="E8" s="7">
        <v>0.56899350649350644</v>
      </c>
      <c r="F8" s="7">
        <v>0.31045751633986929</v>
      </c>
      <c r="G8" s="7">
        <v>0.39825817860300616</v>
      </c>
      <c r="H8" s="7">
        <v>17</v>
      </c>
      <c r="I8" s="7">
        <v>6</v>
      </c>
      <c r="J8" s="7">
        <v>0</v>
      </c>
      <c r="K8" s="7">
        <v>12</v>
      </c>
      <c r="L8">
        <f t="shared" si="0"/>
        <v>0.33333333333333331</v>
      </c>
    </row>
    <row r="9" spans="1:12" x14ac:dyDescent="0.25">
      <c r="A9" s="8" t="s">
        <v>160</v>
      </c>
      <c r="B9" s="8" t="s">
        <v>53</v>
      </c>
      <c r="C9" s="8" t="s">
        <v>54</v>
      </c>
      <c r="D9" s="8" t="s">
        <v>168</v>
      </c>
      <c r="E9" s="8">
        <v>0.25</v>
      </c>
      <c r="F9" s="8">
        <v>2.2727272727272724E-2</v>
      </c>
      <c r="G9" s="8">
        <v>4.166666666666665E-2</v>
      </c>
      <c r="H9" s="8">
        <v>11</v>
      </c>
      <c r="I9" s="8">
        <v>0</v>
      </c>
      <c r="J9" s="8">
        <v>4</v>
      </c>
      <c r="K9" s="8">
        <v>7</v>
      </c>
      <c r="L9">
        <f t="shared" si="0"/>
        <v>0</v>
      </c>
    </row>
    <row r="10" spans="1:12" x14ac:dyDescent="0.25">
      <c r="A10" s="7" t="s">
        <v>160</v>
      </c>
      <c r="B10" s="7" t="s">
        <v>55</v>
      </c>
      <c r="C10" s="7" t="s">
        <v>56</v>
      </c>
      <c r="D10" s="7" t="s">
        <v>168</v>
      </c>
      <c r="E10" s="7">
        <v>0.86773781773781777</v>
      </c>
      <c r="F10" s="7">
        <v>0.98418947631546061</v>
      </c>
      <c r="G10" s="7">
        <v>0.92225431007588954</v>
      </c>
      <c r="H10" s="7">
        <v>126</v>
      </c>
      <c r="I10" s="7">
        <v>125</v>
      </c>
      <c r="J10" s="7">
        <v>1</v>
      </c>
      <c r="K10" s="7">
        <v>1</v>
      </c>
      <c r="L10">
        <f t="shared" si="0"/>
        <v>0.98425196850393704</v>
      </c>
    </row>
    <row r="11" spans="1:12" x14ac:dyDescent="0.25">
      <c r="A11" s="8" t="s">
        <v>160</v>
      </c>
      <c r="B11" s="8" t="s">
        <v>57</v>
      </c>
      <c r="C11" s="8" t="s">
        <v>58</v>
      </c>
      <c r="D11" s="8" t="s">
        <v>168</v>
      </c>
      <c r="E11" s="8">
        <v>0.71567816378995774</v>
      </c>
      <c r="F11" s="8">
        <v>0.66142147734326495</v>
      </c>
      <c r="G11" s="8">
        <v>0.6866276666240656</v>
      </c>
      <c r="H11" s="8">
        <v>180</v>
      </c>
      <c r="I11" s="8">
        <v>119</v>
      </c>
      <c r="J11" s="8">
        <v>15</v>
      </c>
      <c r="K11" s="8">
        <v>46</v>
      </c>
      <c r="L11">
        <f t="shared" si="0"/>
        <v>0.66111111111111109</v>
      </c>
    </row>
    <row r="12" spans="1:12" x14ac:dyDescent="0.25">
      <c r="A12" s="7" t="s">
        <v>160</v>
      </c>
      <c r="B12" s="7" t="s">
        <v>59</v>
      </c>
      <c r="C12" s="7" t="s">
        <v>60</v>
      </c>
      <c r="D12" s="7" t="s">
        <v>168</v>
      </c>
      <c r="E12" s="7">
        <v>0.61104657239411375</v>
      </c>
      <c r="F12" s="7">
        <v>0.53905827119580219</v>
      </c>
      <c r="G12" s="7">
        <v>0.57273486318920519</v>
      </c>
      <c r="H12" s="7">
        <v>425</v>
      </c>
      <c r="I12" s="7">
        <v>230</v>
      </c>
      <c r="J12" s="7">
        <v>41</v>
      </c>
      <c r="K12" s="7">
        <v>156</v>
      </c>
      <c r="L12">
        <f t="shared" si="0"/>
        <v>0.53864168618266983</v>
      </c>
    </row>
    <row r="13" spans="1:12" x14ac:dyDescent="0.25">
      <c r="A13" s="8" t="s">
        <v>160</v>
      </c>
      <c r="B13" s="8" t="s">
        <v>61</v>
      </c>
      <c r="C13" s="8" t="s">
        <v>62</v>
      </c>
      <c r="D13" s="8" t="s">
        <v>168</v>
      </c>
      <c r="E13" s="8">
        <v>0.76362263367939032</v>
      </c>
      <c r="F13" s="8">
        <v>0.72499165960941303</v>
      </c>
      <c r="G13" s="8">
        <v>0.74375632688450877</v>
      </c>
      <c r="H13" s="8">
        <v>837</v>
      </c>
      <c r="I13" s="8">
        <v>607</v>
      </c>
      <c r="J13" s="8">
        <v>86</v>
      </c>
      <c r="K13" s="8">
        <v>144</v>
      </c>
      <c r="L13">
        <f t="shared" si="0"/>
        <v>0.72520908004778972</v>
      </c>
    </row>
    <row r="14" spans="1:12" x14ac:dyDescent="0.25">
      <c r="A14" s="7" t="s">
        <v>160</v>
      </c>
      <c r="B14" s="7" t="s">
        <v>63</v>
      </c>
      <c r="C14" s="7" t="s">
        <v>64</v>
      </c>
      <c r="D14" s="7" t="s">
        <v>168</v>
      </c>
      <c r="E14" s="7">
        <v>0.58367342906816588</v>
      </c>
      <c r="F14" s="7">
        <v>0.46016196447230928</v>
      </c>
      <c r="G14" s="7">
        <v>0.51178328964172881</v>
      </c>
      <c r="H14" s="7">
        <v>88</v>
      </c>
      <c r="I14" s="7">
        <v>40</v>
      </c>
      <c r="J14" s="7">
        <v>7</v>
      </c>
      <c r="K14" s="7">
        <v>41</v>
      </c>
      <c r="L14">
        <f t="shared" si="0"/>
        <v>0.45454545454545453</v>
      </c>
    </row>
    <row r="15" spans="1:12" x14ac:dyDescent="0.25">
      <c r="A15" s="8" t="s">
        <v>160</v>
      </c>
      <c r="B15" s="8" t="s">
        <v>65</v>
      </c>
      <c r="C15" s="8" t="s">
        <v>66</v>
      </c>
      <c r="D15" s="8" t="s">
        <v>168</v>
      </c>
      <c r="E15" s="8">
        <v>0.55740091905257727</v>
      </c>
      <c r="F15" s="8">
        <v>0.48026229211973481</v>
      </c>
      <c r="G15" s="8">
        <v>0.51595754039570718</v>
      </c>
      <c r="H15" s="8">
        <v>4117</v>
      </c>
      <c r="I15" s="8">
        <v>1977</v>
      </c>
      <c r="J15" s="8">
        <v>323</v>
      </c>
      <c r="K15" s="8">
        <v>1817</v>
      </c>
      <c r="L15">
        <f t="shared" si="0"/>
        <v>0.48020403206218121</v>
      </c>
    </row>
    <row r="16" spans="1:12" x14ac:dyDescent="0.25">
      <c r="A16" s="7" t="s">
        <v>160</v>
      </c>
      <c r="B16" s="7" t="s">
        <v>67</v>
      </c>
      <c r="C16" s="7" t="s">
        <v>68</v>
      </c>
      <c r="D16" s="7" t="s">
        <v>168</v>
      </c>
      <c r="E16" s="7">
        <v>0.69659090909090904</v>
      </c>
      <c r="F16" s="7">
        <v>0.53525641025641035</v>
      </c>
      <c r="G16" s="7">
        <v>0.58714866051822567</v>
      </c>
      <c r="H16" s="7">
        <v>13</v>
      </c>
      <c r="I16" s="7">
        <v>7</v>
      </c>
      <c r="J16" s="7">
        <v>6</v>
      </c>
      <c r="K16" s="7">
        <v>0</v>
      </c>
      <c r="L16">
        <f t="shared" si="0"/>
        <v>0.53846153846153844</v>
      </c>
    </row>
    <row r="17" spans="1:12" x14ac:dyDescent="0.25">
      <c r="A17" s="8" t="s">
        <v>160</v>
      </c>
      <c r="B17" s="8" t="s">
        <v>69</v>
      </c>
      <c r="C17" s="8" t="s">
        <v>70</v>
      </c>
      <c r="D17" s="8" t="s">
        <v>168</v>
      </c>
      <c r="E17" s="8">
        <v>0.63724433601277819</v>
      </c>
      <c r="F17" s="8">
        <v>0.77329192546583847</v>
      </c>
      <c r="G17" s="8">
        <v>0.6980062506507918</v>
      </c>
      <c r="H17" s="8">
        <v>69</v>
      </c>
      <c r="I17" s="8">
        <v>54</v>
      </c>
      <c r="J17" s="8">
        <v>16</v>
      </c>
      <c r="K17" s="8">
        <v>0</v>
      </c>
      <c r="L17">
        <f t="shared" si="0"/>
        <v>0.77142857142857146</v>
      </c>
    </row>
    <row r="18" spans="1:12" x14ac:dyDescent="0.25">
      <c r="A18" s="7" t="s">
        <v>160</v>
      </c>
      <c r="B18" s="7" t="s">
        <v>71</v>
      </c>
      <c r="C18" s="7" t="s">
        <v>72</v>
      </c>
      <c r="D18" s="7" t="s">
        <v>168</v>
      </c>
      <c r="E18" s="7">
        <v>0.71574577795306604</v>
      </c>
      <c r="F18" s="7">
        <v>0.76673501770011521</v>
      </c>
      <c r="G18" s="7">
        <v>0.74035790065606799</v>
      </c>
      <c r="H18" s="7">
        <v>5833</v>
      </c>
      <c r="I18" s="7">
        <v>4473</v>
      </c>
      <c r="J18" s="7">
        <v>487</v>
      </c>
      <c r="K18" s="7">
        <v>874</v>
      </c>
      <c r="L18">
        <f t="shared" si="0"/>
        <v>0.76671237572848816</v>
      </c>
    </row>
    <row r="19" spans="1:12" x14ac:dyDescent="0.25">
      <c r="A19" s="8" t="s">
        <v>160</v>
      </c>
      <c r="B19" s="9" t="s">
        <v>73</v>
      </c>
      <c r="C19" s="9" t="s">
        <v>74</v>
      </c>
      <c r="D19" s="9" t="s">
        <v>168</v>
      </c>
      <c r="E19" s="8">
        <v>0.80606331040670154</v>
      </c>
      <c r="F19" s="8">
        <v>0.81794774671747295</v>
      </c>
      <c r="G19" s="8">
        <v>0.81196185499608964</v>
      </c>
      <c r="H19" s="8">
        <v>9903</v>
      </c>
      <c r="I19" s="9">
        <v>8101</v>
      </c>
      <c r="J19" s="9">
        <v>680</v>
      </c>
      <c r="K19" s="9">
        <v>1123</v>
      </c>
      <c r="L19">
        <f t="shared" si="0"/>
        <v>0.81795234248788373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EA20-FBE1-42C1-8AA0-023C62B132AC}">
  <dimension ref="A1:L19"/>
  <sheetViews>
    <sheetView zoomScale="145" zoomScaleNormal="145" workbookViewId="0">
      <selection activeCell="J26" sqref="J26"/>
    </sheetView>
  </sheetViews>
  <sheetFormatPr baseColWidth="10" defaultRowHeight="15" x14ac:dyDescent="0.25"/>
  <cols>
    <col min="5" max="5" width="16.42578125" customWidth="1"/>
    <col min="6" max="6" width="13.42578125" customWidth="1"/>
    <col min="7" max="7" width="15.7109375" customWidth="1"/>
    <col min="8" max="8" width="15.28515625" customWidth="1"/>
    <col min="11" max="11" width="11.5703125" customWidth="1"/>
    <col min="12" max="12" width="14.7109375" customWidth="1"/>
  </cols>
  <sheetData>
    <row r="1" spans="1:1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166</v>
      </c>
      <c r="F1" s="10" t="s">
        <v>167</v>
      </c>
      <c r="G1" s="10" t="s">
        <v>164</v>
      </c>
      <c r="H1" s="10" t="s">
        <v>165</v>
      </c>
      <c r="I1" s="10" t="s">
        <v>243</v>
      </c>
      <c r="J1" s="10" t="s">
        <v>244</v>
      </c>
      <c r="K1" s="10" t="s">
        <v>245</v>
      </c>
      <c r="L1" s="11" t="s">
        <v>246</v>
      </c>
    </row>
    <row r="2" spans="1:12" x14ac:dyDescent="0.25">
      <c r="A2" s="7" t="s">
        <v>160</v>
      </c>
      <c r="B2" s="7" t="s">
        <v>36</v>
      </c>
      <c r="C2" s="7" t="s">
        <v>37</v>
      </c>
      <c r="D2" s="7" t="s">
        <v>168</v>
      </c>
      <c r="E2" s="7">
        <v>0.45669386919386912</v>
      </c>
      <c r="F2" s="7">
        <v>0.54838709677419351</v>
      </c>
      <c r="G2" s="7">
        <v>0.51023038605230386</v>
      </c>
      <c r="H2" s="7">
        <v>31</v>
      </c>
      <c r="I2" s="7">
        <v>5</v>
      </c>
      <c r="J2" s="7">
        <v>8</v>
      </c>
      <c r="K2" s="7">
        <v>18</v>
      </c>
      <c r="L2">
        <f>K2/(K2+J2+I2)</f>
        <v>0.58064516129032262</v>
      </c>
    </row>
    <row r="3" spans="1:12" x14ac:dyDescent="0.25">
      <c r="A3" s="8" t="s">
        <v>160</v>
      </c>
      <c r="B3" s="8" t="s">
        <v>39</v>
      </c>
      <c r="C3" s="8" t="s">
        <v>40</v>
      </c>
      <c r="D3" s="8" t="s">
        <v>168</v>
      </c>
      <c r="E3" s="8">
        <v>0.34457462219090124</v>
      </c>
      <c r="F3" s="8">
        <v>0.4242424242424242</v>
      </c>
      <c r="G3" s="8">
        <v>0.40193842757363624</v>
      </c>
      <c r="H3" s="8">
        <v>33</v>
      </c>
      <c r="I3" s="8">
        <v>4</v>
      </c>
      <c r="J3" s="8">
        <v>13</v>
      </c>
      <c r="K3" s="8">
        <v>16</v>
      </c>
      <c r="L3">
        <f t="shared" ref="L3:L19" si="0">K3/(K3+J3+I3)</f>
        <v>0.48484848484848486</v>
      </c>
    </row>
    <row r="4" spans="1:12" x14ac:dyDescent="0.25">
      <c r="A4" s="7" t="s">
        <v>160</v>
      </c>
      <c r="B4" s="7" t="s">
        <v>43</v>
      </c>
      <c r="C4" s="7" t="s">
        <v>44</v>
      </c>
      <c r="D4" s="7" t="s">
        <v>168</v>
      </c>
      <c r="E4" s="7">
        <v>0.47648405516052572</v>
      </c>
      <c r="F4" s="7">
        <v>0.39130434782608697</v>
      </c>
      <c r="G4" s="7">
        <v>0.41536544850498336</v>
      </c>
      <c r="H4" s="7">
        <v>22.75</v>
      </c>
      <c r="I4" s="7">
        <v>5</v>
      </c>
      <c r="J4" s="7">
        <v>10</v>
      </c>
      <c r="K4" s="7">
        <v>9</v>
      </c>
      <c r="L4">
        <f t="shared" si="0"/>
        <v>0.375</v>
      </c>
    </row>
    <row r="5" spans="1:12" x14ac:dyDescent="0.25">
      <c r="A5" s="8" t="s">
        <v>160</v>
      </c>
      <c r="B5" s="8" t="s">
        <v>45</v>
      </c>
      <c r="C5" s="8" t="s">
        <v>46</v>
      </c>
      <c r="D5" s="8" t="s">
        <v>168</v>
      </c>
      <c r="E5" s="8">
        <v>0.80229550543020678</v>
      </c>
      <c r="F5" s="8">
        <v>0.82953549517966696</v>
      </c>
      <c r="G5" s="8">
        <v>0.82014680110586569</v>
      </c>
      <c r="H5" s="8">
        <v>4564</v>
      </c>
      <c r="I5" s="8">
        <v>127</v>
      </c>
      <c r="J5" s="8">
        <v>609</v>
      </c>
      <c r="K5" s="8">
        <v>3829</v>
      </c>
      <c r="L5">
        <f t="shared" si="0"/>
        <v>0.83877327491785325</v>
      </c>
    </row>
    <row r="6" spans="1:12" x14ac:dyDescent="0.25">
      <c r="A6" s="7" t="s">
        <v>160</v>
      </c>
      <c r="B6" s="7" t="s">
        <v>47</v>
      </c>
      <c r="C6" s="7" t="s">
        <v>48</v>
      </c>
      <c r="D6" s="7" t="s">
        <v>168</v>
      </c>
      <c r="E6" s="7">
        <v>0.5186513491877538</v>
      </c>
      <c r="F6" s="7">
        <v>0.6558441558441559</v>
      </c>
      <c r="G6" s="7">
        <v>0.57272196460108415</v>
      </c>
      <c r="H6" s="7">
        <v>154.25</v>
      </c>
      <c r="I6" s="7">
        <v>20</v>
      </c>
      <c r="J6" s="7">
        <v>36</v>
      </c>
      <c r="K6" s="7">
        <v>99</v>
      </c>
      <c r="L6">
        <f t="shared" si="0"/>
        <v>0.6387096774193548</v>
      </c>
    </row>
    <row r="7" spans="1:12" x14ac:dyDescent="0.25">
      <c r="A7" s="8" t="s">
        <v>160</v>
      </c>
      <c r="B7" s="8" t="s">
        <v>49</v>
      </c>
      <c r="C7" s="8" t="s">
        <v>50</v>
      </c>
      <c r="D7" s="8" t="s">
        <v>168</v>
      </c>
      <c r="E7" s="8">
        <v>0.68921205043840439</v>
      </c>
      <c r="F7" s="8">
        <v>0.82926829268292679</v>
      </c>
      <c r="G7" s="8">
        <v>0.75447209343494037</v>
      </c>
      <c r="H7" s="8">
        <v>369.25</v>
      </c>
      <c r="I7" s="8">
        <v>23</v>
      </c>
      <c r="J7" s="8">
        <v>39</v>
      </c>
      <c r="K7" s="8">
        <v>308</v>
      </c>
      <c r="L7">
        <f t="shared" si="0"/>
        <v>0.83243243243243248</v>
      </c>
    </row>
    <row r="8" spans="1:12" x14ac:dyDescent="0.25">
      <c r="A8" s="7" t="s">
        <v>160</v>
      </c>
      <c r="B8" s="7" t="s">
        <v>51</v>
      </c>
      <c r="C8" s="7" t="s">
        <v>52</v>
      </c>
      <c r="D8" s="7" t="s">
        <v>168</v>
      </c>
      <c r="E8" s="7">
        <v>0.89822431331414354</v>
      </c>
      <c r="F8" s="7">
        <v>0.97297297297297303</v>
      </c>
      <c r="G8" s="7">
        <v>0.93471706864564008</v>
      </c>
      <c r="H8" s="7">
        <v>185.5</v>
      </c>
      <c r="I8" s="7">
        <v>4</v>
      </c>
      <c r="J8" s="7">
        <v>1</v>
      </c>
      <c r="K8" s="7">
        <v>181</v>
      </c>
      <c r="L8">
        <f t="shared" si="0"/>
        <v>0.9731182795698925</v>
      </c>
    </row>
    <row r="9" spans="1:12" x14ac:dyDescent="0.25">
      <c r="A9" s="8" t="s">
        <v>160</v>
      </c>
      <c r="B9" s="8" t="s">
        <v>53</v>
      </c>
      <c r="C9" s="8" t="s">
        <v>54</v>
      </c>
      <c r="D9" s="8" t="s">
        <v>168</v>
      </c>
      <c r="E9" s="8">
        <v>0.57656477658192196</v>
      </c>
      <c r="F9" s="8">
        <v>0.66136363636363638</v>
      </c>
      <c r="G9" s="8">
        <v>0.61401277293697243</v>
      </c>
      <c r="H9" s="8">
        <v>440.5</v>
      </c>
      <c r="I9" s="8">
        <v>1</v>
      </c>
      <c r="J9" s="8">
        <v>150</v>
      </c>
      <c r="K9" s="8">
        <v>290</v>
      </c>
      <c r="L9">
        <f t="shared" si="0"/>
        <v>0.65759637188208619</v>
      </c>
    </row>
    <row r="10" spans="1:12" x14ac:dyDescent="0.25">
      <c r="A10" s="7" t="s">
        <v>160</v>
      </c>
      <c r="B10" s="7" t="s">
        <v>55</v>
      </c>
      <c r="C10" s="7" t="s">
        <v>56</v>
      </c>
      <c r="D10" s="7" t="s">
        <v>168</v>
      </c>
      <c r="E10" s="7">
        <v>0.20833333333333331</v>
      </c>
      <c r="F10" s="7">
        <v>0.125</v>
      </c>
      <c r="G10" s="7">
        <v>9.0909090909090898E-2</v>
      </c>
      <c r="H10" s="7">
        <v>8.5</v>
      </c>
      <c r="I10" s="7">
        <v>8</v>
      </c>
      <c r="J10" s="7">
        <v>0</v>
      </c>
      <c r="K10" s="7">
        <v>1</v>
      </c>
      <c r="L10">
        <f t="shared" si="0"/>
        <v>0.1111111111111111</v>
      </c>
    </row>
    <row r="11" spans="1:12" x14ac:dyDescent="0.25">
      <c r="A11" s="8" t="s">
        <v>160</v>
      </c>
      <c r="B11" s="8" t="s">
        <v>57</v>
      </c>
      <c r="C11" s="8" t="s">
        <v>58</v>
      </c>
      <c r="D11" s="8" t="s">
        <v>168</v>
      </c>
      <c r="E11" s="8">
        <v>0.64380968425105889</v>
      </c>
      <c r="F11" s="8">
        <v>0.78106508875739644</v>
      </c>
      <c r="G11" s="8">
        <v>0.70338058064552578</v>
      </c>
      <c r="H11" s="8">
        <v>169.25</v>
      </c>
      <c r="I11" s="8">
        <v>26</v>
      </c>
      <c r="J11" s="8">
        <v>12</v>
      </c>
      <c r="K11" s="8">
        <v>131</v>
      </c>
      <c r="L11">
        <f t="shared" si="0"/>
        <v>0.7751479289940828</v>
      </c>
    </row>
    <row r="12" spans="1:12" x14ac:dyDescent="0.25">
      <c r="A12" s="7" t="s">
        <v>160</v>
      </c>
      <c r="B12" s="7" t="s">
        <v>59</v>
      </c>
      <c r="C12" s="7" t="s">
        <v>60</v>
      </c>
      <c r="D12" s="7" t="s">
        <v>168</v>
      </c>
      <c r="E12" s="7">
        <v>0.76432612721451199</v>
      </c>
      <c r="F12" s="7">
        <v>0.84809027777777779</v>
      </c>
      <c r="G12" s="7">
        <v>0.7989169909378917</v>
      </c>
      <c r="H12" s="7">
        <v>1152</v>
      </c>
      <c r="I12" s="7">
        <v>107</v>
      </c>
      <c r="J12" s="7">
        <v>81</v>
      </c>
      <c r="K12" s="7">
        <v>964</v>
      </c>
      <c r="L12">
        <f t="shared" si="0"/>
        <v>0.83680555555555558</v>
      </c>
    </row>
    <row r="13" spans="1:12" x14ac:dyDescent="0.25">
      <c r="A13" s="8" t="s">
        <v>160</v>
      </c>
      <c r="B13" s="8" t="s">
        <v>61</v>
      </c>
      <c r="C13" s="8" t="s">
        <v>62</v>
      </c>
      <c r="D13" s="8" t="s">
        <v>168</v>
      </c>
      <c r="E13" s="8">
        <v>0.60833221832616435</v>
      </c>
      <c r="F13" s="8">
        <v>0.69129720853858789</v>
      </c>
      <c r="G13" s="8">
        <v>0.65333234623745307</v>
      </c>
      <c r="H13" s="8">
        <v>608.75</v>
      </c>
      <c r="I13" s="8">
        <v>95</v>
      </c>
      <c r="J13" s="8">
        <v>84</v>
      </c>
      <c r="K13" s="8">
        <v>430</v>
      </c>
      <c r="L13">
        <f t="shared" si="0"/>
        <v>0.70607553366174058</v>
      </c>
    </row>
    <row r="14" spans="1:12" x14ac:dyDescent="0.25">
      <c r="A14" s="7" t="s">
        <v>160</v>
      </c>
      <c r="B14" s="7" t="s">
        <v>63</v>
      </c>
      <c r="C14" s="7" t="s">
        <v>64</v>
      </c>
      <c r="D14" s="7" t="s">
        <v>168</v>
      </c>
      <c r="E14" s="7">
        <v>0.74824235346586332</v>
      </c>
      <c r="F14" s="7">
        <v>0.87265917602996257</v>
      </c>
      <c r="G14" s="7">
        <v>0.80851320104230551</v>
      </c>
      <c r="H14" s="7">
        <v>267.75</v>
      </c>
      <c r="I14" s="7">
        <v>21</v>
      </c>
      <c r="J14" s="7">
        <v>12</v>
      </c>
      <c r="K14" s="7">
        <v>236</v>
      </c>
      <c r="L14">
        <f t="shared" si="0"/>
        <v>0.87732342007434949</v>
      </c>
    </row>
    <row r="15" spans="1:12" x14ac:dyDescent="0.25">
      <c r="A15" s="8" t="s">
        <v>160</v>
      </c>
      <c r="B15" s="8" t="s">
        <v>65</v>
      </c>
      <c r="C15" s="8" t="s">
        <v>66</v>
      </c>
      <c r="D15" s="8" t="s">
        <v>168</v>
      </c>
      <c r="E15" s="8">
        <v>0.6780173315203184</v>
      </c>
      <c r="F15" s="8">
        <v>0.7712022879771202</v>
      </c>
      <c r="G15" s="8">
        <v>0.71771910728356059</v>
      </c>
      <c r="H15" s="8">
        <v>9091</v>
      </c>
      <c r="I15" s="8">
        <v>1254</v>
      </c>
      <c r="J15" s="8">
        <v>906</v>
      </c>
      <c r="K15" s="8">
        <v>6931</v>
      </c>
      <c r="L15">
        <f t="shared" si="0"/>
        <v>0.76240237597624028</v>
      </c>
    </row>
    <row r="16" spans="1:12" x14ac:dyDescent="0.25">
      <c r="A16" s="7" t="s">
        <v>160</v>
      </c>
      <c r="B16" s="7" t="s">
        <v>67</v>
      </c>
      <c r="C16" s="7" t="s">
        <v>68</v>
      </c>
      <c r="D16" s="7" t="s">
        <v>168</v>
      </c>
      <c r="E16" s="7">
        <v>0</v>
      </c>
      <c r="F16" s="7">
        <v>0</v>
      </c>
      <c r="G16" s="7">
        <v>0</v>
      </c>
      <c r="H16" s="7">
        <v>1.75</v>
      </c>
      <c r="I16" s="7">
        <v>0</v>
      </c>
      <c r="J16" s="7">
        <v>2</v>
      </c>
      <c r="K16" s="7">
        <v>0</v>
      </c>
      <c r="L16">
        <f t="shared" si="0"/>
        <v>0</v>
      </c>
    </row>
    <row r="17" spans="1:12" x14ac:dyDescent="0.25">
      <c r="A17" s="8" t="s">
        <v>160</v>
      </c>
      <c r="B17" s="8" t="s">
        <v>69</v>
      </c>
      <c r="C17" s="8" t="s">
        <v>70</v>
      </c>
      <c r="D17" s="8" t="s">
        <v>168</v>
      </c>
      <c r="E17" s="8">
        <v>0.125</v>
      </c>
      <c r="F17" s="8">
        <v>0</v>
      </c>
      <c r="G17" s="8">
        <v>7.1428571428571425E-2</v>
      </c>
      <c r="H17" s="8">
        <v>5.5</v>
      </c>
      <c r="I17" s="8">
        <v>3</v>
      </c>
      <c r="J17" s="8">
        <v>2</v>
      </c>
      <c r="K17" s="8">
        <v>0</v>
      </c>
      <c r="L17">
        <f t="shared" si="0"/>
        <v>0</v>
      </c>
    </row>
    <row r="18" spans="1:12" x14ac:dyDescent="0.25">
      <c r="A18" s="7" t="s">
        <v>160</v>
      </c>
      <c r="B18" s="7" t="s">
        <v>71</v>
      </c>
      <c r="C18" s="7" t="s">
        <v>72</v>
      </c>
      <c r="D18" s="7" t="s">
        <v>168</v>
      </c>
      <c r="E18" s="7">
        <v>0.55746174038764085</v>
      </c>
      <c r="F18" s="7">
        <v>0.49185667752442991</v>
      </c>
      <c r="G18" s="7">
        <v>0.52089945216041933</v>
      </c>
      <c r="H18" s="7">
        <v>5833.5</v>
      </c>
      <c r="I18" s="7">
        <v>1199</v>
      </c>
      <c r="J18" s="7">
        <v>1783</v>
      </c>
      <c r="K18" s="7">
        <v>2852</v>
      </c>
      <c r="L18">
        <f t="shared" si="0"/>
        <v>0.48885841618100789</v>
      </c>
    </row>
    <row r="19" spans="1:12" x14ac:dyDescent="0.25">
      <c r="A19" s="8" t="s">
        <v>160</v>
      </c>
      <c r="B19" s="9" t="s">
        <v>73</v>
      </c>
      <c r="C19" s="9" t="s">
        <v>74</v>
      </c>
      <c r="D19" s="9" t="s">
        <v>168</v>
      </c>
      <c r="E19" s="8">
        <v>0.49512452683432379</v>
      </c>
      <c r="F19" s="8">
        <v>0.44941482444733422</v>
      </c>
      <c r="G19" s="8">
        <v>0.47096423602733994</v>
      </c>
      <c r="H19" s="8">
        <v>3845.25</v>
      </c>
      <c r="I19" s="9">
        <v>1314</v>
      </c>
      <c r="J19" s="9">
        <v>805</v>
      </c>
      <c r="K19" s="9">
        <v>1727</v>
      </c>
      <c r="L19">
        <f t="shared" si="0"/>
        <v>0.44903796151846076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opLeftCell="R1" zoomScale="115" zoomScaleNormal="115" workbookViewId="0">
      <selection activeCell="T2" sqref="T2:U21"/>
    </sheetView>
  </sheetViews>
  <sheetFormatPr baseColWidth="10" defaultColWidth="9.140625" defaultRowHeight="15" x14ac:dyDescent="0.25"/>
  <cols>
    <col min="1" max="1" width="10.85546875" customWidth="1"/>
    <col min="2" max="2" width="10.5703125" customWidth="1"/>
    <col min="6" max="6" width="14" customWidth="1"/>
    <col min="7" max="7" width="13.5703125" customWidth="1"/>
    <col min="8" max="8" width="10.140625" customWidth="1"/>
    <col min="9" max="9" width="10.8554687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16" max="16" width="11.140625" customWidth="1"/>
    <col min="17" max="17" width="10.7109375" customWidth="1"/>
    <col min="18" max="18" width="11.140625" customWidth="1"/>
    <col min="20" max="20" width="16.42578125" customWidth="1"/>
    <col min="21" max="21" width="16.140625" customWidth="1"/>
    <col min="22" max="22" width="16.42578125" customWidth="1"/>
    <col min="23" max="23" width="16.85546875" customWidth="1"/>
    <col min="24" max="24" width="19.42578125" customWidth="1"/>
    <col min="25" max="25" width="16.140625" customWidth="1"/>
    <col min="26" max="26" width="18.42578125" customWidth="1"/>
    <col min="27" max="27" width="18.140625" customWidth="1"/>
    <col min="28" max="28" width="18.85546875" customWidth="1"/>
    <col min="29" max="29" width="15.5703125" customWidth="1"/>
    <col min="30" max="30" width="17.85546875" customWidth="1"/>
    <col min="31" max="31" width="17.5703125" customWidth="1"/>
    <col min="32" max="32" width="18.42578125" customWidth="1"/>
    <col min="33" max="33" width="20.5703125" customWidth="1"/>
    <col min="34" max="34" width="17.28515625" customWidth="1"/>
    <col min="35" max="35" width="19.5703125" customWidth="1"/>
    <col min="36" max="36" width="19.28515625" customWidth="1"/>
    <col min="37" max="37" width="23.5703125" customWidth="1"/>
    <col min="38" max="38" width="20.28515625" customWidth="1"/>
    <col min="39" max="39" width="22.5703125" customWidth="1"/>
    <col min="40" max="40" width="22.28515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156</v>
      </c>
      <c r="U1" t="s">
        <v>157</v>
      </c>
      <c r="V1" t="s">
        <v>158</v>
      </c>
      <c r="W1" t="s">
        <v>159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</row>
    <row r="2" spans="1:40" s="2" customFormat="1" x14ac:dyDescent="0.25">
      <c r="A2" s="5" t="s">
        <v>160</v>
      </c>
      <c r="B2" s="5" t="s">
        <v>36</v>
      </c>
      <c r="C2" s="5" t="s">
        <v>37</v>
      </c>
      <c r="D2" s="5" t="s">
        <v>38</v>
      </c>
      <c r="E2" s="5">
        <v>4.9147367477416798E-2</v>
      </c>
      <c r="F2" s="5">
        <v>146</v>
      </c>
      <c r="G2" s="5">
        <v>110</v>
      </c>
      <c r="H2" s="5">
        <v>36</v>
      </c>
      <c r="I2" s="5">
        <v>0.63682432432432434</v>
      </c>
      <c r="J2" s="5">
        <v>0</v>
      </c>
      <c r="K2" s="5">
        <v>0</v>
      </c>
      <c r="L2" s="5">
        <v>0.5527777777777777</v>
      </c>
      <c r="M2" s="5">
        <v>0</v>
      </c>
      <c r="N2" s="5">
        <v>0</v>
      </c>
      <c r="O2" s="5">
        <v>0.52857142857142858</v>
      </c>
      <c r="P2" s="5">
        <v>0</v>
      </c>
      <c r="Q2" s="5">
        <v>0</v>
      </c>
      <c r="R2" s="5">
        <v>0.53017241379310343</v>
      </c>
      <c r="S2" s="5"/>
      <c r="T2" s="5">
        <v>8</v>
      </c>
      <c r="U2" s="5">
        <v>7</v>
      </c>
      <c r="V2" s="5">
        <v>7</v>
      </c>
      <c r="W2" s="5">
        <v>16</v>
      </c>
      <c r="X2" s="5">
        <v>0.70069875776397517</v>
      </c>
      <c r="Y2" s="5">
        <v>0.70800395256916993</v>
      </c>
      <c r="Z2" s="5">
        <v>0.69995955510616781</v>
      </c>
      <c r="AA2" s="5">
        <v>22</v>
      </c>
      <c r="AB2" s="5">
        <v>0.5527777777777777</v>
      </c>
      <c r="AC2" s="5">
        <v>0.52857142857142858</v>
      </c>
      <c r="AD2" s="5">
        <v>0.53017241379310343</v>
      </c>
      <c r="AE2" s="5">
        <v>14</v>
      </c>
      <c r="AF2" s="5">
        <v>0.63682432432432434</v>
      </c>
      <c r="AG2" s="5">
        <v>0.62673826777087649</v>
      </c>
      <c r="AH2" s="5">
        <v>0.6182876905702992</v>
      </c>
      <c r="AI2" s="5">
        <v>0.61506598444963567</v>
      </c>
      <c r="AJ2" s="5">
        <v>36</v>
      </c>
      <c r="AK2" s="5">
        <v>0.64363887697221034</v>
      </c>
      <c r="AL2" s="5">
        <v>0.63682432432432434</v>
      </c>
      <c r="AM2" s="5">
        <v>0.63337174985731526</v>
      </c>
      <c r="AN2" s="5">
        <v>36</v>
      </c>
    </row>
    <row r="3" spans="1:40" s="2" customFormat="1" x14ac:dyDescent="0.25">
      <c r="A3" s="5" t="s">
        <v>160</v>
      </c>
      <c r="B3" s="5" t="s">
        <v>39</v>
      </c>
      <c r="C3" s="5" t="s">
        <v>40</v>
      </c>
      <c r="D3" s="5" t="s">
        <v>38</v>
      </c>
      <c r="E3" s="5">
        <v>0.48350310325622547</v>
      </c>
      <c r="F3" s="5">
        <v>572</v>
      </c>
      <c r="G3" s="5">
        <v>429</v>
      </c>
      <c r="H3" s="5">
        <v>143</v>
      </c>
      <c r="I3" s="5">
        <v>0.55944055944055937</v>
      </c>
      <c r="J3" s="5">
        <v>0</v>
      </c>
      <c r="K3" s="5">
        <v>0</v>
      </c>
      <c r="L3" s="5">
        <v>0.35857265739276684</v>
      </c>
      <c r="M3" s="5">
        <v>0</v>
      </c>
      <c r="N3" s="5">
        <v>0</v>
      </c>
      <c r="O3" s="5">
        <v>0.32166666666666666</v>
      </c>
      <c r="P3" s="5">
        <v>0</v>
      </c>
      <c r="Q3" s="5">
        <v>0</v>
      </c>
      <c r="R3" s="5">
        <v>0.33864238900776505</v>
      </c>
      <c r="S3" s="5"/>
      <c r="T3" s="5">
        <v>16</v>
      </c>
      <c r="U3" s="5">
        <v>34</v>
      </c>
      <c r="V3" s="5">
        <v>29</v>
      </c>
      <c r="W3" s="5">
        <v>64</v>
      </c>
      <c r="X3" s="5">
        <v>0.65103501654513285</v>
      </c>
      <c r="Y3" s="5">
        <v>0.68913627863487614</v>
      </c>
      <c r="Z3" s="5">
        <v>0.66934181872794174</v>
      </c>
      <c r="AA3" s="5">
        <v>92</v>
      </c>
      <c r="AB3" s="5">
        <v>0.35857265739276684</v>
      </c>
      <c r="AC3" s="5">
        <v>0.32166666666666666</v>
      </c>
      <c r="AD3" s="5">
        <v>0.33864238900776505</v>
      </c>
      <c r="AE3" s="5">
        <v>51</v>
      </c>
      <c r="AF3" s="5">
        <v>0.55944055944055937</v>
      </c>
      <c r="AG3" s="5">
        <v>0.50480383696894982</v>
      </c>
      <c r="AH3" s="5">
        <v>0.5054014726507714</v>
      </c>
      <c r="AI3" s="5">
        <v>0.50399210386785342</v>
      </c>
      <c r="AJ3" s="5">
        <v>143</v>
      </c>
      <c r="AK3" s="5">
        <v>0.54776778099481294</v>
      </c>
      <c r="AL3" s="5">
        <v>0.55944055944055937</v>
      </c>
      <c r="AM3" s="5">
        <v>0.5526017590599509</v>
      </c>
      <c r="AN3" s="5">
        <v>143</v>
      </c>
    </row>
    <row r="4" spans="1:40" s="2" customFormat="1" x14ac:dyDescent="0.25">
      <c r="A4" s="5" t="s">
        <v>160</v>
      </c>
      <c r="B4" s="5" t="s">
        <v>41</v>
      </c>
      <c r="C4" s="5" t="s">
        <v>42</v>
      </c>
      <c r="D4" s="5" t="s">
        <v>38</v>
      </c>
      <c r="E4" s="5">
        <v>0.1279990673065183</v>
      </c>
      <c r="F4" s="5">
        <v>200</v>
      </c>
      <c r="G4" s="5">
        <v>150</v>
      </c>
      <c r="H4" s="5">
        <v>50</v>
      </c>
      <c r="I4" s="5">
        <v>0.66500000000000004</v>
      </c>
      <c r="J4" s="5">
        <v>0</v>
      </c>
      <c r="K4" s="5">
        <v>0</v>
      </c>
      <c r="L4" s="5">
        <v>0.42135642135642132</v>
      </c>
      <c r="M4" s="5">
        <v>0</v>
      </c>
      <c r="N4" s="5">
        <v>0</v>
      </c>
      <c r="O4" s="5">
        <v>0.23020833333333329</v>
      </c>
      <c r="P4" s="5">
        <v>0</v>
      </c>
      <c r="Q4" s="5">
        <v>0</v>
      </c>
      <c r="R4" s="5">
        <v>0.29608585858585856</v>
      </c>
      <c r="S4" s="5"/>
      <c r="T4" s="5">
        <v>4</v>
      </c>
      <c r="U4" s="5">
        <v>12</v>
      </c>
      <c r="V4" s="5">
        <v>5</v>
      </c>
      <c r="W4" s="5">
        <v>30</v>
      </c>
      <c r="X4" s="5">
        <v>0.71615617318963876</v>
      </c>
      <c r="Y4" s="5">
        <v>0.85546218487394954</v>
      </c>
      <c r="Z4" s="5">
        <v>0.77946545763777209</v>
      </c>
      <c r="AA4" s="5">
        <v>34</v>
      </c>
      <c r="AB4" s="5">
        <v>0.42135642135642132</v>
      </c>
      <c r="AC4" s="5">
        <v>0.23020833333333329</v>
      </c>
      <c r="AD4" s="5">
        <v>0.29608585858585856</v>
      </c>
      <c r="AE4" s="5">
        <v>16</v>
      </c>
      <c r="AF4" s="5">
        <v>0.66500000000000004</v>
      </c>
      <c r="AG4" s="5">
        <v>0.56875629727303012</v>
      </c>
      <c r="AH4" s="5">
        <v>0.54283525910364139</v>
      </c>
      <c r="AI4" s="5">
        <v>0.53777565811181527</v>
      </c>
      <c r="AJ4" s="5">
        <v>50</v>
      </c>
      <c r="AK4" s="5">
        <v>0.62574655066997664</v>
      </c>
      <c r="AL4" s="5">
        <v>0.66500000000000004</v>
      </c>
      <c r="AM4" s="5">
        <v>0.63200104519769262</v>
      </c>
      <c r="AN4" s="5">
        <v>50</v>
      </c>
    </row>
    <row r="5" spans="1:40" s="2" customFormat="1" x14ac:dyDescent="0.25">
      <c r="A5" s="5" t="s">
        <v>160</v>
      </c>
      <c r="B5" s="5" t="s">
        <v>43</v>
      </c>
      <c r="C5" s="5" t="s">
        <v>44</v>
      </c>
      <c r="D5" s="5" t="s">
        <v>38</v>
      </c>
      <c r="E5" s="5">
        <v>8.1857681274413813E-2</v>
      </c>
      <c r="F5" s="5">
        <v>179</v>
      </c>
      <c r="G5" s="5">
        <v>135</v>
      </c>
      <c r="H5" s="5">
        <v>44</v>
      </c>
      <c r="I5" s="5">
        <v>0.68156565656565649</v>
      </c>
      <c r="J5" s="5">
        <v>0</v>
      </c>
      <c r="K5" s="5">
        <v>0</v>
      </c>
      <c r="L5" s="5">
        <v>0.66550116550116545</v>
      </c>
      <c r="M5" s="5">
        <v>0</v>
      </c>
      <c r="N5" s="5">
        <v>0</v>
      </c>
      <c r="O5" s="5">
        <v>0.4076797385620915</v>
      </c>
      <c r="P5" s="5">
        <v>0</v>
      </c>
      <c r="Q5" s="5">
        <v>0</v>
      </c>
      <c r="R5" s="5">
        <v>0.49206989247311828</v>
      </c>
      <c r="S5" s="5"/>
      <c r="T5" s="5">
        <v>7</v>
      </c>
      <c r="U5" s="5">
        <v>10</v>
      </c>
      <c r="V5" s="5">
        <v>4</v>
      </c>
      <c r="W5" s="5">
        <v>24</v>
      </c>
      <c r="X5" s="5">
        <v>0.69776392961876832</v>
      </c>
      <c r="Y5" s="5">
        <v>0.85548941798941791</v>
      </c>
      <c r="Z5" s="5">
        <v>0.76660246533127885</v>
      </c>
      <c r="AA5" s="5">
        <v>27</v>
      </c>
      <c r="AB5" s="5">
        <v>0.66550116550116545</v>
      </c>
      <c r="AC5" s="5">
        <v>0.4076797385620915</v>
      </c>
      <c r="AD5" s="5">
        <v>0.49206989247311828</v>
      </c>
      <c r="AE5" s="5">
        <v>17</v>
      </c>
      <c r="AF5" s="5">
        <v>0.68156565656565649</v>
      </c>
      <c r="AG5" s="5">
        <v>0.68163254755996694</v>
      </c>
      <c r="AH5" s="5">
        <v>0.63158457827575476</v>
      </c>
      <c r="AI5" s="5">
        <v>0.62933617890219862</v>
      </c>
      <c r="AJ5" s="5">
        <v>44</v>
      </c>
      <c r="AK5" s="5">
        <v>0.6863716114449252</v>
      </c>
      <c r="AL5" s="5">
        <v>0.68156565656565649</v>
      </c>
      <c r="AM5" s="5">
        <v>0.66025547989462696</v>
      </c>
      <c r="AN5" s="5">
        <v>44</v>
      </c>
    </row>
    <row r="6" spans="1:40" s="2" customFormat="1" x14ac:dyDescent="0.25">
      <c r="A6" s="5" t="s">
        <v>160</v>
      </c>
      <c r="B6" s="5" t="s">
        <v>45</v>
      </c>
      <c r="C6" s="5" t="s">
        <v>46</v>
      </c>
      <c r="D6" s="5" t="s">
        <v>38</v>
      </c>
      <c r="E6" s="5">
        <v>51.908096075057983</v>
      </c>
      <c r="F6" s="5">
        <v>8424</v>
      </c>
      <c r="G6" s="5">
        <v>6318</v>
      </c>
      <c r="H6" s="5">
        <v>2106</v>
      </c>
      <c r="I6" s="5">
        <v>0.86229819563152899</v>
      </c>
      <c r="J6" s="5">
        <v>0</v>
      </c>
      <c r="K6" s="5">
        <v>0</v>
      </c>
      <c r="L6" s="5">
        <v>0.63572278232678525</v>
      </c>
      <c r="M6" s="5">
        <v>0</v>
      </c>
      <c r="N6" s="5">
        <v>0</v>
      </c>
      <c r="O6" s="5">
        <v>0.57710193452380953</v>
      </c>
      <c r="P6" s="5">
        <v>0</v>
      </c>
      <c r="Q6" s="5">
        <v>0</v>
      </c>
      <c r="R6" s="5">
        <v>0.60417258393186946</v>
      </c>
      <c r="S6" s="5"/>
      <c r="T6" s="5">
        <v>222</v>
      </c>
      <c r="U6" s="5">
        <v>163</v>
      </c>
      <c r="V6" s="5">
        <v>128</v>
      </c>
      <c r="W6" s="5">
        <v>1594</v>
      </c>
      <c r="X6" s="5">
        <v>0.90758803526190712</v>
      </c>
      <c r="Y6" s="5">
        <v>0.92594798084197327</v>
      </c>
      <c r="Z6" s="5">
        <v>0.91662453072407035</v>
      </c>
      <c r="AA6" s="5">
        <v>1722</v>
      </c>
      <c r="AB6" s="5">
        <v>0.63572278232678525</v>
      </c>
      <c r="AC6" s="5">
        <v>0.57710193452380953</v>
      </c>
      <c r="AD6" s="5">
        <v>0.60417258393186946</v>
      </c>
      <c r="AE6" s="5">
        <v>384</v>
      </c>
      <c r="AF6" s="5">
        <v>0.86229819563152899</v>
      </c>
      <c r="AG6" s="5">
        <v>0.77165540879434613</v>
      </c>
      <c r="AH6" s="5">
        <v>0.75152495768289129</v>
      </c>
      <c r="AI6" s="5">
        <v>0.7603985573279699</v>
      </c>
      <c r="AJ6" s="5">
        <v>2106</v>
      </c>
      <c r="AK6" s="5">
        <v>0.8579861379686069</v>
      </c>
      <c r="AL6" s="5">
        <v>0.86229819563152899</v>
      </c>
      <c r="AM6" s="5">
        <v>0.85961621077971817</v>
      </c>
      <c r="AN6" s="5">
        <v>2106</v>
      </c>
    </row>
    <row r="7" spans="1:40" s="2" customFormat="1" x14ac:dyDescent="0.25">
      <c r="A7" s="5" t="s">
        <v>160</v>
      </c>
      <c r="B7" s="5" t="s">
        <v>47</v>
      </c>
      <c r="C7" s="5" t="s">
        <v>48</v>
      </c>
      <c r="D7" s="5" t="s">
        <v>38</v>
      </c>
      <c r="E7" s="5">
        <v>0.63202309608459462</v>
      </c>
      <c r="F7" s="5">
        <v>808</v>
      </c>
      <c r="G7" s="5">
        <v>606</v>
      </c>
      <c r="H7" s="5">
        <v>202</v>
      </c>
      <c r="I7" s="5">
        <v>0.62871287128712872</v>
      </c>
      <c r="J7" s="5">
        <v>0</v>
      </c>
      <c r="K7" s="5">
        <v>0</v>
      </c>
      <c r="L7" s="5">
        <v>0.55407948224219083</v>
      </c>
      <c r="M7" s="5">
        <v>0</v>
      </c>
      <c r="N7" s="5">
        <v>0</v>
      </c>
      <c r="O7" s="5">
        <v>0.51943488238668967</v>
      </c>
      <c r="P7" s="5">
        <v>0</v>
      </c>
      <c r="Q7" s="5">
        <v>0</v>
      </c>
      <c r="R7" s="5">
        <v>0.53598129693742613</v>
      </c>
      <c r="S7" s="5"/>
      <c r="T7" s="5">
        <v>43</v>
      </c>
      <c r="U7" s="5">
        <v>40</v>
      </c>
      <c r="V7" s="5">
        <v>35</v>
      </c>
      <c r="W7" s="5">
        <v>84</v>
      </c>
      <c r="X7" s="5">
        <v>0.67639871091933179</v>
      </c>
      <c r="Y7" s="5">
        <v>0.70536604472297393</v>
      </c>
      <c r="Z7" s="5">
        <v>0.69046461620117405</v>
      </c>
      <c r="AA7" s="5">
        <v>118</v>
      </c>
      <c r="AB7" s="5">
        <v>0.55407948224219083</v>
      </c>
      <c r="AC7" s="5">
        <v>0.51943488238668967</v>
      </c>
      <c r="AD7" s="5">
        <v>0.53598129693742613</v>
      </c>
      <c r="AE7" s="5">
        <v>84</v>
      </c>
      <c r="AF7" s="5">
        <v>0.62871287128712872</v>
      </c>
      <c r="AG7" s="5">
        <v>0.61523909658076126</v>
      </c>
      <c r="AH7" s="5">
        <v>0.61240046355483169</v>
      </c>
      <c r="AI7" s="5">
        <v>0.61322295656930015</v>
      </c>
      <c r="AJ7" s="5">
        <v>202</v>
      </c>
      <c r="AK7" s="5">
        <v>0.62603059459624733</v>
      </c>
      <c r="AL7" s="5">
        <v>0.62871287128712872</v>
      </c>
      <c r="AM7" s="5">
        <v>0.62680573469670886</v>
      </c>
      <c r="AN7" s="5">
        <v>202</v>
      </c>
    </row>
    <row r="8" spans="1:40" s="2" customFormat="1" x14ac:dyDescent="0.25">
      <c r="A8" s="5" t="s">
        <v>160</v>
      </c>
      <c r="B8" s="5" t="s">
        <v>49</v>
      </c>
      <c r="C8" s="5" t="s">
        <v>50</v>
      </c>
      <c r="D8" s="5" t="s">
        <v>38</v>
      </c>
      <c r="E8" s="5">
        <v>0.74639987945556618</v>
      </c>
      <c r="F8" s="5">
        <v>857</v>
      </c>
      <c r="G8" s="5">
        <v>643</v>
      </c>
      <c r="H8" s="5">
        <v>214</v>
      </c>
      <c r="I8" s="5">
        <v>0.70010323842642908</v>
      </c>
      <c r="J8" s="5">
        <v>0</v>
      </c>
      <c r="K8" s="5">
        <v>0</v>
      </c>
      <c r="L8" s="5">
        <v>0.6900201517306781</v>
      </c>
      <c r="M8" s="5">
        <v>0</v>
      </c>
      <c r="N8" s="5">
        <v>0</v>
      </c>
      <c r="O8" s="5">
        <v>0.56451612903225812</v>
      </c>
      <c r="P8" s="5">
        <v>0</v>
      </c>
      <c r="Q8" s="5">
        <v>0</v>
      </c>
      <c r="R8" s="5">
        <v>0.62086495913522821</v>
      </c>
      <c r="S8" s="5"/>
      <c r="T8" s="5">
        <v>53</v>
      </c>
      <c r="U8" s="5">
        <v>41</v>
      </c>
      <c r="V8" s="5">
        <v>24</v>
      </c>
      <c r="W8" s="5">
        <v>98</v>
      </c>
      <c r="X8" s="5">
        <v>0.70613276783782952</v>
      </c>
      <c r="Y8" s="5">
        <v>0.80409158650589352</v>
      </c>
      <c r="Z8" s="5">
        <v>0.75188628166656435</v>
      </c>
      <c r="AA8" s="5">
        <v>121</v>
      </c>
      <c r="AB8" s="5">
        <v>0.6900201517306781</v>
      </c>
      <c r="AC8" s="5">
        <v>0.56451612903225812</v>
      </c>
      <c r="AD8" s="5">
        <v>0.62086495913522821</v>
      </c>
      <c r="AE8" s="5">
        <v>93</v>
      </c>
      <c r="AF8" s="5">
        <v>0.70010323842642908</v>
      </c>
      <c r="AG8" s="5">
        <v>0.69807645978425381</v>
      </c>
      <c r="AH8" s="5">
        <v>0.68430385776907576</v>
      </c>
      <c r="AI8" s="5">
        <v>0.68637562040089639</v>
      </c>
      <c r="AJ8" s="5">
        <v>214</v>
      </c>
      <c r="AK8" s="5">
        <v>0.69913440625979528</v>
      </c>
      <c r="AL8" s="5">
        <v>0.70010323842642908</v>
      </c>
      <c r="AM8" s="5">
        <v>0.69501401704434851</v>
      </c>
      <c r="AN8" s="5">
        <v>214</v>
      </c>
    </row>
    <row r="9" spans="1:40" s="2" customFormat="1" x14ac:dyDescent="0.25">
      <c r="A9" s="5" t="s">
        <v>160</v>
      </c>
      <c r="B9" s="5" t="s">
        <v>51</v>
      </c>
      <c r="C9" s="5" t="s">
        <v>52</v>
      </c>
      <c r="D9" s="5" t="s">
        <v>38</v>
      </c>
      <c r="E9" s="5">
        <v>2.7795314788818002E-2</v>
      </c>
      <c r="F9" s="5">
        <v>109</v>
      </c>
      <c r="G9" s="5">
        <v>82</v>
      </c>
      <c r="H9" s="5">
        <v>27</v>
      </c>
      <c r="I9" s="5">
        <v>0.73379629629629628</v>
      </c>
      <c r="J9" s="5">
        <v>0</v>
      </c>
      <c r="K9" s="5">
        <v>0</v>
      </c>
      <c r="L9" s="5">
        <v>0.74141304347826087</v>
      </c>
      <c r="M9" s="5">
        <v>0</v>
      </c>
      <c r="N9" s="5">
        <v>0</v>
      </c>
      <c r="O9" s="5">
        <v>0.91584967320261434</v>
      </c>
      <c r="P9" s="5">
        <v>0</v>
      </c>
      <c r="Q9" s="5">
        <v>0</v>
      </c>
      <c r="R9" s="5">
        <v>0.81800891406975529</v>
      </c>
      <c r="S9" s="5"/>
      <c r="T9" s="5">
        <v>16</v>
      </c>
      <c r="U9" s="5">
        <v>2</v>
      </c>
      <c r="V9" s="5">
        <v>6</v>
      </c>
      <c r="W9" s="5">
        <v>4</v>
      </c>
      <c r="X9" s="5">
        <v>0.7321428571428571</v>
      </c>
      <c r="Y9" s="5">
        <v>0.39166666666666661</v>
      </c>
      <c r="Z9" s="5">
        <v>0.49377828054298639</v>
      </c>
      <c r="AA9" s="5">
        <v>10</v>
      </c>
      <c r="AB9" s="5">
        <v>0.74141304347826087</v>
      </c>
      <c r="AC9" s="5">
        <v>0.91584967320261434</v>
      </c>
      <c r="AD9" s="5">
        <v>0.81800891406975529</v>
      </c>
      <c r="AE9" s="5">
        <v>17</v>
      </c>
      <c r="AF9" s="5">
        <v>0.73379629629629628</v>
      </c>
      <c r="AG9" s="5">
        <v>0.73677795031055893</v>
      </c>
      <c r="AH9" s="5">
        <v>0.65375816993464053</v>
      </c>
      <c r="AI9" s="5">
        <v>0.65589359730637087</v>
      </c>
      <c r="AJ9" s="5">
        <v>27</v>
      </c>
      <c r="AK9" s="5">
        <v>0.74051874856222688</v>
      </c>
      <c r="AL9" s="5">
        <v>0.73379629629629628</v>
      </c>
      <c r="AM9" s="5">
        <v>0.70622383997484306</v>
      </c>
      <c r="AN9" s="5">
        <v>27</v>
      </c>
    </row>
    <row r="10" spans="1:40" s="2" customFormat="1" x14ac:dyDescent="0.25">
      <c r="A10" s="5" t="s">
        <v>160</v>
      </c>
      <c r="B10" s="5" t="s">
        <v>53</v>
      </c>
      <c r="C10" s="5" t="s">
        <v>54</v>
      </c>
      <c r="D10" s="5" t="s">
        <v>38</v>
      </c>
      <c r="E10" s="5">
        <v>1.1866967678070068</v>
      </c>
      <c r="F10" s="5">
        <v>1639</v>
      </c>
      <c r="G10" s="5">
        <v>1230</v>
      </c>
      <c r="H10" s="5">
        <v>409</v>
      </c>
      <c r="I10" s="5">
        <v>0.97254606714771308</v>
      </c>
      <c r="J10" s="5">
        <v>0</v>
      </c>
      <c r="K10" s="5">
        <v>0</v>
      </c>
      <c r="L10" s="5">
        <v>0.20833333333333331</v>
      </c>
      <c r="M10" s="5">
        <v>0</v>
      </c>
      <c r="N10" s="5">
        <v>0</v>
      </c>
      <c r="O10" s="5">
        <v>7.045454545454545E-2</v>
      </c>
      <c r="P10" s="5">
        <v>0</v>
      </c>
      <c r="Q10" s="5">
        <v>0</v>
      </c>
      <c r="R10" s="5">
        <v>0.10049019607843135</v>
      </c>
      <c r="S10" s="5"/>
      <c r="T10" s="5">
        <v>1</v>
      </c>
      <c r="U10" s="5">
        <v>10</v>
      </c>
      <c r="V10" s="5">
        <v>1</v>
      </c>
      <c r="W10" s="5">
        <v>398</v>
      </c>
      <c r="X10" s="5">
        <v>0.97548780339470986</v>
      </c>
      <c r="Y10" s="5">
        <v>0.99686716791979957</v>
      </c>
      <c r="Z10" s="5">
        <v>0.98605242379955382</v>
      </c>
      <c r="AA10" s="5">
        <v>399</v>
      </c>
      <c r="AB10" s="5">
        <v>0.20833333333333331</v>
      </c>
      <c r="AC10" s="5">
        <v>7.045454545454545E-2</v>
      </c>
      <c r="AD10" s="5">
        <v>0.10049019607843135</v>
      </c>
      <c r="AE10" s="5">
        <v>10</v>
      </c>
      <c r="AF10" s="5">
        <v>0.97254606714771308</v>
      </c>
      <c r="AG10" s="5">
        <v>0.59191056836402156</v>
      </c>
      <c r="AH10" s="5">
        <v>0.53366085668717245</v>
      </c>
      <c r="AI10" s="5">
        <v>0.54327130993899264</v>
      </c>
      <c r="AJ10" s="5">
        <v>409</v>
      </c>
      <c r="AK10" s="5">
        <v>0.95518988023434304</v>
      </c>
      <c r="AL10" s="5">
        <v>0.97254606714771308</v>
      </c>
      <c r="AM10" s="5">
        <v>0.96278176332147258</v>
      </c>
      <c r="AN10" s="5">
        <v>409</v>
      </c>
    </row>
    <row r="11" spans="1:40" s="2" customFormat="1" x14ac:dyDescent="0.25">
      <c r="A11" s="5" t="s">
        <v>160</v>
      </c>
      <c r="B11" s="5" t="s">
        <v>55</v>
      </c>
      <c r="C11" s="5" t="s">
        <v>56</v>
      </c>
      <c r="D11" s="5" t="s">
        <v>38</v>
      </c>
      <c r="E11" s="5">
        <v>0.69399023056030251</v>
      </c>
      <c r="F11" s="5">
        <v>556</v>
      </c>
      <c r="G11" s="5">
        <v>417</v>
      </c>
      <c r="H11" s="5">
        <v>139</v>
      </c>
      <c r="I11" s="5">
        <v>0.90827338129496404</v>
      </c>
      <c r="J11" s="5">
        <v>0</v>
      </c>
      <c r="K11" s="5">
        <v>0</v>
      </c>
      <c r="L11" s="5">
        <v>0.91592188287565102</v>
      </c>
      <c r="M11" s="5">
        <v>0</v>
      </c>
      <c r="N11" s="5">
        <v>0</v>
      </c>
      <c r="O11" s="5">
        <v>0.99014185726784154</v>
      </c>
      <c r="P11" s="5">
        <v>0</v>
      </c>
      <c r="Q11" s="5">
        <v>0</v>
      </c>
      <c r="R11" s="5">
        <v>0.95157789474203036</v>
      </c>
      <c r="S11" s="5"/>
      <c r="T11" s="5">
        <v>125</v>
      </c>
      <c r="U11" s="5">
        <v>1</v>
      </c>
      <c r="V11" s="5">
        <v>12</v>
      </c>
      <c r="W11" s="5">
        <v>1</v>
      </c>
      <c r="X11" s="5">
        <v>0.375</v>
      </c>
      <c r="Y11" s="5">
        <v>7.69230769230769E-2</v>
      </c>
      <c r="Z11" s="5">
        <v>0.12708333333333333</v>
      </c>
      <c r="AA11" s="5">
        <v>13</v>
      </c>
      <c r="AB11" s="5">
        <v>0.91592188287565102</v>
      </c>
      <c r="AC11" s="5">
        <v>0.99014185726784154</v>
      </c>
      <c r="AD11" s="5">
        <v>0.95157789474203036</v>
      </c>
      <c r="AE11" s="5">
        <v>126</v>
      </c>
      <c r="AF11" s="5">
        <v>0.90827338129496404</v>
      </c>
      <c r="AG11" s="5">
        <v>0.64546094143782551</v>
      </c>
      <c r="AH11" s="5">
        <v>0.53353246709545921</v>
      </c>
      <c r="AI11" s="5">
        <v>0.53933061403768179</v>
      </c>
      <c r="AJ11" s="5">
        <v>139</v>
      </c>
      <c r="AK11" s="5">
        <v>0.86861409559976865</v>
      </c>
      <c r="AL11" s="5">
        <v>0.90827338129496404</v>
      </c>
      <c r="AM11" s="5">
        <v>0.87787320406296887</v>
      </c>
      <c r="AN11" s="5">
        <v>139</v>
      </c>
    </row>
    <row r="12" spans="1:40" s="2" customFormat="1" x14ac:dyDescent="0.25">
      <c r="A12" s="5" t="s">
        <v>160</v>
      </c>
      <c r="B12" s="5" t="s">
        <v>57</v>
      </c>
      <c r="C12" s="5" t="s">
        <v>58</v>
      </c>
      <c r="D12" s="5" t="s">
        <v>38</v>
      </c>
      <c r="E12" s="5">
        <v>1.66316819190979</v>
      </c>
      <c r="F12" s="5">
        <v>1008</v>
      </c>
      <c r="G12" s="5">
        <v>756</v>
      </c>
      <c r="H12" s="5">
        <v>252</v>
      </c>
      <c r="I12" s="5">
        <v>0.74305555555555558</v>
      </c>
      <c r="J12" s="5">
        <v>0</v>
      </c>
      <c r="K12" s="5">
        <v>0</v>
      </c>
      <c r="L12" s="5">
        <v>0.78860099663488481</v>
      </c>
      <c r="M12" s="5">
        <v>0</v>
      </c>
      <c r="N12" s="5">
        <v>0</v>
      </c>
      <c r="O12" s="5">
        <v>0.87330850403476101</v>
      </c>
      <c r="P12" s="5">
        <v>0</v>
      </c>
      <c r="Q12" s="5">
        <v>0</v>
      </c>
      <c r="R12" s="5">
        <v>0.82870170513911334</v>
      </c>
      <c r="S12" s="5"/>
      <c r="T12" s="5">
        <v>157</v>
      </c>
      <c r="U12" s="5">
        <v>23</v>
      </c>
      <c r="V12" s="5">
        <v>42</v>
      </c>
      <c r="W12" s="5">
        <v>31</v>
      </c>
      <c r="X12" s="5">
        <v>0.57605151288387291</v>
      </c>
      <c r="Y12" s="5">
        <v>0.42070966514459662</v>
      </c>
      <c r="Z12" s="5">
        <v>0.48562196955702142</v>
      </c>
      <c r="AA12" s="5">
        <v>72</v>
      </c>
      <c r="AB12" s="5">
        <v>0.78860099663488481</v>
      </c>
      <c r="AC12" s="5">
        <v>0.87330850403476101</v>
      </c>
      <c r="AD12" s="5">
        <v>0.82870170513911334</v>
      </c>
      <c r="AE12" s="5">
        <v>180</v>
      </c>
      <c r="AF12" s="5">
        <v>0.74305555555555558</v>
      </c>
      <c r="AG12" s="5">
        <v>0.68232625475937891</v>
      </c>
      <c r="AH12" s="5">
        <v>0.64700908458967876</v>
      </c>
      <c r="AI12" s="5">
        <v>0.65716183734806732</v>
      </c>
      <c r="AJ12" s="5">
        <v>252</v>
      </c>
      <c r="AK12" s="5">
        <v>0.72751628889570008</v>
      </c>
      <c r="AL12" s="5">
        <v>0.74305555555555558</v>
      </c>
      <c r="AM12" s="5">
        <v>0.73000160691560567</v>
      </c>
      <c r="AN12" s="5">
        <v>252</v>
      </c>
    </row>
    <row r="13" spans="1:40" s="2" customFormat="1" x14ac:dyDescent="0.25">
      <c r="A13" s="5" t="s">
        <v>160</v>
      </c>
      <c r="B13" s="5" t="s">
        <v>59</v>
      </c>
      <c r="C13" s="5" t="s">
        <v>60</v>
      </c>
      <c r="D13" s="5" t="s">
        <v>38</v>
      </c>
      <c r="E13" s="5">
        <v>4.7783308029174805</v>
      </c>
      <c r="F13" s="5">
        <v>2820</v>
      </c>
      <c r="G13" s="5">
        <v>2115</v>
      </c>
      <c r="H13" s="5">
        <v>705</v>
      </c>
      <c r="I13" s="5">
        <v>0.7124113475177305</v>
      </c>
      <c r="J13" s="5">
        <v>0</v>
      </c>
      <c r="K13" s="5">
        <v>0</v>
      </c>
      <c r="L13" s="5">
        <v>0.73814937781384971</v>
      </c>
      <c r="M13" s="5">
        <v>0</v>
      </c>
      <c r="N13" s="5">
        <v>0</v>
      </c>
      <c r="O13" s="5">
        <v>0.81210439105219545</v>
      </c>
      <c r="P13" s="5">
        <v>0</v>
      </c>
      <c r="Q13" s="5">
        <v>0</v>
      </c>
      <c r="R13" s="5">
        <v>0.77331531621617122</v>
      </c>
      <c r="S13" s="5"/>
      <c r="T13" s="5">
        <v>346</v>
      </c>
      <c r="U13" s="5">
        <v>80</v>
      </c>
      <c r="V13" s="5">
        <v>123</v>
      </c>
      <c r="W13" s="5">
        <v>157</v>
      </c>
      <c r="X13" s="5">
        <v>0.66150225319514178</v>
      </c>
      <c r="Y13" s="5">
        <v>0.56038466461853564</v>
      </c>
      <c r="Z13" s="5">
        <v>0.6066110680335921</v>
      </c>
      <c r="AA13" s="5">
        <v>280</v>
      </c>
      <c r="AB13" s="5">
        <v>0.73814937781384971</v>
      </c>
      <c r="AC13" s="5">
        <v>0.81210439105219545</v>
      </c>
      <c r="AD13" s="5">
        <v>0.77331531621617122</v>
      </c>
      <c r="AE13" s="5">
        <v>425</v>
      </c>
      <c r="AF13" s="5">
        <v>0.7124113475177305</v>
      </c>
      <c r="AG13" s="5">
        <v>0.69982581550449574</v>
      </c>
      <c r="AH13" s="5">
        <v>0.68624452783536549</v>
      </c>
      <c r="AI13" s="5">
        <v>0.68996319212488166</v>
      </c>
      <c r="AJ13" s="5">
        <v>705</v>
      </c>
      <c r="AK13" s="5">
        <v>0.70779360640637967</v>
      </c>
      <c r="AL13" s="5">
        <v>0.7124113475177305</v>
      </c>
      <c r="AM13" s="5">
        <v>0.70729271595400356</v>
      </c>
      <c r="AN13" s="5">
        <v>705</v>
      </c>
    </row>
    <row r="14" spans="1:40" s="2" customFormat="1" x14ac:dyDescent="0.25">
      <c r="A14" s="5" t="s">
        <v>160</v>
      </c>
      <c r="B14" s="5" t="s">
        <v>61</v>
      </c>
      <c r="C14" s="5" t="s">
        <v>62</v>
      </c>
      <c r="D14" s="5" t="s">
        <v>38</v>
      </c>
      <c r="E14" s="5">
        <v>16.530038356781006</v>
      </c>
      <c r="F14" s="5">
        <v>4859</v>
      </c>
      <c r="G14" s="5">
        <v>3645</v>
      </c>
      <c r="H14" s="5">
        <v>1214</v>
      </c>
      <c r="I14" s="5">
        <v>0.7557116561921613</v>
      </c>
      <c r="J14" s="5">
        <v>0</v>
      </c>
      <c r="K14" s="5">
        <v>0</v>
      </c>
      <c r="L14" s="5">
        <v>0.80699825874016562</v>
      </c>
      <c r="M14" s="5">
        <v>0</v>
      </c>
      <c r="N14" s="5">
        <v>0</v>
      </c>
      <c r="O14" s="5">
        <v>0.84861193089309184</v>
      </c>
      <c r="P14" s="5">
        <v>0</v>
      </c>
      <c r="Q14" s="5">
        <v>0</v>
      </c>
      <c r="R14" s="5">
        <v>0.82725206213866542</v>
      </c>
      <c r="S14" s="5"/>
      <c r="T14" s="5">
        <v>711</v>
      </c>
      <c r="U14" s="5">
        <v>127</v>
      </c>
      <c r="V14" s="5">
        <v>170</v>
      </c>
      <c r="W14" s="5">
        <v>208</v>
      </c>
      <c r="X14" s="5">
        <v>0.62073530933176124</v>
      </c>
      <c r="Y14" s="5">
        <v>0.54965229534195048</v>
      </c>
      <c r="Z14" s="5">
        <v>0.58289209781514484</v>
      </c>
      <c r="AA14" s="5">
        <v>377</v>
      </c>
      <c r="AB14" s="5">
        <v>0.80699825874016562</v>
      </c>
      <c r="AC14" s="5">
        <v>0.84861193089309184</v>
      </c>
      <c r="AD14" s="5">
        <v>0.82725206213866542</v>
      </c>
      <c r="AE14" s="5">
        <v>837</v>
      </c>
      <c r="AF14" s="5">
        <v>0.7557116561921613</v>
      </c>
      <c r="AG14" s="5">
        <v>0.71386678403596338</v>
      </c>
      <c r="AH14" s="5">
        <v>0.69913211311752121</v>
      </c>
      <c r="AI14" s="5">
        <v>0.70507207997690502</v>
      </c>
      <c r="AJ14" s="5">
        <v>1214</v>
      </c>
      <c r="AK14" s="5">
        <v>0.74911446961463002</v>
      </c>
      <c r="AL14" s="5">
        <v>0.7557116561921613</v>
      </c>
      <c r="AM14" s="5">
        <v>0.75131675368714912</v>
      </c>
      <c r="AN14" s="5">
        <v>1214</v>
      </c>
    </row>
    <row r="15" spans="1:40" s="2" customFormat="1" x14ac:dyDescent="0.25">
      <c r="A15" s="5" t="s">
        <v>160</v>
      </c>
      <c r="B15" s="5" t="s">
        <v>63</v>
      </c>
      <c r="C15" s="5" t="s">
        <v>64</v>
      </c>
      <c r="D15" s="5" t="s">
        <v>38</v>
      </c>
      <c r="E15" s="5">
        <v>0.28886914253234852</v>
      </c>
      <c r="F15" s="5">
        <v>587</v>
      </c>
      <c r="G15" s="5">
        <v>441</v>
      </c>
      <c r="H15" s="5">
        <v>146</v>
      </c>
      <c r="I15" s="5">
        <v>0.70867113968875217</v>
      </c>
      <c r="J15" s="5">
        <v>0</v>
      </c>
      <c r="K15" s="5">
        <v>0</v>
      </c>
      <c r="L15" s="5">
        <v>0.72632855956160647</v>
      </c>
      <c r="M15" s="5">
        <v>0</v>
      </c>
      <c r="N15" s="5">
        <v>0</v>
      </c>
      <c r="O15" s="5">
        <v>0.82288401253918486</v>
      </c>
      <c r="P15" s="5">
        <v>0</v>
      </c>
      <c r="Q15" s="5">
        <v>0</v>
      </c>
      <c r="R15" s="5">
        <v>0.7701564770141156</v>
      </c>
      <c r="S15" s="5"/>
      <c r="T15" s="5">
        <v>72</v>
      </c>
      <c r="U15" s="5">
        <v>16</v>
      </c>
      <c r="V15" s="5">
        <v>27</v>
      </c>
      <c r="W15" s="5">
        <v>32</v>
      </c>
      <c r="X15" s="5">
        <v>0.68258603790484085</v>
      </c>
      <c r="Y15" s="5">
        <v>0.54004237288135593</v>
      </c>
      <c r="Z15" s="5">
        <v>0.59789112005477385</v>
      </c>
      <c r="AA15" s="5">
        <v>59</v>
      </c>
      <c r="AB15" s="5">
        <v>0.72632855956160647</v>
      </c>
      <c r="AC15" s="5">
        <v>0.82288401253918486</v>
      </c>
      <c r="AD15" s="5">
        <v>0.7701564770141156</v>
      </c>
      <c r="AE15" s="5">
        <v>87</v>
      </c>
      <c r="AF15" s="5">
        <v>0.70867113968875217</v>
      </c>
      <c r="AG15" s="5">
        <v>0.7044572987332236</v>
      </c>
      <c r="AH15" s="5">
        <v>0.68146319271027056</v>
      </c>
      <c r="AI15" s="5">
        <v>0.68402379853444484</v>
      </c>
      <c r="AJ15" s="5">
        <v>146</v>
      </c>
      <c r="AK15" s="5">
        <v>0.70863291649012572</v>
      </c>
      <c r="AL15" s="5">
        <v>0.70867113968875217</v>
      </c>
      <c r="AM15" s="5">
        <v>0.7005812380910954</v>
      </c>
      <c r="AN15" s="5">
        <v>146</v>
      </c>
    </row>
    <row r="16" spans="1:40" s="2" customFormat="1" x14ac:dyDescent="0.25">
      <c r="A16" s="5" t="s">
        <v>160</v>
      </c>
      <c r="B16" s="5" t="s">
        <v>65</v>
      </c>
      <c r="C16" s="5" t="s">
        <v>66</v>
      </c>
      <c r="D16" s="5" t="s">
        <v>38</v>
      </c>
      <c r="E16" s="5">
        <v>718.13995122909546</v>
      </c>
      <c r="F16" s="5">
        <v>28137</v>
      </c>
      <c r="G16" s="5">
        <v>21103</v>
      </c>
      <c r="H16" s="5">
        <v>7034</v>
      </c>
      <c r="I16" s="5">
        <v>0.74716558965600932</v>
      </c>
      <c r="J16" s="5">
        <v>0</v>
      </c>
      <c r="K16" s="5">
        <v>0</v>
      </c>
      <c r="L16" s="5">
        <v>0.76760887050645077</v>
      </c>
      <c r="M16" s="5">
        <v>0</v>
      </c>
      <c r="N16" s="5">
        <v>0</v>
      </c>
      <c r="O16" s="5">
        <v>0.81464743414975904</v>
      </c>
      <c r="P16" s="5">
        <v>0</v>
      </c>
      <c r="Q16" s="5">
        <v>0</v>
      </c>
      <c r="R16" s="5">
        <v>0.79038626459831851</v>
      </c>
      <c r="S16" s="5"/>
      <c r="T16" s="5">
        <v>3354</v>
      </c>
      <c r="U16" s="5">
        <v>763</v>
      </c>
      <c r="V16" s="5">
        <v>1016</v>
      </c>
      <c r="W16" s="5">
        <v>1902</v>
      </c>
      <c r="X16" s="5">
        <v>0.71389584788992844</v>
      </c>
      <c r="Y16" s="5">
        <v>0.65195876174809431</v>
      </c>
      <c r="Z16" s="5">
        <v>0.68142048843791103</v>
      </c>
      <c r="AA16" s="5">
        <v>2917</v>
      </c>
      <c r="AB16" s="5">
        <v>0.76760887050645077</v>
      </c>
      <c r="AC16" s="5">
        <v>0.81464743414975904</v>
      </c>
      <c r="AD16" s="5">
        <v>0.79038626459831851</v>
      </c>
      <c r="AE16" s="5">
        <v>4117</v>
      </c>
      <c r="AF16" s="5">
        <v>0.74716558965600932</v>
      </c>
      <c r="AG16" s="5">
        <v>0.74075235919818949</v>
      </c>
      <c r="AH16" s="5">
        <v>0.73330309794892656</v>
      </c>
      <c r="AI16" s="5">
        <v>0.73590337651811477</v>
      </c>
      <c r="AJ16" s="5">
        <v>7034</v>
      </c>
      <c r="AK16" s="5">
        <v>0.74532897393353681</v>
      </c>
      <c r="AL16" s="5">
        <v>0.74716558965600932</v>
      </c>
      <c r="AM16" s="5">
        <v>0.74518811164945276</v>
      </c>
      <c r="AN16" s="5">
        <v>7034</v>
      </c>
    </row>
    <row r="17" spans="1:40" s="2" customFormat="1" x14ac:dyDescent="0.25">
      <c r="A17" s="5" t="s">
        <v>160</v>
      </c>
      <c r="B17" s="5" t="s">
        <v>67</v>
      </c>
      <c r="C17" s="5" t="s">
        <v>68</v>
      </c>
      <c r="D17" s="5" t="s">
        <v>38</v>
      </c>
      <c r="E17" s="5">
        <v>4.8499584197997797E-2</v>
      </c>
      <c r="F17" s="5">
        <v>156</v>
      </c>
      <c r="G17" s="5">
        <v>117</v>
      </c>
      <c r="H17" s="5">
        <v>39</v>
      </c>
      <c r="I17" s="5">
        <v>0.77564102564102566</v>
      </c>
      <c r="J17" s="5">
        <v>0</v>
      </c>
      <c r="K17" s="5">
        <v>0</v>
      </c>
      <c r="L17" s="5">
        <v>0.69659090909090904</v>
      </c>
      <c r="M17" s="5">
        <v>0</v>
      </c>
      <c r="N17" s="5">
        <v>0</v>
      </c>
      <c r="O17" s="5">
        <v>0.53525641025641035</v>
      </c>
      <c r="P17" s="5">
        <v>0</v>
      </c>
      <c r="Q17" s="5">
        <v>0</v>
      </c>
      <c r="R17" s="5">
        <v>0.58714866051822567</v>
      </c>
      <c r="S17" s="5"/>
      <c r="T17" s="5">
        <v>7</v>
      </c>
      <c r="U17" s="5">
        <v>6</v>
      </c>
      <c r="V17" s="5">
        <v>3</v>
      </c>
      <c r="W17" s="5">
        <v>24</v>
      </c>
      <c r="X17" s="5">
        <v>0.80967875656009536</v>
      </c>
      <c r="Y17" s="5">
        <v>0.88853276353276356</v>
      </c>
      <c r="Z17" s="5">
        <v>0.84500360750360759</v>
      </c>
      <c r="AA17" s="5">
        <v>26</v>
      </c>
      <c r="AB17" s="5">
        <v>0.69659090909090904</v>
      </c>
      <c r="AC17" s="5">
        <v>0.53525641025641035</v>
      </c>
      <c r="AD17" s="5">
        <v>0.58714866051822567</v>
      </c>
      <c r="AE17" s="5">
        <v>13</v>
      </c>
      <c r="AF17" s="5">
        <v>0.77564102564102566</v>
      </c>
      <c r="AG17" s="5">
        <v>0.7531348328255022</v>
      </c>
      <c r="AH17" s="5">
        <v>0.71189458689458684</v>
      </c>
      <c r="AI17" s="5">
        <v>0.71607613401091663</v>
      </c>
      <c r="AJ17" s="5">
        <v>39</v>
      </c>
      <c r="AK17" s="5">
        <v>0.77529727709747998</v>
      </c>
      <c r="AL17" s="5">
        <v>0.77564102564102566</v>
      </c>
      <c r="AM17" s="5">
        <v>0.76317074632292026</v>
      </c>
      <c r="AN17" s="5">
        <v>39</v>
      </c>
    </row>
    <row r="18" spans="1:40" s="2" customFormat="1" x14ac:dyDescent="0.25">
      <c r="A18" s="5" t="s">
        <v>160</v>
      </c>
      <c r="B18" s="5" t="s">
        <v>69</v>
      </c>
      <c r="C18" s="5" t="s">
        <v>70</v>
      </c>
      <c r="D18" s="5" t="s">
        <v>38</v>
      </c>
      <c r="E18" s="5">
        <v>0.24984908103942838</v>
      </c>
      <c r="F18" s="5">
        <v>468</v>
      </c>
      <c r="G18" s="5">
        <v>351</v>
      </c>
      <c r="H18" s="5">
        <v>117</v>
      </c>
      <c r="I18" s="5">
        <v>0.64743589743589736</v>
      </c>
      <c r="J18" s="5">
        <v>0</v>
      </c>
      <c r="K18" s="5">
        <v>0</v>
      </c>
      <c r="L18" s="5">
        <v>0.67967319907307078</v>
      </c>
      <c r="M18" s="5">
        <v>0</v>
      </c>
      <c r="N18" s="5">
        <v>0</v>
      </c>
      <c r="O18" s="5">
        <v>0.76982401656314692</v>
      </c>
      <c r="P18" s="5">
        <v>0</v>
      </c>
      <c r="Q18" s="5">
        <v>0</v>
      </c>
      <c r="R18" s="5">
        <v>0.72179710670367858</v>
      </c>
      <c r="S18" s="5"/>
      <c r="T18" s="5">
        <v>54</v>
      </c>
      <c r="U18" s="5">
        <v>16</v>
      </c>
      <c r="V18" s="5">
        <v>25</v>
      </c>
      <c r="W18" s="5">
        <v>22</v>
      </c>
      <c r="X18" s="5">
        <v>0.58097749317261516</v>
      </c>
      <c r="Y18" s="5">
        <v>0.46819592198581561</v>
      </c>
      <c r="Z18" s="5">
        <v>0.51807708577803691</v>
      </c>
      <c r="AA18" s="5">
        <v>48</v>
      </c>
      <c r="AB18" s="5">
        <v>0.67967319907307078</v>
      </c>
      <c r="AC18" s="5">
        <v>0.76982401656314692</v>
      </c>
      <c r="AD18" s="5">
        <v>0.72179710670367858</v>
      </c>
      <c r="AE18" s="5">
        <v>69</v>
      </c>
      <c r="AF18" s="5">
        <v>0.64743589743589736</v>
      </c>
      <c r="AG18" s="5">
        <v>0.63032534612284297</v>
      </c>
      <c r="AH18" s="5">
        <v>0.61900996927448126</v>
      </c>
      <c r="AI18" s="5">
        <v>0.61993709624085769</v>
      </c>
      <c r="AJ18" s="5">
        <v>117</v>
      </c>
      <c r="AK18" s="5">
        <v>0.63968127368319927</v>
      </c>
      <c r="AL18" s="5">
        <v>0.64743589743589736</v>
      </c>
      <c r="AM18" s="5">
        <v>0.63916264036330572</v>
      </c>
      <c r="AN18" s="5">
        <v>117</v>
      </c>
    </row>
    <row r="19" spans="1:40" s="2" customFormat="1" x14ac:dyDescent="0.25">
      <c r="A19" s="5" t="s">
        <v>160</v>
      </c>
      <c r="B19" s="5" t="s">
        <v>71</v>
      </c>
      <c r="C19" s="5" t="s">
        <v>72</v>
      </c>
      <c r="D19" s="5" t="s">
        <v>38</v>
      </c>
      <c r="E19" s="5">
        <v>3008.5303058624268</v>
      </c>
      <c r="F19" s="5">
        <v>70000</v>
      </c>
      <c r="G19" s="5">
        <v>52500</v>
      </c>
      <c r="H19" s="5">
        <v>17500</v>
      </c>
      <c r="I19" s="5">
        <v>0.85831428571428581</v>
      </c>
      <c r="J19" s="5">
        <v>0</v>
      </c>
      <c r="K19" s="5">
        <v>0</v>
      </c>
      <c r="L19" s="5">
        <v>0.84939822885757887</v>
      </c>
      <c r="M19" s="5">
        <v>0</v>
      </c>
      <c r="N19" s="5">
        <v>0</v>
      </c>
      <c r="O19" s="5">
        <v>0.87108571428571435</v>
      </c>
      <c r="P19" s="5">
        <v>0</v>
      </c>
      <c r="Q19" s="5">
        <v>0</v>
      </c>
      <c r="R19" s="5">
        <v>0.86008751786887838</v>
      </c>
      <c r="S19" s="5"/>
      <c r="T19" s="5">
        <v>7622</v>
      </c>
      <c r="U19" s="5">
        <v>1128</v>
      </c>
      <c r="V19" s="5">
        <v>1352</v>
      </c>
      <c r="W19" s="5">
        <v>7399</v>
      </c>
      <c r="X19" s="5">
        <v>0.86776335102429325</v>
      </c>
      <c r="Y19" s="5">
        <v>0.84554285714285715</v>
      </c>
      <c r="Z19" s="5">
        <v>0.85648925345726135</v>
      </c>
      <c r="AA19" s="5">
        <v>8750</v>
      </c>
      <c r="AB19" s="5">
        <v>0.84939822885757887</v>
      </c>
      <c r="AC19" s="5">
        <v>0.87108571428571435</v>
      </c>
      <c r="AD19" s="5">
        <v>0.86008751786887838</v>
      </c>
      <c r="AE19" s="5">
        <v>8750</v>
      </c>
      <c r="AF19" s="5">
        <v>0.85831428571428581</v>
      </c>
      <c r="AG19" s="5">
        <v>0.85858078994093612</v>
      </c>
      <c r="AH19" s="5">
        <v>0.85831428571428581</v>
      </c>
      <c r="AI19" s="5">
        <v>0.85828838566306986</v>
      </c>
      <c r="AJ19" s="5">
        <v>17500</v>
      </c>
      <c r="AK19" s="5">
        <v>0.85858078994093612</v>
      </c>
      <c r="AL19" s="5">
        <v>0.85831428571428581</v>
      </c>
      <c r="AM19" s="5">
        <v>0.85828838566306986</v>
      </c>
      <c r="AN19" s="5">
        <v>17500</v>
      </c>
    </row>
    <row r="20" spans="1:40" s="2" customFormat="1" x14ac:dyDescent="0.25">
      <c r="A20" s="5" t="s">
        <v>160</v>
      </c>
      <c r="B20" s="5" t="s">
        <v>73</v>
      </c>
      <c r="C20" s="5" t="s">
        <v>74</v>
      </c>
      <c r="D20" s="5" t="s">
        <v>38</v>
      </c>
      <c r="E20" s="5">
        <v>5174.3130695819855</v>
      </c>
      <c r="F20" s="5">
        <v>55049</v>
      </c>
      <c r="G20" s="5">
        <v>41287</v>
      </c>
      <c r="H20" s="5">
        <v>13762</v>
      </c>
      <c r="I20" s="5">
        <v>0.87809041157773726</v>
      </c>
      <c r="J20" s="5">
        <v>0</v>
      </c>
      <c r="K20" s="5">
        <v>0</v>
      </c>
      <c r="L20" s="5">
        <v>0.9099879246540119</v>
      </c>
      <c r="M20" s="5">
        <v>0</v>
      </c>
      <c r="N20" s="5">
        <v>0</v>
      </c>
      <c r="O20" s="5">
        <v>0.92177207564425012</v>
      </c>
      <c r="P20" s="5">
        <v>0</v>
      </c>
      <c r="Q20" s="5">
        <v>0</v>
      </c>
      <c r="R20" s="5">
        <v>0.9158418150673715</v>
      </c>
      <c r="S20" s="5"/>
      <c r="T20" s="5">
        <v>9129</v>
      </c>
      <c r="U20" s="5">
        <v>775</v>
      </c>
      <c r="V20" s="5">
        <v>903</v>
      </c>
      <c r="W20" s="5">
        <v>2956</v>
      </c>
      <c r="X20" s="5">
        <v>0.79231307109084059</v>
      </c>
      <c r="Y20" s="5">
        <v>0.76597094294997681</v>
      </c>
      <c r="Z20" s="5">
        <v>0.77891762930787667</v>
      </c>
      <c r="AA20" s="5">
        <v>3859</v>
      </c>
      <c r="AB20" s="5">
        <v>0.9099879246540119</v>
      </c>
      <c r="AC20" s="5">
        <v>0.92177207564425012</v>
      </c>
      <c r="AD20" s="5">
        <v>0.9158418150673715</v>
      </c>
      <c r="AE20" s="5">
        <v>9903</v>
      </c>
      <c r="AF20" s="5">
        <v>0.87809041157773726</v>
      </c>
      <c r="AG20" s="5">
        <v>0.85115049787242625</v>
      </c>
      <c r="AH20" s="5">
        <v>0.84387150929711341</v>
      </c>
      <c r="AI20" s="5">
        <v>0.84737972218762403</v>
      </c>
      <c r="AJ20" s="5">
        <v>13762</v>
      </c>
      <c r="AK20" s="5">
        <v>0.87699564449680711</v>
      </c>
      <c r="AL20" s="5">
        <v>0.87809041157773726</v>
      </c>
      <c r="AM20" s="5">
        <v>0.87745264067106599</v>
      </c>
      <c r="AN20" s="5">
        <v>13762</v>
      </c>
    </row>
    <row r="21" spans="1:40" s="2" customFormat="1" x14ac:dyDescent="0.25">
      <c r="A21" s="5" t="s">
        <v>160</v>
      </c>
      <c r="B21" s="6" t="s">
        <v>75</v>
      </c>
      <c r="C21" s="6" t="s">
        <v>76</v>
      </c>
      <c r="D21" s="6" t="s">
        <v>38</v>
      </c>
      <c r="E21" s="5">
        <v>30012.616653203964</v>
      </c>
      <c r="F21" s="5">
        <v>70000</v>
      </c>
      <c r="G21" s="5">
        <v>52500</v>
      </c>
      <c r="H21" s="5">
        <v>17500</v>
      </c>
      <c r="I21" s="5">
        <v>0.84632857142857143</v>
      </c>
      <c r="J21" s="5">
        <v>0</v>
      </c>
      <c r="K21" s="5">
        <v>0</v>
      </c>
      <c r="L21" s="5">
        <v>0.84234759310870055</v>
      </c>
      <c r="M21" s="5">
        <v>0</v>
      </c>
      <c r="N21" s="5">
        <v>0</v>
      </c>
      <c r="O21" s="5">
        <v>0.85217142857142858</v>
      </c>
      <c r="P21" s="5">
        <v>0</v>
      </c>
      <c r="Q21" s="5">
        <v>0</v>
      </c>
      <c r="R21" s="5">
        <v>0.84722707985622869</v>
      </c>
      <c r="S21" s="6"/>
      <c r="T21" s="6">
        <v>7457</v>
      </c>
      <c r="U21" s="6">
        <v>1294</v>
      </c>
      <c r="V21" s="6">
        <v>1396</v>
      </c>
      <c r="W21" s="6">
        <v>7354</v>
      </c>
      <c r="X21" s="5">
        <v>0.85041677841086716</v>
      </c>
      <c r="Y21" s="5">
        <v>0.84048571428571428</v>
      </c>
      <c r="Z21" s="5">
        <v>0.84541793333750259</v>
      </c>
      <c r="AA21" s="5">
        <v>8750</v>
      </c>
      <c r="AB21" s="5">
        <v>0.84234759310870055</v>
      </c>
      <c r="AC21" s="5">
        <v>0.85217142857142858</v>
      </c>
      <c r="AD21" s="5">
        <v>0.84722707985622869</v>
      </c>
      <c r="AE21" s="5">
        <v>8750</v>
      </c>
      <c r="AF21" s="5">
        <v>0.84632857142857143</v>
      </c>
      <c r="AG21" s="5">
        <v>0.84638218575978386</v>
      </c>
      <c r="AH21" s="5">
        <v>0.84632857142857154</v>
      </c>
      <c r="AI21" s="5">
        <v>0.8463225065968657</v>
      </c>
      <c r="AJ21" s="5">
        <v>17500</v>
      </c>
      <c r="AK21" s="5">
        <v>0.84638218575978375</v>
      </c>
      <c r="AL21" s="5">
        <v>0.84632857142857143</v>
      </c>
      <c r="AM21" s="5">
        <v>0.8463225065968657</v>
      </c>
      <c r="AN21" s="5">
        <v>17500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174A-B069-48D1-924D-8D37EE462290}">
  <dimension ref="A1:V21"/>
  <sheetViews>
    <sheetView topLeftCell="E1" zoomScale="145" zoomScaleNormal="145" workbookViewId="0">
      <selection activeCell="J23" sqref="J23"/>
    </sheetView>
  </sheetViews>
  <sheetFormatPr baseColWidth="10" defaultRowHeight="15" x14ac:dyDescent="0.25"/>
  <cols>
    <col min="6" max="6" width="12.7109375" customWidth="1"/>
    <col min="7" max="7" width="12.28515625" customWidth="1"/>
    <col min="9" max="9" width="14.28515625" customWidth="1"/>
    <col min="10" max="10" width="14.7109375" customWidth="1"/>
    <col min="11" max="11" width="15.140625" customWidth="1"/>
    <col min="12" max="12" width="15.5703125" customWidth="1"/>
    <col min="14" max="14" width="15.7109375" customWidth="1"/>
    <col min="15" max="15" width="13.140625" customWidth="1"/>
    <col min="17" max="17" width="19.140625" customWidth="1"/>
    <col min="18" max="18" width="16" customWidth="1"/>
    <col min="19" max="19" width="18.28515625" customWidth="1"/>
    <col min="20" max="20" width="21.85546875" customWidth="1"/>
    <col min="21" max="21" width="18.85546875" customWidth="1"/>
    <col min="22" max="22" width="21.140625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161</v>
      </c>
      <c r="J1" s="10" t="s">
        <v>157</v>
      </c>
      <c r="K1" s="10" t="s">
        <v>158</v>
      </c>
      <c r="L1" s="10" t="s">
        <v>159</v>
      </c>
      <c r="M1" s="10" t="s">
        <v>8</v>
      </c>
      <c r="N1" s="10" t="s">
        <v>11</v>
      </c>
      <c r="O1" s="10" t="s">
        <v>14</v>
      </c>
      <c r="P1" s="10" t="s">
        <v>17</v>
      </c>
      <c r="Q1" s="10" t="s">
        <v>28</v>
      </c>
      <c r="R1" s="10" t="s">
        <v>29</v>
      </c>
      <c r="S1" s="10" t="s">
        <v>30</v>
      </c>
      <c r="T1" s="10" t="s">
        <v>32</v>
      </c>
      <c r="U1" s="10" t="s">
        <v>33</v>
      </c>
      <c r="V1" s="11" t="s">
        <v>34</v>
      </c>
    </row>
    <row r="2" spans="1:22" x14ac:dyDescent="0.25">
      <c r="A2" s="7" t="s">
        <v>160</v>
      </c>
      <c r="B2" s="7" t="s">
        <v>36</v>
      </c>
      <c r="C2" s="7" t="s">
        <v>37</v>
      </c>
      <c r="D2" s="7" t="s">
        <v>38</v>
      </c>
      <c r="E2" s="7">
        <v>4.9147367477416798E-2</v>
      </c>
      <c r="F2" s="7">
        <v>146</v>
      </c>
      <c r="G2" s="7">
        <v>110</v>
      </c>
      <c r="H2" s="7">
        <v>36</v>
      </c>
      <c r="I2" s="7">
        <v>8</v>
      </c>
      <c r="J2" s="7">
        <v>7</v>
      </c>
      <c r="K2" s="7">
        <v>7</v>
      </c>
      <c r="L2" s="7">
        <v>16</v>
      </c>
      <c r="M2" s="7">
        <v>0.63682432432432434</v>
      </c>
      <c r="N2" s="7">
        <v>0.5527777777777777</v>
      </c>
      <c r="O2" s="7">
        <v>0.52857142857142858</v>
      </c>
      <c r="P2" s="7">
        <v>0.53017241379310343</v>
      </c>
      <c r="Q2" s="7">
        <v>0.62673826777087649</v>
      </c>
      <c r="R2" s="7">
        <v>0.6182876905702992</v>
      </c>
      <c r="S2" s="7">
        <v>0.61506598444963567</v>
      </c>
      <c r="T2" s="7">
        <v>0.64363887697221034</v>
      </c>
      <c r="U2" s="7">
        <v>0.63682432432432434</v>
      </c>
      <c r="V2" s="7">
        <v>0.63337174985731526</v>
      </c>
    </row>
    <row r="3" spans="1:22" x14ac:dyDescent="0.25">
      <c r="A3" s="8" t="s">
        <v>160</v>
      </c>
      <c r="B3" s="8" t="s">
        <v>39</v>
      </c>
      <c r="C3" s="8" t="s">
        <v>40</v>
      </c>
      <c r="D3" s="8" t="s">
        <v>38</v>
      </c>
      <c r="E3" s="8">
        <v>0.48350310325622547</v>
      </c>
      <c r="F3" s="8">
        <v>572</v>
      </c>
      <c r="G3" s="8">
        <v>429</v>
      </c>
      <c r="H3" s="8">
        <v>143</v>
      </c>
      <c r="I3" s="8">
        <v>16</v>
      </c>
      <c r="J3" s="8">
        <v>34</v>
      </c>
      <c r="K3" s="8">
        <v>29</v>
      </c>
      <c r="L3" s="8">
        <v>64</v>
      </c>
      <c r="M3" s="8">
        <v>0.55944055944055937</v>
      </c>
      <c r="N3" s="8">
        <v>0.35857265739276684</v>
      </c>
      <c r="O3" s="8">
        <v>0.32166666666666666</v>
      </c>
      <c r="P3" s="8">
        <v>0.33864238900776505</v>
      </c>
      <c r="Q3" s="8">
        <v>0.50480383696894982</v>
      </c>
      <c r="R3" s="8">
        <v>0.5054014726507714</v>
      </c>
      <c r="S3" s="8">
        <v>0.50399210386785342</v>
      </c>
      <c r="T3" s="8">
        <v>0.54776778099481294</v>
      </c>
      <c r="U3" s="8">
        <v>0.55944055944055937</v>
      </c>
      <c r="V3" s="8">
        <v>0.5526017590599509</v>
      </c>
    </row>
    <row r="4" spans="1:22" x14ac:dyDescent="0.25">
      <c r="A4" s="7" t="s">
        <v>160</v>
      </c>
      <c r="B4" s="7" t="s">
        <v>41</v>
      </c>
      <c r="C4" s="7" t="s">
        <v>42</v>
      </c>
      <c r="D4" s="7" t="s">
        <v>38</v>
      </c>
      <c r="E4" s="7">
        <v>0.1279990673065183</v>
      </c>
      <c r="F4" s="7">
        <v>200</v>
      </c>
      <c r="G4" s="7">
        <v>150</v>
      </c>
      <c r="H4" s="7">
        <v>50</v>
      </c>
      <c r="I4" s="7">
        <v>4</v>
      </c>
      <c r="J4" s="7">
        <v>12</v>
      </c>
      <c r="K4" s="7">
        <v>5</v>
      </c>
      <c r="L4" s="7">
        <v>30</v>
      </c>
      <c r="M4" s="7">
        <v>0.66500000000000004</v>
      </c>
      <c r="N4" s="7">
        <v>0.42135642135642132</v>
      </c>
      <c r="O4" s="7">
        <v>0.23020833333333329</v>
      </c>
      <c r="P4" s="7">
        <v>0.29608585858585856</v>
      </c>
      <c r="Q4" s="7">
        <v>0.56875629727303012</v>
      </c>
      <c r="R4" s="7">
        <v>0.54283525910364139</v>
      </c>
      <c r="S4" s="7">
        <v>0.53777565811181527</v>
      </c>
      <c r="T4" s="7">
        <v>0.62574655066997664</v>
      </c>
      <c r="U4" s="7">
        <v>0.66500000000000004</v>
      </c>
      <c r="V4" s="7">
        <v>0.63200104519769262</v>
      </c>
    </row>
    <row r="5" spans="1:22" x14ac:dyDescent="0.25">
      <c r="A5" s="8" t="s">
        <v>160</v>
      </c>
      <c r="B5" s="8" t="s">
        <v>43</v>
      </c>
      <c r="C5" s="8" t="s">
        <v>44</v>
      </c>
      <c r="D5" s="8" t="s">
        <v>38</v>
      </c>
      <c r="E5" s="8">
        <v>8.1857681274413813E-2</v>
      </c>
      <c r="F5" s="8">
        <v>179</v>
      </c>
      <c r="G5" s="8">
        <v>135</v>
      </c>
      <c r="H5" s="8">
        <v>44</v>
      </c>
      <c r="I5" s="8">
        <v>7</v>
      </c>
      <c r="J5" s="8">
        <v>10</v>
      </c>
      <c r="K5" s="8">
        <v>4</v>
      </c>
      <c r="L5" s="8">
        <v>24</v>
      </c>
      <c r="M5" s="8">
        <v>0.68156565656565649</v>
      </c>
      <c r="N5" s="8">
        <v>0.66550116550116545</v>
      </c>
      <c r="O5" s="8">
        <v>0.4076797385620915</v>
      </c>
      <c r="P5" s="8">
        <v>0.49206989247311828</v>
      </c>
      <c r="Q5" s="8">
        <v>0.68163254755996694</v>
      </c>
      <c r="R5" s="8">
        <v>0.63158457827575476</v>
      </c>
      <c r="S5" s="8">
        <v>0.62933617890219862</v>
      </c>
      <c r="T5" s="8">
        <v>0.6863716114449252</v>
      </c>
      <c r="U5" s="8">
        <v>0.68156565656565649</v>
      </c>
      <c r="V5" s="8">
        <v>0.66025547989462696</v>
      </c>
    </row>
    <row r="6" spans="1:22" x14ac:dyDescent="0.25">
      <c r="A6" s="7" t="s">
        <v>160</v>
      </c>
      <c r="B6" s="7" t="s">
        <v>45</v>
      </c>
      <c r="C6" s="7" t="s">
        <v>46</v>
      </c>
      <c r="D6" s="7" t="s">
        <v>38</v>
      </c>
      <c r="E6" s="7">
        <v>51.908096075057983</v>
      </c>
      <c r="F6" s="7">
        <v>8424</v>
      </c>
      <c r="G6" s="7">
        <v>6318</v>
      </c>
      <c r="H6" s="7">
        <v>2106</v>
      </c>
      <c r="I6" s="7">
        <v>222</v>
      </c>
      <c r="J6" s="7">
        <v>163</v>
      </c>
      <c r="K6" s="7">
        <v>128</v>
      </c>
      <c r="L6" s="7">
        <v>1594</v>
      </c>
      <c r="M6" s="7">
        <v>0.86229819563152899</v>
      </c>
      <c r="N6" s="7">
        <v>0.63572278232678525</v>
      </c>
      <c r="O6" s="7">
        <v>0.57710193452380953</v>
      </c>
      <c r="P6" s="7">
        <v>0.60417258393186946</v>
      </c>
      <c r="Q6" s="7">
        <v>0.77165540879434613</v>
      </c>
      <c r="R6" s="7">
        <v>0.75152495768289129</v>
      </c>
      <c r="S6" s="7">
        <v>0.7603985573279699</v>
      </c>
      <c r="T6" s="7">
        <v>0.8579861379686069</v>
      </c>
      <c r="U6" s="7">
        <v>0.86229819563152899</v>
      </c>
      <c r="V6" s="7">
        <v>0.85961621077971817</v>
      </c>
    </row>
    <row r="7" spans="1:22" x14ac:dyDescent="0.25">
      <c r="A7" s="8" t="s">
        <v>160</v>
      </c>
      <c r="B7" s="8" t="s">
        <v>47</v>
      </c>
      <c r="C7" s="8" t="s">
        <v>48</v>
      </c>
      <c r="D7" s="8" t="s">
        <v>38</v>
      </c>
      <c r="E7" s="8">
        <v>0.63202309608459462</v>
      </c>
      <c r="F7" s="8">
        <v>808</v>
      </c>
      <c r="G7" s="8">
        <v>606</v>
      </c>
      <c r="H7" s="8">
        <v>202</v>
      </c>
      <c r="I7" s="8">
        <v>43</v>
      </c>
      <c r="J7" s="8">
        <v>40</v>
      </c>
      <c r="K7" s="8">
        <v>35</v>
      </c>
      <c r="L7" s="8">
        <v>84</v>
      </c>
      <c r="M7" s="8">
        <v>0.62871287128712872</v>
      </c>
      <c r="N7" s="8">
        <v>0.55407948224219083</v>
      </c>
      <c r="O7" s="8">
        <v>0.51943488238668967</v>
      </c>
      <c r="P7" s="8">
        <v>0.53598129693742613</v>
      </c>
      <c r="Q7" s="8">
        <v>0.61523909658076126</v>
      </c>
      <c r="R7" s="8">
        <v>0.61240046355483169</v>
      </c>
      <c r="S7" s="8">
        <v>0.61322295656930015</v>
      </c>
      <c r="T7" s="8">
        <v>0.62603059459624733</v>
      </c>
      <c r="U7" s="8">
        <v>0.62871287128712872</v>
      </c>
      <c r="V7" s="8">
        <v>0.62680573469670886</v>
      </c>
    </row>
    <row r="8" spans="1:22" x14ac:dyDescent="0.25">
      <c r="A8" s="7" t="s">
        <v>160</v>
      </c>
      <c r="B8" s="7" t="s">
        <v>49</v>
      </c>
      <c r="C8" s="7" t="s">
        <v>50</v>
      </c>
      <c r="D8" s="7" t="s">
        <v>38</v>
      </c>
      <c r="E8" s="7">
        <v>0.74639987945556618</v>
      </c>
      <c r="F8" s="7">
        <v>857</v>
      </c>
      <c r="G8" s="7">
        <v>643</v>
      </c>
      <c r="H8" s="7">
        <v>214</v>
      </c>
      <c r="I8" s="7">
        <v>53</v>
      </c>
      <c r="J8" s="7">
        <v>41</v>
      </c>
      <c r="K8" s="7">
        <v>24</v>
      </c>
      <c r="L8" s="7">
        <v>98</v>
      </c>
      <c r="M8" s="7">
        <v>0.70010323842642908</v>
      </c>
      <c r="N8" s="7">
        <v>0.6900201517306781</v>
      </c>
      <c r="O8" s="7">
        <v>0.56451612903225812</v>
      </c>
      <c r="P8" s="7">
        <v>0.62086495913522821</v>
      </c>
      <c r="Q8" s="7">
        <v>0.69807645978425381</v>
      </c>
      <c r="R8" s="7">
        <v>0.68430385776907576</v>
      </c>
      <c r="S8" s="7">
        <v>0.68637562040089639</v>
      </c>
      <c r="T8" s="7">
        <v>0.69913440625979528</v>
      </c>
      <c r="U8" s="7">
        <v>0.70010323842642908</v>
      </c>
      <c r="V8" s="7">
        <v>0.69501401704434851</v>
      </c>
    </row>
    <row r="9" spans="1:22" x14ac:dyDescent="0.25">
      <c r="A9" s="8" t="s">
        <v>160</v>
      </c>
      <c r="B9" s="8" t="s">
        <v>51</v>
      </c>
      <c r="C9" s="8" t="s">
        <v>52</v>
      </c>
      <c r="D9" s="8" t="s">
        <v>38</v>
      </c>
      <c r="E9" s="8">
        <v>2.7795314788818002E-2</v>
      </c>
      <c r="F9" s="8">
        <v>109</v>
      </c>
      <c r="G9" s="8">
        <v>82</v>
      </c>
      <c r="H9" s="8">
        <v>27</v>
      </c>
      <c r="I9" s="8">
        <v>16</v>
      </c>
      <c r="J9" s="8">
        <v>2</v>
      </c>
      <c r="K9" s="8">
        <v>6</v>
      </c>
      <c r="L9" s="8">
        <v>4</v>
      </c>
      <c r="M9" s="8">
        <v>0.73379629629629628</v>
      </c>
      <c r="N9" s="8">
        <v>0.74141304347826087</v>
      </c>
      <c r="O9" s="8">
        <v>0.91584967320261434</v>
      </c>
      <c r="P9" s="8">
        <v>0.81800891406975529</v>
      </c>
      <c r="Q9" s="8">
        <v>0.73677795031055893</v>
      </c>
      <c r="R9" s="8">
        <v>0.65375816993464053</v>
      </c>
      <c r="S9" s="8">
        <v>0.65589359730637087</v>
      </c>
      <c r="T9" s="8">
        <v>0.74051874856222688</v>
      </c>
      <c r="U9" s="8">
        <v>0.73379629629629628</v>
      </c>
      <c r="V9" s="8">
        <v>0.70622383997484306</v>
      </c>
    </row>
    <row r="10" spans="1:22" x14ac:dyDescent="0.25">
      <c r="A10" s="7" t="s">
        <v>160</v>
      </c>
      <c r="B10" s="7" t="s">
        <v>53</v>
      </c>
      <c r="C10" s="7" t="s">
        <v>54</v>
      </c>
      <c r="D10" s="7" t="s">
        <v>38</v>
      </c>
      <c r="E10" s="7">
        <v>1.1866967678070068</v>
      </c>
      <c r="F10" s="7">
        <v>1639</v>
      </c>
      <c r="G10" s="7">
        <v>1230</v>
      </c>
      <c r="H10" s="7">
        <v>409</v>
      </c>
      <c r="I10" s="7">
        <v>1</v>
      </c>
      <c r="J10" s="7">
        <v>10</v>
      </c>
      <c r="K10" s="7">
        <v>1</v>
      </c>
      <c r="L10" s="7">
        <v>398</v>
      </c>
      <c r="M10" s="7">
        <v>0.97254606714771308</v>
      </c>
      <c r="N10" s="7">
        <v>0.20833333333333331</v>
      </c>
      <c r="O10" s="7">
        <v>7.045454545454545E-2</v>
      </c>
      <c r="P10" s="7">
        <v>0.10049019607843135</v>
      </c>
      <c r="Q10" s="7">
        <v>0.59191056836402156</v>
      </c>
      <c r="R10" s="7">
        <v>0.53366085668717245</v>
      </c>
      <c r="S10" s="7">
        <v>0.54327130993899264</v>
      </c>
      <c r="T10" s="7">
        <v>0.95518988023434304</v>
      </c>
      <c r="U10" s="7">
        <v>0.97254606714771308</v>
      </c>
      <c r="V10" s="7">
        <v>0.96278176332147258</v>
      </c>
    </row>
    <row r="11" spans="1:22" x14ac:dyDescent="0.25">
      <c r="A11" s="8" t="s">
        <v>160</v>
      </c>
      <c r="B11" s="8" t="s">
        <v>55</v>
      </c>
      <c r="C11" s="8" t="s">
        <v>56</v>
      </c>
      <c r="D11" s="8" t="s">
        <v>38</v>
      </c>
      <c r="E11" s="8">
        <v>0.69399023056030251</v>
      </c>
      <c r="F11" s="8">
        <v>556</v>
      </c>
      <c r="G11" s="8">
        <v>417</v>
      </c>
      <c r="H11" s="8">
        <v>139</v>
      </c>
      <c r="I11" s="8">
        <v>125</v>
      </c>
      <c r="J11" s="8">
        <v>1</v>
      </c>
      <c r="K11" s="8">
        <v>12</v>
      </c>
      <c r="L11" s="8">
        <v>1</v>
      </c>
      <c r="M11" s="8">
        <v>0.90827338129496404</v>
      </c>
      <c r="N11" s="8">
        <v>0.91592188287565102</v>
      </c>
      <c r="O11" s="8">
        <v>0.99014185726784154</v>
      </c>
      <c r="P11" s="8">
        <v>0.95157789474203036</v>
      </c>
      <c r="Q11" s="8">
        <v>0.64546094143782551</v>
      </c>
      <c r="R11" s="8">
        <v>0.53353246709545921</v>
      </c>
      <c r="S11" s="8">
        <v>0.53933061403768179</v>
      </c>
      <c r="T11" s="8">
        <v>0.86861409559976865</v>
      </c>
      <c r="U11" s="8">
        <v>0.90827338129496404</v>
      </c>
      <c r="V11" s="8">
        <v>0.87787320406296887</v>
      </c>
    </row>
    <row r="12" spans="1:22" x14ac:dyDescent="0.25">
      <c r="A12" s="7" t="s">
        <v>160</v>
      </c>
      <c r="B12" s="7" t="s">
        <v>57</v>
      </c>
      <c r="C12" s="7" t="s">
        <v>58</v>
      </c>
      <c r="D12" s="7" t="s">
        <v>38</v>
      </c>
      <c r="E12" s="7">
        <v>1.66316819190979</v>
      </c>
      <c r="F12" s="7">
        <v>1008</v>
      </c>
      <c r="G12" s="7">
        <v>756</v>
      </c>
      <c r="H12" s="7">
        <v>252</v>
      </c>
      <c r="I12" s="7">
        <v>157</v>
      </c>
      <c r="J12" s="7">
        <v>23</v>
      </c>
      <c r="K12" s="7">
        <v>42</v>
      </c>
      <c r="L12" s="7">
        <v>31</v>
      </c>
      <c r="M12" s="7">
        <v>0.74305555555555558</v>
      </c>
      <c r="N12" s="7">
        <v>0.78860099663488481</v>
      </c>
      <c r="O12" s="7">
        <v>0.87330850403476101</v>
      </c>
      <c r="P12" s="7">
        <v>0.82870170513911334</v>
      </c>
      <c r="Q12" s="7">
        <v>0.68232625475937891</v>
      </c>
      <c r="R12" s="7">
        <v>0.64700908458967876</v>
      </c>
      <c r="S12" s="7">
        <v>0.65716183734806732</v>
      </c>
      <c r="T12" s="7">
        <v>0.72751628889570008</v>
      </c>
      <c r="U12" s="7">
        <v>0.74305555555555558</v>
      </c>
      <c r="V12" s="7">
        <v>0.73000160691560567</v>
      </c>
    </row>
    <row r="13" spans="1:22" x14ac:dyDescent="0.25">
      <c r="A13" s="8" t="s">
        <v>160</v>
      </c>
      <c r="B13" s="8" t="s">
        <v>59</v>
      </c>
      <c r="C13" s="8" t="s">
        <v>60</v>
      </c>
      <c r="D13" s="8" t="s">
        <v>38</v>
      </c>
      <c r="E13" s="8">
        <v>4.7783308029174805</v>
      </c>
      <c r="F13" s="8">
        <v>2820</v>
      </c>
      <c r="G13" s="8">
        <v>2115</v>
      </c>
      <c r="H13" s="8">
        <v>705</v>
      </c>
      <c r="I13" s="8">
        <v>346</v>
      </c>
      <c r="J13" s="8">
        <v>80</v>
      </c>
      <c r="K13" s="8">
        <v>123</v>
      </c>
      <c r="L13" s="8">
        <v>157</v>
      </c>
      <c r="M13" s="8">
        <v>0.7124113475177305</v>
      </c>
      <c r="N13" s="8">
        <v>0.73814937781384971</v>
      </c>
      <c r="O13" s="8">
        <v>0.81210439105219545</v>
      </c>
      <c r="P13" s="8">
        <v>0.77331531621617122</v>
      </c>
      <c r="Q13" s="8">
        <v>0.69982581550449574</v>
      </c>
      <c r="R13" s="8">
        <v>0.68624452783536549</v>
      </c>
      <c r="S13" s="8">
        <v>0.68996319212488166</v>
      </c>
      <c r="T13" s="8">
        <v>0.70779360640637967</v>
      </c>
      <c r="U13" s="8">
        <v>0.7124113475177305</v>
      </c>
      <c r="V13" s="8">
        <v>0.70729271595400356</v>
      </c>
    </row>
    <row r="14" spans="1:22" x14ac:dyDescent="0.25">
      <c r="A14" s="7" t="s">
        <v>160</v>
      </c>
      <c r="B14" s="7" t="s">
        <v>61</v>
      </c>
      <c r="C14" s="7" t="s">
        <v>62</v>
      </c>
      <c r="D14" s="7" t="s">
        <v>38</v>
      </c>
      <c r="E14" s="7">
        <v>16.530038356781006</v>
      </c>
      <c r="F14" s="7">
        <v>4859</v>
      </c>
      <c r="G14" s="7">
        <v>3645</v>
      </c>
      <c r="H14" s="7">
        <v>1214</v>
      </c>
      <c r="I14" s="7">
        <v>711</v>
      </c>
      <c r="J14" s="7">
        <v>127</v>
      </c>
      <c r="K14" s="7">
        <v>170</v>
      </c>
      <c r="L14" s="7">
        <v>208</v>
      </c>
      <c r="M14" s="7">
        <v>0.7557116561921613</v>
      </c>
      <c r="N14" s="7">
        <v>0.80699825874016562</v>
      </c>
      <c r="O14" s="7">
        <v>0.84861193089309184</v>
      </c>
      <c r="P14" s="7">
        <v>0.82725206213866542</v>
      </c>
      <c r="Q14" s="7">
        <v>0.71386678403596338</v>
      </c>
      <c r="R14" s="7">
        <v>0.69913211311752121</v>
      </c>
      <c r="S14" s="7">
        <v>0.70507207997690502</v>
      </c>
      <c r="T14" s="7">
        <v>0.74911446961463002</v>
      </c>
      <c r="U14" s="7">
        <v>0.7557116561921613</v>
      </c>
      <c r="V14" s="7">
        <v>0.75131675368714912</v>
      </c>
    </row>
    <row r="15" spans="1:22" x14ac:dyDescent="0.25">
      <c r="A15" s="8" t="s">
        <v>160</v>
      </c>
      <c r="B15" s="8" t="s">
        <v>63</v>
      </c>
      <c r="C15" s="8" t="s">
        <v>64</v>
      </c>
      <c r="D15" s="8" t="s">
        <v>38</v>
      </c>
      <c r="E15" s="8">
        <v>0.28886914253234852</v>
      </c>
      <c r="F15" s="8">
        <v>587</v>
      </c>
      <c r="G15" s="8">
        <v>441</v>
      </c>
      <c r="H15" s="8">
        <v>146</v>
      </c>
      <c r="I15" s="8">
        <v>72</v>
      </c>
      <c r="J15" s="8">
        <v>16</v>
      </c>
      <c r="K15" s="8">
        <v>27</v>
      </c>
      <c r="L15" s="8">
        <v>32</v>
      </c>
      <c r="M15" s="8">
        <v>0.70867113968875217</v>
      </c>
      <c r="N15" s="8">
        <v>0.72632855956160647</v>
      </c>
      <c r="O15" s="8">
        <v>0.82288401253918486</v>
      </c>
      <c r="P15" s="8">
        <v>0.7701564770141156</v>
      </c>
      <c r="Q15" s="8">
        <v>0.7044572987332236</v>
      </c>
      <c r="R15" s="8">
        <v>0.68146319271027056</v>
      </c>
      <c r="S15" s="8">
        <v>0.68402379853444484</v>
      </c>
      <c r="T15" s="8">
        <v>0.70863291649012572</v>
      </c>
      <c r="U15" s="8">
        <v>0.70867113968875217</v>
      </c>
      <c r="V15" s="8">
        <v>0.7005812380910954</v>
      </c>
    </row>
    <row r="16" spans="1:22" x14ac:dyDescent="0.25">
      <c r="A16" s="7" t="s">
        <v>160</v>
      </c>
      <c r="B16" s="7" t="s">
        <v>65</v>
      </c>
      <c r="C16" s="7" t="s">
        <v>66</v>
      </c>
      <c r="D16" s="7" t="s">
        <v>38</v>
      </c>
      <c r="E16" s="7">
        <v>718.13995122909546</v>
      </c>
      <c r="F16" s="7">
        <v>28137</v>
      </c>
      <c r="G16" s="7">
        <v>21103</v>
      </c>
      <c r="H16" s="7">
        <v>7034</v>
      </c>
      <c r="I16" s="7">
        <v>3354</v>
      </c>
      <c r="J16" s="7">
        <v>763</v>
      </c>
      <c r="K16" s="7">
        <v>1016</v>
      </c>
      <c r="L16" s="7">
        <v>1902</v>
      </c>
      <c r="M16" s="7">
        <v>0.74716558965600932</v>
      </c>
      <c r="N16" s="7">
        <v>0.76760887050645077</v>
      </c>
      <c r="O16" s="7">
        <v>0.81464743414975904</v>
      </c>
      <c r="P16" s="7">
        <v>0.79038626459831851</v>
      </c>
      <c r="Q16" s="7">
        <v>0.74075235919818949</v>
      </c>
      <c r="R16" s="7">
        <v>0.73330309794892656</v>
      </c>
      <c r="S16" s="7">
        <v>0.73590337651811477</v>
      </c>
      <c r="T16" s="7">
        <v>0.74532897393353681</v>
      </c>
      <c r="U16" s="7">
        <v>0.74716558965600932</v>
      </c>
      <c r="V16" s="7">
        <v>0.74518811164945276</v>
      </c>
    </row>
    <row r="17" spans="1:22" x14ac:dyDescent="0.25">
      <c r="A17" s="8" t="s">
        <v>160</v>
      </c>
      <c r="B17" s="8" t="s">
        <v>67</v>
      </c>
      <c r="C17" s="8" t="s">
        <v>68</v>
      </c>
      <c r="D17" s="8" t="s">
        <v>38</v>
      </c>
      <c r="E17" s="8">
        <v>4.8499584197997797E-2</v>
      </c>
      <c r="F17" s="8">
        <v>156</v>
      </c>
      <c r="G17" s="8">
        <v>117</v>
      </c>
      <c r="H17" s="8">
        <v>39</v>
      </c>
      <c r="I17" s="8">
        <v>7</v>
      </c>
      <c r="J17" s="8">
        <v>6</v>
      </c>
      <c r="K17" s="8">
        <v>3</v>
      </c>
      <c r="L17" s="8">
        <v>24</v>
      </c>
      <c r="M17" s="8">
        <v>0.77564102564102566</v>
      </c>
      <c r="N17" s="8">
        <v>0.69659090909090904</v>
      </c>
      <c r="O17" s="8">
        <v>0.53525641025641035</v>
      </c>
      <c r="P17" s="8">
        <v>0.58714866051822567</v>
      </c>
      <c r="Q17" s="8">
        <v>0.7531348328255022</v>
      </c>
      <c r="R17" s="8">
        <v>0.71189458689458684</v>
      </c>
      <c r="S17" s="8">
        <v>0.71607613401091663</v>
      </c>
      <c r="T17" s="8">
        <v>0.77529727709747998</v>
      </c>
      <c r="U17" s="8">
        <v>0.77564102564102566</v>
      </c>
      <c r="V17" s="8">
        <v>0.76317074632292026</v>
      </c>
    </row>
    <row r="18" spans="1:22" x14ac:dyDescent="0.25">
      <c r="A18" s="7" t="s">
        <v>160</v>
      </c>
      <c r="B18" s="7" t="s">
        <v>69</v>
      </c>
      <c r="C18" s="7" t="s">
        <v>70</v>
      </c>
      <c r="D18" s="7" t="s">
        <v>38</v>
      </c>
      <c r="E18" s="7">
        <v>0.24984908103942838</v>
      </c>
      <c r="F18" s="7">
        <v>468</v>
      </c>
      <c r="G18" s="7">
        <v>351</v>
      </c>
      <c r="H18" s="7">
        <v>117</v>
      </c>
      <c r="I18" s="7">
        <v>54</v>
      </c>
      <c r="J18" s="7">
        <v>16</v>
      </c>
      <c r="K18" s="7">
        <v>25</v>
      </c>
      <c r="L18" s="7">
        <v>22</v>
      </c>
      <c r="M18" s="7">
        <v>0.64743589743589736</v>
      </c>
      <c r="N18" s="7">
        <v>0.67967319907307078</v>
      </c>
      <c r="O18" s="7">
        <v>0.76982401656314692</v>
      </c>
      <c r="P18" s="7">
        <v>0.72179710670367858</v>
      </c>
      <c r="Q18" s="7">
        <v>0.63032534612284297</v>
      </c>
      <c r="R18" s="7">
        <v>0.61900996927448126</v>
      </c>
      <c r="S18" s="7">
        <v>0.61993709624085769</v>
      </c>
      <c r="T18" s="7">
        <v>0.63968127368319927</v>
      </c>
      <c r="U18" s="7">
        <v>0.64743589743589736</v>
      </c>
      <c r="V18" s="7">
        <v>0.63916264036330572</v>
      </c>
    </row>
    <row r="19" spans="1:22" x14ac:dyDescent="0.25">
      <c r="A19" s="8" t="s">
        <v>160</v>
      </c>
      <c r="B19" s="8" t="s">
        <v>71</v>
      </c>
      <c r="C19" s="8" t="s">
        <v>72</v>
      </c>
      <c r="D19" s="8" t="s">
        <v>38</v>
      </c>
      <c r="E19" s="8">
        <v>3008.5303058624268</v>
      </c>
      <c r="F19" s="8">
        <v>70000</v>
      </c>
      <c r="G19" s="8">
        <v>52500</v>
      </c>
      <c r="H19" s="8">
        <v>17500</v>
      </c>
      <c r="I19" s="8">
        <v>7622</v>
      </c>
      <c r="J19" s="8">
        <v>1128</v>
      </c>
      <c r="K19" s="8">
        <v>1352</v>
      </c>
      <c r="L19" s="8">
        <v>7399</v>
      </c>
      <c r="M19" s="8">
        <v>0.85831428571428581</v>
      </c>
      <c r="N19" s="8">
        <v>0.84939822885757887</v>
      </c>
      <c r="O19" s="8">
        <v>0.87108571428571435</v>
      </c>
      <c r="P19" s="8">
        <v>0.86008751786887838</v>
      </c>
      <c r="Q19" s="8">
        <v>0.85858078994093612</v>
      </c>
      <c r="R19" s="8">
        <v>0.85831428571428581</v>
      </c>
      <c r="S19" s="8">
        <v>0.85828838566306986</v>
      </c>
      <c r="T19" s="8">
        <v>0.85858078994093612</v>
      </c>
      <c r="U19" s="8">
        <v>0.85831428571428581</v>
      </c>
      <c r="V19" s="8">
        <v>0.85828838566306986</v>
      </c>
    </row>
    <row r="20" spans="1:22" x14ac:dyDescent="0.25">
      <c r="A20" s="7" t="s">
        <v>160</v>
      </c>
      <c r="B20" s="7" t="s">
        <v>73</v>
      </c>
      <c r="C20" s="7" t="s">
        <v>74</v>
      </c>
      <c r="D20" s="7" t="s">
        <v>38</v>
      </c>
      <c r="E20" s="7">
        <v>5174.3130695819855</v>
      </c>
      <c r="F20" s="7">
        <v>55049</v>
      </c>
      <c r="G20" s="7">
        <v>41287</v>
      </c>
      <c r="H20" s="7">
        <v>13762</v>
      </c>
      <c r="I20" s="7">
        <v>9129</v>
      </c>
      <c r="J20" s="7">
        <v>775</v>
      </c>
      <c r="K20" s="7">
        <v>903</v>
      </c>
      <c r="L20" s="7">
        <v>2956</v>
      </c>
      <c r="M20" s="7">
        <v>0.87809041157773726</v>
      </c>
      <c r="N20" s="7">
        <v>0.9099879246540119</v>
      </c>
      <c r="O20" s="7">
        <v>0.92177207564425012</v>
      </c>
      <c r="P20" s="7">
        <v>0.9158418150673715</v>
      </c>
      <c r="Q20" s="7">
        <v>0.85115049787242625</v>
      </c>
      <c r="R20" s="7">
        <v>0.84387150929711341</v>
      </c>
      <c r="S20" s="7">
        <v>0.84737972218762403</v>
      </c>
      <c r="T20" s="7">
        <v>0.87699564449680711</v>
      </c>
      <c r="U20" s="7">
        <v>0.87809041157773726</v>
      </c>
      <c r="V20" s="7">
        <v>0.87745264067106599</v>
      </c>
    </row>
    <row r="21" spans="1:22" x14ac:dyDescent="0.25">
      <c r="A21" s="12" t="s">
        <v>160</v>
      </c>
      <c r="B21" s="13" t="s">
        <v>75</v>
      </c>
      <c r="C21" s="13" t="s">
        <v>76</v>
      </c>
      <c r="D21" s="13" t="s">
        <v>38</v>
      </c>
      <c r="E21" s="12">
        <v>30012.616653203964</v>
      </c>
      <c r="F21" s="12">
        <v>70000</v>
      </c>
      <c r="G21" s="12">
        <v>52500</v>
      </c>
      <c r="H21" s="12">
        <v>17500</v>
      </c>
      <c r="I21" s="13">
        <v>7457</v>
      </c>
      <c r="J21" s="13">
        <v>1294</v>
      </c>
      <c r="K21" s="13">
        <v>1396</v>
      </c>
      <c r="L21" s="13">
        <v>7354</v>
      </c>
      <c r="M21" s="12">
        <v>0.84632857142857143</v>
      </c>
      <c r="N21" s="12">
        <v>0.84234759310870055</v>
      </c>
      <c r="O21" s="12">
        <v>0.85217142857142858</v>
      </c>
      <c r="P21" s="12">
        <v>0.84722707985622869</v>
      </c>
      <c r="Q21" s="12">
        <v>0.84638218575978386</v>
      </c>
      <c r="R21" s="12">
        <v>0.84632857142857154</v>
      </c>
      <c r="S21" s="12">
        <v>0.8463225065968657</v>
      </c>
      <c r="T21" s="12">
        <v>0.84638218575978375</v>
      </c>
      <c r="U21" s="12">
        <v>0.84632857142857143</v>
      </c>
      <c r="V21" s="12">
        <v>0.8463225065968657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5629-347C-4080-A9E9-375A412744AE}">
  <dimension ref="A1:K21"/>
  <sheetViews>
    <sheetView zoomScale="160" zoomScaleNormal="160" workbookViewId="0">
      <selection activeCell="D21" sqref="A2:D21"/>
    </sheetView>
  </sheetViews>
  <sheetFormatPr baseColWidth="10" defaultRowHeight="15" x14ac:dyDescent="0.25"/>
  <cols>
    <col min="5" max="5" width="17.5703125" customWidth="1"/>
    <col min="6" max="6" width="14.5703125" customWidth="1"/>
    <col min="7" max="7" width="16.7109375" customWidth="1"/>
    <col min="8" max="8" width="16.28515625" customWidth="1"/>
    <col min="9" max="9" width="14.5703125" customWidth="1"/>
    <col min="10" max="10" width="15" customWidth="1"/>
    <col min="11" max="11" width="13.42578125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158</v>
      </c>
      <c r="J1" s="10" t="s">
        <v>159</v>
      </c>
      <c r="K1" s="11" t="s">
        <v>162</v>
      </c>
    </row>
    <row r="2" spans="1:11" x14ac:dyDescent="0.25">
      <c r="A2" s="7" t="s">
        <v>160</v>
      </c>
      <c r="B2" s="7" t="s">
        <v>36</v>
      </c>
      <c r="C2" s="7" t="s">
        <v>37</v>
      </c>
      <c r="D2" s="7" t="s">
        <v>38</v>
      </c>
      <c r="E2" s="7">
        <v>0.70069875776397517</v>
      </c>
      <c r="F2" s="7">
        <v>0.70800395256916993</v>
      </c>
      <c r="G2" s="7">
        <v>0.69995955510616781</v>
      </c>
      <c r="H2" s="7">
        <v>22</v>
      </c>
      <c r="I2" s="7">
        <v>7</v>
      </c>
      <c r="J2" s="7">
        <v>16</v>
      </c>
      <c r="K2">
        <f>J2/(I2+J2)</f>
        <v>0.69565217391304346</v>
      </c>
    </row>
    <row r="3" spans="1:11" x14ac:dyDescent="0.25">
      <c r="A3" s="8" t="s">
        <v>160</v>
      </c>
      <c r="B3" s="8" t="s">
        <v>39</v>
      </c>
      <c r="C3" s="8" t="s">
        <v>40</v>
      </c>
      <c r="D3" s="8" t="s">
        <v>38</v>
      </c>
      <c r="E3" s="8">
        <v>0.65103501654513285</v>
      </c>
      <c r="F3" s="8">
        <v>0.68913627863487614</v>
      </c>
      <c r="G3" s="8">
        <v>0.66934181872794174</v>
      </c>
      <c r="H3" s="8">
        <v>92</v>
      </c>
      <c r="I3" s="8">
        <v>29</v>
      </c>
      <c r="J3" s="8">
        <v>64</v>
      </c>
      <c r="K3">
        <f t="shared" ref="K3:K21" si="0">J3/(I3+J3)</f>
        <v>0.68817204301075274</v>
      </c>
    </row>
    <row r="4" spans="1:11" x14ac:dyDescent="0.25">
      <c r="A4" s="7" t="s">
        <v>160</v>
      </c>
      <c r="B4" s="7" t="s">
        <v>41</v>
      </c>
      <c r="C4" s="7" t="s">
        <v>42</v>
      </c>
      <c r="D4" s="7" t="s">
        <v>38</v>
      </c>
      <c r="E4" s="7">
        <v>0.71615617318963876</v>
      </c>
      <c r="F4" s="7">
        <v>0.85546218487394954</v>
      </c>
      <c r="G4" s="7">
        <v>0.77946545763777209</v>
      </c>
      <c r="H4" s="7">
        <v>34</v>
      </c>
      <c r="I4" s="7">
        <v>5</v>
      </c>
      <c r="J4" s="7">
        <v>30</v>
      </c>
      <c r="K4">
        <f t="shared" si="0"/>
        <v>0.8571428571428571</v>
      </c>
    </row>
    <row r="5" spans="1:11" x14ac:dyDescent="0.25">
      <c r="A5" s="8" t="s">
        <v>160</v>
      </c>
      <c r="B5" s="8" t="s">
        <v>43</v>
      </c>
      <c r="C5" s="8" t="s">
        <v>44</v>
      </c>
      <c r="D5" s="8" t="s">
        <v>38</v>
      </c>
      <c r="E5" s="8">
        <v>0.69776392961876832</v>
      </c>
      <c r="F5" s="8">
        <v>0.85548941798941791</v>
      </c>
      <c r="G5" s="8">
        <v>0.76660246533127885</v>
      </c>
      <c r="H5" s="8">
        <v>27</v>
      </c>
      <c r="I5" s="8">
        <v>4</v>
      </c>
      <c r="J5" s="8">
        <v>24</v>
      </c>
      <c r="K5">
        <f t="shared" si="0"/>
        <v>0.8571428571428571</v>
      </c>
    </row>
    <row r="6" spans="1:11" x14ac:dyDescent="0.25">
      <c r="A6" s="7" t="s">
        <v>160</v>
      </c>
      <c r="B6" s="7" t="s">
        <v>45</v>
      </c>
      <c r="C6" s="7" t="s">
        <v>46</v>
      </c>
      <c r="D6" s="7" t="s">
        <v>38</v>
      </c>
      <c r="E6" s="7">
        <v>0.90758803526190712</v>
      </c>
      <c r="F6" s="7">
        <v>0.92594798084197327</v>
      </c>
      <c r="G6" s="7">
        <v>0.91662453072407035</v>
      </c>
      <c r="H6" s="7">
        <v>1722</v>
      </c>
      <c r="I6" s="7">
        <v>128</v>
      </c>
      <c r="J6" s="7">
        <v>1594</v>
      </c>
      <c r="K6">
        <f t="shared" si="0"/>
        <v>0.92566782810685244</v>
      </c>
    </row>
    <row r="7" spans="1:11" x14ac:dyDescent="0.25">
      <c r="A7" s="8" t="s">
        <v>160</v>
      </c>
      <c r="B7" s="8" t="s">
        <v>47</v>
      </c>
      <c r="C7" s="8" t="s">
        <v>48</v>
      </c>
      <c r="D7" s="8" t="s">
        <v>38</v>
      </c>
      <c r="E7" s="8">
        <v>0.67639871091933179</v>
      </c>
      <c r="F7" s="8">
        <v>0.70536604472297393</v>
      </c>
      <c r="G7" s="8">
        <v>0.69046461620117405</v>
      </c>
      <c r="H7" s="8">
        <v>118</v>
      </c>
      <c r="I7" s="8">
        <v>35</v>
      </c>
      <c r="J7" s="8">
        <v>84</v>
      </c>
      <c r="K7">
        <f t="shared" si="0"/>
        <v>0.70588235294117652</v>
      </c>
    </row>
    <row r="8" spans="1:11" x14ac:dyDescent="0.25">
      <c r="A8" s="7" t="s">
        <v>160</v>
      </c>
      <c r="B8" s="7" t="s">
        <v>49</v>
      </c>
      <c r="C8" s="7" t="s">
        <v>50</v>
      </c>
      <c r="D8" s="7" t="s">
        <v>38</v>
      </c>
      <c r="E8" s="7">
        <v>0.70613276783782952</v>
      </c>
      <c r="F8" s="7">
        <v>0.80409158650589352</v>
      </c>
      <c r="G8" s="7">
        <v>0.75188628166656435</v>
      </c>
      <c r="H8" s="7">
        <v>121</v>
      </c>
      <c r="I8" s="7">
        <v>24</v>
      </c>
      <c r="J8" s="7">
        <v>98</v>
      </c>
      <c r="K8">
        <f t="shared" si="0"/>
        <v>0.80327868852459017</v>
      </c>
    </row>
    <row r="9" spans="1:11" x14ac:dyDescent="0.25">
      <c r="A9" s="8" t="s">
        <v>160</v>
      </c>
      <c r="B9" s="8" t="s">
        <v>51</v>
      </c>
      <c r="C9" s="8" t="s">
        <v>52</v>
      </c>
      <c r="D9" s="8" t="s">
        <v>38</v>
      </c>
      <c r="E9" s="8">
        <v>0.7321428571428571</v>
      </c>
      <c r="F9" s="8">
        <v>0.39166666666666661</v>
      </c>
      <c r="G9" s="8">
        <v>0.49377828054298639</v>
      </c>
      <c r="H9" s="8">
        <v>10</v>
      </c>
      <c r="I9" s="8">
        <v>6</v>
      </c>
      <c r="J9" s="8">
        <v>4</v>
      </c>
      <c r="K9">
        <f t="shared" si="0"/>
        <v>0.4</v>
      </c>
    </row>
    <row r="10" spans="1:11" x14ac:dyDescent="0.25">
      <c r="A10" s="7" t="s">
        <v>160</v>
      </c>
      <c r="B10" s="7" t="s">
        <v>53</v>
      </c>
      <c r="C10" s="7" t="s">
        <v>54</v>
      </c>
      <c r="D10" s="7" t="s">
        <v>38</v>
      </c>
      <c r="E10" s="7">
        <v>0.97548780339470986</v>
      </c>
      <c r="F10" s="7">
        <v>0.99686716791979957</v>
      </c>
      <c r="G10" s="7">
        <v>0.98605242379955382</v>
      </c>
      <c r="H10" s="7">
        <v>399</v>
      </c>
      <c r="I10" s="7">
        <v>1</v>
      </c>
      <c r="J10" s="7">
        <v>398</v>
      </c>
      <c r="K10">
        <f t="shared" si="0"/>
        <v>0.99749373433583954</v>
      </c>
    </row>
    <row r="11" spans="1:11" x14ac:dyDescent="0.25">
      <c r="A11" s="8" t="s">
        <v>160</v>
      </c>
      <c r="B11" s="8" t="s">
        <v>55</v>
      </c>
      <c r="C11" s="8" t="s">
        <v>56</v>
      </c>
      <c r="D11" s="8" t="s">
        <v>38</v>
      </c>
      <c r="E11" s="8">
        <v>0.375</v>
      </c>
      <c r="F11" s="8">
        <v>7.69230769230769E-2</v>
      </c>
      <c r="G11" s="8">
        <v>0.12708333333333333</v>
      </c>
      <c r="H11" s="8">
        <v>13</v>
      </c>
      <c r="I11" s="8">
        <v>12</v>
      </c>
      <c r="J11" s="8">
        <v>1</v>
      </c>
      <c r="K11">
        <f t="shared" si="0"/>
        <v>7.6923076923076927E-2</v>
      </c>
    </row>
    <row r="12" spans="1:11" x14ac:dyDescent="0.25">
      <c r="A12" s="7" t="s">
        <v>160</v>
      </c>
      <c r="B12" s="7" t="s">
        <v>57</v>
      </c>
      <c r="C12" s="7" t="s">
        <v>58</v>
      </c>
      <c r="D12" s="7" t="s">
        <v>38</v>
      </c>
      <c r="E12" s="7">
        <v>0.57605151288387291</v>
      </c>
      <c r="F12" s="7">
        <v>0.42070966514459662</v>
      </c>
      <c r="G12" s="7">
        <v>0.48562196955702142</v>
      </c>
      <c r="H12" s="7">
        <v>72</v>
      </c>
      <c r="I12" s="7">
        <v>42</v>
      </c>
      <c r="J12" s="7">
        <v>31</v>
      </c>
      <c r="K12">
        <f t="shared" si="0"/>
        <v>0.42465753424657532</v>
      </c>
    </row>
    <row r="13" spans="1:11" x14ac:dyDescent="0.25">
      <c r="A13" s="8" t="s">
        <v>160</v>
      </c>
      <c r="B13" s="8" t="s">
        <v>59</v>
      </c>
      <c r="C13" s="8" t="s">
        <v>60</v>
      </c>
      <c r="D13" s="8" t="s">
        <v>38</v>
      </c>
      <c r="E13" s="8">
        <v>0.66150225319514178</v>
      </c>
      <c r="F13" s="8">
        <v>0.56038466461853564</v>
      </c>
      <c r="G13" s="8">
        <v>0.6066110680335921</v>
      </c>
      <c r="H13" s="8">
        <v>280</v>
      </c>
      <c r="I13" s="8">
        <v>123</v>
      </c>
      <c r="J13" s="8">
        <v>157</v>
      </c>
      <c r="K13">
        <f t="shared" si="0"/>
        <v>0.56071428571428572</v>
      </c>
    </row>
    <row r="14" spans="1:11" x14ac:dyDescent="0.25">
      <c r="A14" s="7" t="s">
        <v>160</v>
      </c>
      <c r="B14" s="7" t="s">
        <v>61</v>
      </c>
      <c r="C14" s="7" t="s">
        <v>62</v>
      </c>
      <c r="D14" s="7" t="s">
        <v>38</v>
      </c>
      <c r="E14" s="7">
        <v>0.62073530933176124</v>
      </c>
      <c r="F14" s="7">
        <v>0.54965229534195048</v>
      </c>
      <c r="G14" s="7">
        <v>0.58289209781514484</v>
      </c>
      <c r="H14" s="7">
        <v>377</v>
      </c>
      <c r="I14" s="7">
        <v>170</v>
      </c>
      <c r="J14" s="7">
        <v>208</v>
      </c>
      <c r="K14">
        <f t="shared" si="0"/>
        <v>0.55026455026455023</v>
      </c>
    </row>
    <row r="15" spans="1:11" x14ac:dyDescent="0.25">
      <c r="A15" s="8" t="s">
        <v>160</v>
      </c>
      <c r="B15" s="8" t="s">
        <v>63</v>
      </c>
      <c r="C15" s="8" t="s">
        <v>64</v>
      </c>
      <c r="D15" s="8" t="s">
        <v>38</v>
      </c>
      <c r="E15" s="8">
        <v>0.68258603790484085</v>
      </c>
      <c r="F15" s="8">
        <v>0.54004237288135593</v>
      </c>
      <c r="G15" s="8">
        <v>0.59789112005477385</v>
      </c>
      <c r="H15" s="8">
        <v>59</v>
      </c>
      <c r="I15" s="8">
        <v>27</v>
      </c>
      <c r="J15" s="8">
        <v>32</v>
      </c>
      <c r="K15">
        <f t="shared" si="0"/>
        <v>0.5423728813559322</v>
      </c>
    </row>
    <row r="16" spans="1:11" x14ac:dyDescent="0.25">
      <c r="A16" s="7" t="s">
        <v>160</v>
      </c>
      <c r="B16" s="7" t="s">
        <v>65</v>
      </c>
      <c r="C16" s="7" t="s">
        <v>66</v>
      </c>
      <c r="D16" s="7" t="s">
        <v>38</v>
      </c>
      <c r="E16" s="7">
        <v>0.71389584788992844</v>
      </c>
      <c r="F16" s="7">
        <v>0.65195876174809431</v>
      </c>
      <c r="G16" s="7">
        <v>0.68142048843791103</v>
      </c>
      <c r="H16" s="7">
        <v>2917</v>
      </c>
      <c r="I16" s="7">
        <v>1016</v>
      </c>
      <c r="J16" s="7">
        <v>1902</v>
      </c>
      <c r="K16">
        <f t="shared" si="0"/>
        <v>0.65181631254283756</v>
      </c>
    </row>
    <row r="17" spans="1:11" x14ac:dyDescent="0.25">
      <c r="A17" s="8" t="s">
        <v>160</v>
      </c>
      <c r="B17" s="8" t="s">
        <v>67</v>
      </c>
      <c r="C17" s="8" t="s">
        <v>68</v>
      </c>
      <c r="D17" s="8" t="s">
        <v>38</v>
      </c>
      <c r="E17" s="8">
        <v>0.80967875656009536</v>
      </c>
      <c r="F17" s="8">
        <v>0.88853276353276356</v>
      </c>
      <c r="G17" s="8">
        <v>0.84500360750360759</v>
      </c>
      <c r="H17" s="8">
        <v>26</v>
      </c>
      <c r="I17" s="8">
        <v>3</v>
      </c>
      <c r="J17" s="8">
        <v>24</v>
      </c>
      <c r="K17">
        <f t="shared" si="0"/>
        <v>0.88888888888888884</v>
      </c>
    </row>
    <row r="18" spans="1:11" x14ac:dyDescent="0.25">
      <c r="A18" s="7" t="s">
        <v>160</v>
      </c>
      <c r="B18" s="7" t="s">
        <v>69</v>
      </c>
      <c r="C18" s="7" t="s">
        <v>70</v>
      </c>
      <c r="D18" s="7" t="s">
        <v>38</v>
      </c>
      <c r="E18" s="7">
        <v>0.58097749317261516</v>
      </c>
      <c r="F18" s="7">
        <v>0.46819592198581561</v>
      </c>
      <c r="G18" s="7">
        <v>0.51807708577803691</v>
      </c>
      <c r="H18" s="7">
        <v>48</v>
      </c>
      <c r="I18" s="7">
        <v>25</v>
      </c>
      <c r="J18" s="7">
        <v>22</v>
      </c>
      <c r="K18">
        <f t="shared" si="0"/>
        <v>0.46808510638297873</v>
      </c>
    </row>
    <row r="19" spans="1:11" x14ac:dyDescent="0.25">
      <c r="A19" s="8" t="s">
        <v>160</v>
      </c>
      <c r="B19" s="8" t="s">
        <v>71</v>
      </c>
      <c r="C19" s="8" t="s">
        <v>72</v>
      </c>
      <c r="D19" s="8" t="s">
        <v>38</v>
      </c>
      <c r="E19" s="8">
        <v>0.86776335102429325</v>
      </c>
      <c r="F19" s="8">
        <v>0.84554285714285715</v>
      </c>
      <c r="G19" s="8">
        <v>0.85648925345726135</v>
      </c>
      <c r="H19" s="8">
        <v>8750</v>
      </c>
      <c r="I19" s="8">
        <v>1352</v>
      </c>
      <c r="J19" s="8">
        <v>7399</v>
      </c>
      <c r="K19">
        <f t="shared" si="0"/>
        <v>0.8455033710433093</v>
      </c>
    </row>
    <row r="20" spans="1:11" x14ac:dyDescent="0.25">
      <c r="A20" s="7" t="s">
        <v>160</v>
      </c>
      <c r="B20" s="7" t="s">
        <v>73</v>
      </c>
      <c r="C20" s="7" t="s">
        <v>74</v>
      </c>
      <c r="D20" s="7" t="s">
        <v>38</v>
      </c>
      <c r="E20" s="7">
        <v>0.79231307109084059</v>
      </c>
      <c r="F20" s="7">
        <v>0.76597094294997681</v>
      </c>
      <c r="G20" s="7">
        <v>0.77891762930787667</v>
      </c>
      <c r="H20" s="7">
        <v>3859</v>
      </c>
      <c r="I20" s="7">
        <v>903</v>
      </c>
      <c r="J20" s="7">
        <v>2956</v>
      </c>
      <c r="K20">
        <f t="shared" si="0"/>
        <v>0.76600155480694476</v>
      </c>
    </row>
    <row r="21" spans="1:11" x14ac:dyDescent="0.25">
      <c r="A21" s="8" t="s">
        <v>160</v>
      </c>
      <c r="B21" s="9" t="s">
        <v>75</v>
      </c>
      <c r="C21" s="9" t="s">
        <v>76</v>
      </c>
      <c r="D21" s="9" t="s">
        <v>38</v>
      </c>
      <c r="E21" s="8">
        <v>0.85041677841086716</v>
      </c>
      <c r="F21" s="8">
        <v>0.84048571428571428</v>
      </c>
      <c r="G21" s="8">
        <v>0.84541793333750259</v>
      </c>
      <c r="H21" s="8">
        <v>8750</v>
      </c>
      <c r="I21" s="9">
        <v>1396</v>
      </c>
      <c r="J21" s="9">
        <v>7354</v>
      </c>
      <c r="K21">
        <f t="shared" si="0"/>
        <v>0.8404571428571429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74E34-7B55-46B8-ACB4-3FAADD0F9AEE}">
  <dimension ref="A1:K21"/>
  <sheetViews>
    <sheetView zoomScale="175" zoomScaleNormal="175" workbookViewId="0">
      <selection activeCell="E24" sqref="E24"/>
    </sheetView>
  </sheetViews>
  <sheetFormatPr baseColWidth="10" defaultRowHeight="15" x14ac:dyDescent="0.25"/>
  <cols>
    <col min="5" max="5" width="17" customWidth="1"/>
    <col min="6" max="6" width="13.85546875" customWidth="1"/>
    <col min="7" max="7" width="16.140625" customWidth="1"/>
    <col min="8" max="8" width="16" customWidth="1"/>
    <col min="9" max="9" width="14.28515625" customWidth="1"/>
    <col min="10" max="10" width="14.5703125" customWidth="1"/>
    <col min="11" max="11" width="13.28515625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161</v>
      </c>
      <c r="J1" s="10" t="s">
        <v>157</v>
      </c>
      <c r="K1" s="11" t="s">
        <v>163</v>
      </c>
    </row>
    <row r="2" spans="1:11" x14ac:dyDescent="0.25">
      <c r="A2" s="7" t="s">
        <v>160</v>
      </c>
      <c r="B2" s="7" t="s">
        <v>36</v>
      </c>
      <c r="C2" s="7" t="s">
        <v>37</v>
      </c>
      <c r="D2" s="7" t="s">
        <v>38</v>
      </c>
      <c r="E2" s="7">
        <v>0.5527777777777777</v>
      </c>
      <c r="F2" s="7">
        <v>0.52857142857142858</v>
      </c>
      <c r="G2" s="7">
        <v>0.53017241379310343</v>
      </c>
      <c r="H2" s="7">
        <v>14</v>
      </c>
      <c r="I2" s="7">
        <v>8</v>
      </c>
      <c r="J2" s="7">
        <v>7</v>
      </c>
      <c r="K2">
        <f>I2/(I2+J2)</f>
        <v>0.53333333333333333</v>
      </c>
    </row>
    <row r="3" spans="1:11" x14ac:dyDescent="0.25">
      <c r="A3" s="8" t="s">
        <v>160</v>
      </c>
      <c r="B3" s="8" t="s">
        <v>39</v>
      </c>
      <c r="C3" s="8" t="s">
        <v>40</v>
      </c>
      <c r="D3" s="8" t="s">
        <v>38</v>
      </c>
      <c r="E3" s="8">
        <v>0.35857265739276684</v>
      </c>
      <c r="F3" s="8">
        <v>0.32166666666666666</v>
      </c>
      <c r="G3" s="8">
        <v>0.33864238900776505</v>
      </c>
      <c r="H3" s="8">
        <v>51</v>
      </c>
      <c r="I3" s="8">
        <v>16</v>
      </c>
      <c r="J3" s="8">
        <v>34</v>
      </c>
      <c r="K3">
        <f t="shared" ref="K3:K21" si="0">I3/(I3+J3)</f>
        <v>0.32</v>
      </c>
    </row>
    <row r="4" spans="1:11" x14ac:dyDescent="0.25">
      <c r="A4" s="7" t="s">
        <v>160</v>
      </c>
      <c r="B4" s="7" t="s">
        <v>41</v>
      </c>
      <c r="C4" s="7" t="s">
        <v>42</v>
      </c>
      <c r="D4" s="7" t="s">
        <v>38</v>
      </c>
      <c r="E4" s="7">
        <v>0.42135642135642132</v>
      </c>
      <c r="F4" s="7">
        <v>0.23020833333333329</v>
      </c>
      <c r="G4" s="7">
        <v>0.29608585858585856</v>
      </c>
      <c r="H4" s="7">
        <v>16</v>
      </c>
      <c r="I4" s="7">
        <v>4</v>
      </c>
      <c r="J4" s="7">
        <v>12</v>
      </c>
      <c r="K4">
        <f t="shared" si="0"/>
        <v>0.25</v>
      </c>
    </row>
    <row r="5" spans="1:11" x14ac:dyDescent="0.25">
      <c r="A5" s="8" t="s">
        <v>160</v>
      </c>
      <c r="B5" s="8" t="s">
        <v>43</v>
      </c>
      <c r="C5" s="8" t="s">
        <v>44</v>
      </c>
      <c r="D5" s="8" t="s">
        <v>38</v>
      </c>
      <c r="E5" s="8">
        <v>0.66550116550116545</v>
      </c>
      <c r="F5" s="8">
        <v>0.4076797385620915</v>
      </c>
      <c r="G5" s="8">
        <v>0.49206989247311828</v>
      </c>
      <c r="H5" s="8">
        <v>17</v>
      </c>
      <c r="I5" s="8">
        <v>7</v>
      </c>
      <c r="J5" s="8">
        <v>10</v>
      </c>
      <c r="K5">
        <f t="shared" si="0"/>
        <v>0.41176470588235292</v>
      </c>
    </row>
    <row r="6" spans="1:11" x14ac:dyDescent="0.25">
      <c r="A6" s="7" t="s">
        <v>160</v>
      </c>
      <c r="B6" s="7" t="s">
        <v>45</v>
      </c>
      <c r="C6" s="7" t="s">
        <v>46</v>
      </c>
      <c r="D6" s="7" t="s">
        <v>38</v>
      </c>
      <c r="E6" s="7">
        <v>0.63572278232678525</v>
      </c>
      <c r="F6" s="7">
        <v>0.57710193452380953</v>
      </c>
      <c r="G6" s="7">
        <v>0.60417258393186946</v>
      </c>
      <c r="H6" s="7">
        <v>384</v>
      </c>
      <c r="I6" s="7">
        <v>222</v>
      </c>
      <c r="J6" s="7">
        <v>163</v>
      </c>
      <c r="K6">
        <f t="shared" si="0"/>
        <v>0.57662337662337659</v>
      </c>
    </row>
    <row r="7" spans="1:11" x14ac:dyDescent="0.25">
      <c r="A7" s="8" t="s">
        <v>160</v>
      </c>
      <c r="B7" s="8" t="s">
        <v>47</v>
      </c>
      <c r="C7" s="8" t="s">
        <v>48</v>
      </c>
      <c r="D7" s="8" t="s">
        <v>38</v>
      </c>
      <c r="E7" s="8">
        <v>0.55407948224219083</v>
      </c>
      <c r="F7" s="8">
        <v>0.51943488238668967</v>
      </c>
      <c r="G7" s="8">
        <v>0.53598129693742613</v>
      </c>
      <c r="H7" s="8">
        <v>84</v>
      </c>
      <c r="I7" s="8">
        <v>43</v>
      </c>
      <c r="J7" s="8">
        <v>40</v>
      </c>
      <c r="K7">
        <f t="shared" si="0"/>
        <v>0.51807228915662651</v>
      </c>
    </row>
    <row r="8" spans="1:11" x14ac:dyDescent="0.25">
      <c r="A8" s="7" t="s">
        <v>160</v>
      </c>
      <c r="B8" s="7" t="s">
        <v>49</v>
      </c>
      <c r="C8" s="7" t="s">
        <v>50</v>
      </c>
      <c r="D8" s="7" t="s">
        <v>38</v>
      </c>
      <c r="E8" s="7">
        <v>0.6900201517306781</v>
      </c>
      <c r="F8" s="7">
        <v>0.56451612903225812</v>
      </c>
      <c r="G8" s="7">
        <v>0.62086495913522821</v>
      </c>
      <c r="H8" s="7">
        <v>93</v>
      </c>
      <c r="I8" s="7">
        <v>53</v>
      </c>
      <c r="J8" s="7">
        <v>41</v>
      </c>
      <c r="K8">
        <f t="shared" si="0"/>
        <v>0.56382978723404253</v>
      </c>
    </row>
    <row r="9" spans="1:11" x14ac:dyDescent="0.25">
      <c r="A9" s="8" t="s">
        <v>160</v>
      </c>
      <c r="B9" s="8" t="s">
        <v>51</v>
      </c>
      <c r="C9" s="8" t="s">
        <v>52</v>
      </c>
      <c r="D9" s="8" t="s">
        <v>38</v>
      </c>
      <c r="E9" s="8">
        <v>0.74141304347826087</v>
      </c>
      <c r="F9" s="8">
        <v>0.91584967320261434</v>
      </c>
      <c r="G9" s="8">
        <v>0.81800891406975529</v>
      </c>
      <c r="H9" s="8">
        <v>17</v>
      </c>
      <c r="I9" s="8">
        <v>16</v>
      </c>
      <c r="J9" s="8">
        <v>2</v>
      </c>
      <c r="K9">
        <f t="shared" si="0"/>
        <v>0.88888888888888884</v>
      </c>
    </row>
    <row r="10" spans="1:11" x14ac:dyDescent="0.25">
      <c r="A10" s="7" t="s">
        <v>160</v>
      </c>
      <c r="B10" s="7" t="s">
        <v>53</v>
      </c>
      <c r="C10" s="7" t="s">
        <v>54</v>
      </c>
      <c r="D10" s="7" t="s">
        <v>38</v>
      </c>
      <c r="E10" s="7">
        <v>0.20833333333333331</v>
      </c>
      <c r="F10" s="7">
        <v>7.045454545454545E-2</v>
      </c>
      <c r="G10" s="7">
        <v>0.10049019607843135</v>
      </c>
      <c r="H10" s="7">
        <v>10</v>
      </c>
      <c r="I10" s="7">
        <v>1</v>
      </c>
      <c r="J10" s="7">
        <v>10</v>
      </c>
      <c r="K10">
        <f t="shared" si="0"/>
        <v>9.0909090909090912E-2</v>
      </c>
    </row>
    <row r="11" spans="1:11" x14ac:dyDescent="0.25">
      <c r="A11" s="8" t="s">
        <v>160</v>
      </c>
      <c r="B11" s="8" t="s">
        <v>55</v>
      </c>
      <c r="C11" s="8" t="s">
        <v>56</v>
      </c>
      <c r="D11" s="8" t="s">
        <v>38</v>
      </c>
      <c r="E11" s="8">
        <v>0.91592188287565102</v>
      </c>
      <c r="F11" s="8">
        <v>0.99014185726784154</v>
      </c>
      <c r="G11" s="8">
        <v>0.95157789474203036</v>
      </c>
      <c r="H11" s="8">
        <v>126</v>
      </c>
      <c r="I11" s="8">
        <v>125</v>
      </c>
      <c r="J11" s="8">
        <v>1</v>
      </c>
      <c r="K11">
        <f t="shared" si="0"/>
        <v>0.99206349206349209</v>
      </c>
    </row>
    <row r="12" spans="1:11" x14ac:dyDescent="0.25">
      <c r="A12" s="7" t="s">
        <v>160</v>
      </c>
      <c r="B12" s="7" t="s">
        <v>57</v>
      </c>
      <c r="C12" s="7" t="s">
        <v>58</v>
      </c>
      <c r="D12" s="7" t="s">
        <v>38</v>
      </c>
      <c r="E12" s="7">
        <v>0.78860099663488481</v>
      </c>
      <c r="F12" s="7">
        <v>0.87330850403476101</v>
      </c>
      <c r="G12" s="7">
        <v>0.82870170513911334</v>
      </c>
      <c r="H12" s="7">
        <v>180</v>
      </c>
      <c r="I12" s="7">
        <v>157</v>
      </c>
      <c r="J12" s="7">
        <v>23</v>
      </c>
      <c r="K12">
        <f t="shared" si="0"/>
        <v>0.87222222222222223</v>
      </c>
    </row>
    <row r="13" spans="1:11" x14ac:dyDescent="0.25">
      <c r="A13" s="8" t="s">
        <v>160</v>
      </c>
      <c r="B13" s="8" t="s">
        <v>59</v>
      </c>
      <c r="C13" s="8" t="s">
        <v>60</v>
      </c>
      <c r="D13" s="8" t="s">
        <v>38</v>
      </c>
      <c r="E13" s="8">
        <v>0.73814937781384971</v>
      </c>
      <c r="F13" s="8">
        <v>0.81210439105219545</v>
      </c>
      <c r="G13" s="8">
        <v>0.77331531621617122</v>
      </c>
      <c r="H13" s="8">
        <v>425</v>
      </c>
      <c r="I13" s="8">
        <v>346</v>
      </c>
      <c r="J13" s="8">
        <v>80</v>
      </c>
      <c r="K13">
        <f t="shared" si="0"/>
        <v>0.81220657276995301</v>
      </c>
    </row>
    <row r="14" spans="1:11" x14ac:dyDescent="0.25">
      <c r="A14" s="7" t="s">
        <v>160</v>
      </c>
      <c r="B14" s="7" t="s">
        <v>61</v>
      </c>
      <c r="C14" s="7" t="s">
        <v>62</v>
      </c>
      <c r="D14" s="7" t="s">
        <v>38</v>
      </c>
      <c r="E14" s="7">
        <v>0.80699825874016562</v>
      </c>
      <c r="F14" s="7">
        <v>0.84861193089309184</v>
      </c>
      <c r="G14" s="7">
        <v>0.82725206213866542</v>
      </c>
      <c r="H14" s="7">
        <v>837</v>
      </c>
      <c r="I14" s="7">
        <v>711</v>
      </c>
      <c r="J14" s="7">
        <v>127</v>
      </c>
      <c r="K14">
        <f t="shared" si="0"/>
        <v>0.84844868735083534</v>
      </c>
    </row>
    <row r="15" spans="1:11" x14ac:dyDescent="0.25">
      <c r="A15" s="8" t="s">
        <v>160</v>
      </c>
      <c r="B15" s="8" t="s">
        <v>63</v>
      </c>
      <c r="C15" s="8" t="s">
        <v>64</v>
      </c>
      <c r="D15" s="8" t="s">
        <v>38</v>
      </c>
      <c r="E15" s="8">
        <v>0.72632855956160647</v>
      </c>
      <c r="F15" s="8">
        <v>0.82288401253918486</v>
      </c>
      <c r="G15" s="8">
        <v>0.7701564770141156</v>
      </c>
      <c r="H15" s="8">
        <v>87</v>
      </c>
      <c r="I15" s="8">
        <v>72</v>
      </c>
      <c r="J15" s="8">
        <v>16</v>
      </c>
      <c r="K15">
        <f t="shared" si="0"/>
        <v>0.81818181818181823</v>
      </c>
    </row>
    <row r="16" spans="1:11" x14ac:dyDescent="0.25">
      <c r="A16" s="7" t="s">
        <v>160</v>
      </c>
      <c r="B16" s="7" t="s">
        <v>65</v>
      </c>
      <c r="C16" s="7" t="s">
        <v>66</v>
      </c>
      <c r="D16" s="7" t="s">
        <v>38</v>
      </c>
      <c r="E16" s="7">
        <v>0.76760887050645077</v>
      </c>
      <c r="F16" s="7">
        <v>0.81464743414975904</v>
      </c>
      <c r="G16" s="7">
        <v>0.79038626459831851</v>
      </c>
      <c r="H16" s="7">
        <v>4117</v>
      </c>
      <c r="I16" s="7">
        <v>3354</v>
      </c>
      <c r="J16" s="7">
        <v>763</v>
      </c>
      <c r="K16">
        <f t="shared" si="0"/>
        <v>0.81467087685207673</v>
      </c>
    </row>
    <row r="17" spans="1:11" x14ac:dyDescent="0.25">
      <c r="A17" s="8" t="s">
        <v>160</v>
      </c>
      <c r="B17" s="8" t="s">
        <v>67</v>
      </c>
      <c r="C17" s="8" t="s">
        <v>68</v>
      </c>
      <c r="D17" s="8" t="s">
        <v>38</v>
      </c>
      <c r="E17" s="8">
        <v>0.69659090909090904</v>
      </c>
      <c r="F17" s="8">
        <v>0.53525641025641035</v>
      </c>
      <c r="G17" s="8">
        <v>0.58714866051822567</v>
      </c>
      <c r="H17" s="8">
        <v>13</v>
      </c>
      <c r="I17" s="8">
        <v>7</v>
      </c>
      <c r="J17" s="8">
        <v>6</v>
      </c>
      <c r="K17">
        <f t="shared" si="0"/>
        <v>0.53846153846153844</v>
      </c>
    </row>
    <row r="18" spans="1:11" x14ac:dyDescent="0.25">
      <c r="A18" s="7" t="s">
        <v>160</v>
      </c>
      <c r="B18" s="7" t="s">
        <v>69</v>
      </c>
      <c r="C18" s="7" t="s">
        <v>70</v>
      </c>
      <c r="D18" s="7" t="s">
        <v>38</v>
      </c>
      <c r="E18" s="7">
        <v>0.67967319907307078</v>
      </c>
      <c r="F18" s="7">
        <v>0.76982401656314692</v>
      </c>
      <c r="G18" s="7">
        <v>0.72179710670367858</v>
      </c>
      <c r="H18" s="7">
        <v>69</v>
      </c>
      <c r="I18" s="7">
        <v>54</v>
      </c>
      <c r="J18" s="7">
        <v>16</v>
      </c>
      <c r="K18">
        <f t="shared" si="0"/>
        <v>0.77142857142857146</v>
      </c>
    </row>
    <row r="19" spans="1:11" x14ac:dyDescent="0.25">
      <c r="A19" s="8" t="s">
        <v>160</v>
      </c>
      <c r="B19" s="8" t="s">
        <v>71</v>
      </c>
      <c r="C19" s="8" t="s">
        <v>72</v>
      </c>
      <c r="D19" s="8" t="s">
        <v>38</v>
      </c>
      <c r="E19" s="8">
        <v>0.84939822885757887</v>
      </c>
      <c r="F19" s="8">
        <v>0.87108571428571435</v>
      </c>
      <c r="G19" s="8">
        <v>0.86008751786887838</v>
      </c>
      <c r="H19" s="8">
        <v>8750</v>
      </c>
      <c r="I19" s="8">
        <v>7622</v>
      </c>
      <c r="J19" s="8">
        <v>1128</v>
      </c>
      <c r="K19">
        <f t="shared" si="0"/>
        <v>0.87108571428571424</v>
      </c>
    </row>
    <row r="20" spans="1:11" x14ac:dyDescent="0.25">
      <c r="A20" s="7" t="s">
        <v>160</v>
      </c>
      <c r="B20" s="7" t="s">
        <v>73</v>
      </c>
      <c r="C20" s="7" t="s">
        <v>74</v>
      </c>
      <c r="D20" s="7" t="s">
        <v>38</v>
      </c>
      <c r="E20" s="7">
        <v>0.9099879246540119</v>
      </c>
      <c r="F20" s="7">
        <v>0.92177207564425012</v>
      </c>
      <c r="G20" s="7">
        <v>0.9158418150673715</v>
      </c>
      <c r="H20" s="7">
        <v>9903</v>
      </c>
      <c r="I20" s="7">
        <v>9129</v>
      </c>
      <c r="J20" s="7">
        <v>775</v>
      </c>
      <c r="K20">
        <f t="shared" si="0"/>
        <v>0.92174878836833607</v>
      </c>
    </row>
    <row r="21" spans="1:11" x14ac:dyDescent="0.25">
      <c r="A21" s="8" t="s">
        <v>160</v>
      </c>
      <c r="B21" s="9" t="s">
        <v>75</v>
      </c>
      <c r="C21" s="9" t="s">
        <v>76</v>
      </c>
      <c r="D21" s="9" t="s">
        <v>38</v>
      </c>
      <c r="E21" s="8">
        <v>0.84234759310870055</v>
      </c>
      <c r="F21" s="8">
        <v>0.85217142857142858</v>
      </c>
      <c r="G21" s="8">
        <v>0.84722707985622869</v>
      </c>
      <c r="H21" s="8">
        <v>8750</v>
      </c>
      <c r="I21" s="9">
        <v>7457</v>
      </c>
      <c r="J21" s="9">
        <v>1294</v>
      </c>
      <c r="K21">
        <f t="shared" si="0"/>
        <v>0.85213118500742768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9791-3C52-4B79-B6A9-1BCD887E0D6C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BCBE-6BD5-492F-862E-60F88AF89364}">
  <dimension ref="A1:AW91"/>
  <sheetViews>
    <sheetView topLeftCell="A37" zoomScale="160" zoomScaleNormal="160" workbookViewId="0">
      <selection activeCell="A62" sqref="A62:D63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3.85546875" bestFit="1" customWidth="1"/>
    <col min="4" max="4" width="7.710937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7" width="12" bestFit="1" customWidth="1"/>
    <col min="18" max="18" width="11.28515625" bestFit="1" customWidth="1"/>
    <col min="19" max="19" width="40.85546875" bestFit="1" customWidth="1"/>
    <col min="20" max="20" width="19.7109375" bestFit="1" customWidth="1"/>
    <col min="21" max="21" width="16.28515625" bestFit="1" customWidth="1"/>
    <col min="22" max="22" width="18.7109375" bestFit="1" customWidth="1"/>
    <col min="23" max="23" width="18.42578125" bestFit="1" customWidth="1"/>
    <col min="24" max="24" width="17.28515625" bestFit="1" customWidth="1"/>
    <col min="25" max="25" width="17" bestFit="1" customWidth="1"/>
    <col min="26" max="26" width="18.42578125" bestFit="1" customWidth="1"/>
    <col min="27" max="27" width="15" bestFit="1" customWidth="1"/>
    <col min="28" max="28" width="19.140625" bestFit="1" customWidth="1"/>
    <col min="29" max="29" width="15.7109375" bestFit="1" customWidth="1"/>
    <col min="30" max="30" width="18" bestFit="1" customWidth="1"/>
    <col min="31" max="31" width="17.7109375" bestFit="1" customWidth="1"/>
    <col min="32" max="32" width="18.7109375" bestFit="1" customWidth="1"/>
    <col min="33" max="33" width="20.85546875" bestFit="1" customWidth="1"/>
    <col min="34" max="34" width="17.42578125" bestFit="1" customWidth="1"/>
    <col min="35" max="35" width="19.85546875" bestFit="1" customWidth="1"/>
    <col min="36" max="36" width="19.5703125" bestFit="1" customWidth="1"/>
    <col min="37" max="37" width="24" bestFit="1" customWidth="1"/>
    <col min="38" max="38" width="20.5703125" bestFit="1" customWidth="1"/>
    <col min="39" max="39" width="22.85546875" bestFit="1" customWidth="1"/>
    <col min="40" max="40" width="22.57031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161</v>
      </c>
      <c r="U1" t="s">
        <v>157</v>
      </c>
      <c r="V1" t="s">
        <v>241</v>
      </c>
      <c r="W1" t="s">
        <v>158</v>
      </c>
      <c r="X1" t="s">
        <v>159</v>
      </c>
      <c r="Y1" t="s">
        <v>242</v>
      </c>
      <c r="Z1" t="s">
        <v>243</v>
      </c>
      <c r="AA1" t="s">
        <v>244</v>
      </c>
      <c r="AB1" t="s">
        <v>245</v>
      </c>
      <c r="AC1" t="s">
        <v>19</v>
      </c>
      <c r="AD1" t="s">
        <v>20</v>
      </c>
      <c r="AE1" t="s">
        <v>21</v>
      </c>
      <c r="AF1" t="s">
        <v>22</v>
      </c>
      <c r="AG1" t="s">
        <v>164</v>
      </c>
      <c r="AH1" t="s">
        <v>165</v>
      </c>
      <c r="AI1" t="s">
        <v>166</v>
      </c>
      <c r="AJ1" t="s">
        <v>167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</row>
    <row r="2" spans="1:49" x14ac:dyDescent="0.25">
      <c r="A2">
        <v>1</v>
      </c>
      <c r="B2" s="1" t="s">
        <v>36</v>
      </c>
      <c r="C2" s="1" t="s">
        <v>37</v>
      </c>
      <c r="D2" s="1" t="s">
        <v>168</v>
      </c>
      <c r="E2">
        <v>3.12285423278808E-2</v>
      </c>
      <c r="F2">
        <v>270</v>
      </c>
      <c r="G2">
        <v>202</v>
      </c>
      <c r="H2">
        <v>68</v>
      </c>
      <c r="I2">
        <v>0.41176470588235292</v>
      </c>
      <c r="J2">
        <v>0.37683736367946891</v>
      </c>
      <c r="K2">
        <v>0.41176470588235292</v>
      </c>
      <c r="L2">
        <v>0</v>
      </c>
      <c r="M2">
        <v>0.370674486803519</v>
      </c>
      <c r="N2">
        <v>0.41176470588235292</v>
      </c>
      <c r="O2">
        <v>0</v>
      </c>
      <c r="P2">
        <v>0.37082204155374882</v>
      </c>
      <c r="Q2">
        <v>0.41176470588235292</v>
      </c>
      <c r="R2">
        <v>0</v>
      </c>
      <c r="S2" s="1" t="s">
        <v>169</v>
      </c>
      <c r="T2" s="1">
        <v>3</v>
      </c>
      <c r="U2" s="1">
        <v>4</v>
      </c>
      <c r="V2" s="1">
        <v>8</v>
      </c>
      <c r="W2" s="1">
        <v>2</v>
      </c>
      <c r="X2" s="1">
        <v>8</v>
      </c>
      <c r="Y2" s="1">
        <v>12</v>
      </c>
      <c r="Z2" s="1">
        <v>7</v>
      </c>
      <c r="AA2" s="1">
        <v>7</v>
      </c>
      <c r="AB2" s="1">
        <v>17</v>
      </c>
      <c r="AC2">
        <v>0.42105263157894729</v>
      </c>
      <c r="AD2">
        <v>0.36363636363636359</v>
      </c>
      <c r="AE2">
        <v>0.3902439024390244</v>
      </c>
      <c r="AF2">
        <v>22</v>
      </c>
      <c r="AG2">
        <v>0.5</v>
      </c>
      <c r="AH2">
        <v>31</v>
      </c>
      <c r="AI2">
        <v>0.45945945945945948</v>
      </c>
      <c r="AJ2">
        <v>0.54838709677419351</v>
      </c>
      <c r="AK2">
        <v>0.25</v>
      </c>
      <c r="AL2">
        <v>0.2</v>
      </c>
      <c r="AM2">
        <v>0.22222222222222221</v>
      </c>
      <c r="AN2">
        <v>15</v>
      </c>
      <c r="AO2">
        <v>0.41176470588235292</v>
      </c>
      <c r="AP2">
        <v>0.37683736367946891</v>
      </c>
      <c r="AQ2">
        <v>0.370674486803519</v>
      </c>
      <c r="AR2">
        <v>0.37082204155374882</v>
      </c>
      <c r="AS2">
        <v>68</v>
      </c>
      <c r="AT2">
        <v>0.4008294284997071</v>
      </c>
      <c r="AU2">
        <v>0.41176470588235292</v>
      </c>
      <c r="AV2">
        <v>0.40321616451458631</v>
      </c>
      <c r="AW2">
        <v>68</v>
      </c>
    </row>
    <row r="3" spans="1:49" x14ac:dyDescent="0.25">
      <c r="A3">
        <v>2</v>
      </c>
      <c r="B3" s="1" t="s">
        <v>36</v>
      </c>
      <c r="C3" s="1" t="s">
        <v>37</v>
      </c>
      <c r="D3" s="1" t="s">
        <v>168</v>
      </c>
      <c r="E3">
        <v>2.95488834381103E-2</v>
      </c>
      <c r="F3">
        <v>270</v>
      </c>
      <c r="G3">
        <v>202</v>
      </c>
      <c r="H3">
        <v>68</v>
      </c>
      <c r="I3">
        <v>0.44117647058823528</v>
      </c>
      <c r="J3">
        <v>0.40995670995670991</v>
      </c>
      <c r="K3">
        <v>0.44117647058823528</v>
      </c>
      <c r="L3">
        <v>0</v>
      </c>
      <c r="M3">
        <v>0.40289187203633209</v>
      </c>
      <c r="N3">
        <v>0.44117647058823528</v>
      </c>
      <c r="O3">
        <v>0</v>
      </c>
      <c r="P3">
        <v>0.40457912457912459</v>
      </c>
      <c r="Q3">
        <v>0.44117647058823528</v>
      </c>
      <c r="R3">
        <v>0</v>
      </c>
      <c r="S3" s="1" t="s">
        <v>170</v>
      </c>
      <c r="T3" s="1">
        <v>3</v>
      </c>
      <c r="U3" s="1">
        <v>2</v>
      </c>
      <c r="V3" s="1">
        <v>9</v>
      </c>
      <c r="W3" s="1">
        <v>2</v>
      </c>
      <c r="X3" s="1">
        <v>11</v>
      </c>
      <c r="Y3" s="1">
        <v>10</v>
      </c>
      <c r="Z3" s="1">
        <v>6</v>
      </c>
      <c r="AA3" s="1">
        <v>9</v>
      </c>
      <c r="AB3" s="1">
        <v>16</v>
      </c>
      <c r="AC3">
        <v>0.5</v>
      </c>
      <c r="AD3">
        <v>0.47826086956521741</v>
      </c>
      <c r="AE3">
        <v>0.48888888888888887</v>
      </c>
      <c r="AF3">
        <v>23</v>
      </c>
      <c r="AG3">
        <v>0.48484848484848492</v>
      </c>
      <c r="AH3">
        <v>31</v>
      </c>
      <c r="AI3">
        <v>0.45714285714285707</v>
      </c>
      <c r="AJ3">
        <v>0.5161290322580645</v>
      </c>
      <c r="AK3">
        <v>0.27272727272727271</v>
      </c>
      <c r="AL3">
        <v>0.21428571428571419</v>
      </c>
      <c r="AM3">
        <v>0.23999999999999991</v>
      </c>
      <c r="AN3">
        <v>14</v>
      </c>
      <c r="AO3">
        <v>0.44117647058823528</v>
      </c>
      <c r="AP3">
        <v>0.40995670995670991</v>
      </c>
      <c r="AQ3">
        <v>0.40289187203633209</v>
      </c>
      <c r="AR3">
        <v>0.40457912457912459</v>
      </c>
      <c r="AS3">
        <v>68</v>
      </c>
      <c r="AT3">
        <v>0.43367074102368219</v>
      </c>
      <c r="AU3">
        <v>0.44117647058823528</v>
      </c>
      <c r="AV3">
        <v>0.43580510992275701</v>
      </c>
      <c r="AW3">
        <v>68</v>
      </c>
    </row>
    <row r="4" spans="1:49" x14ac:dyDescent="0.25">
      <c r="A4">
        <v>3</v>
      </c>
      <c r="B4" s="1" t="s">
        <v>36</v>
      </c>
      <c r="C4" s="1" t="s">
        <v>37</v>
      </c>
      <c r="D4" s="1" t="s">
        <v>168</v>
      </c>
      <c r="E4">
        <v>2.9539823532104399E-2</v>
      </c>
      <c r="F4">
        <v>270</v>
      </c>
      <c r="G4">
        <v>203</v>
      </c>
      <c r="H4">
        <v>67</v>
      </c>
      <c r="I4">
        <v>0.4925373134328358</v>
      </c>
      <c r="J4">
        <v>0.4436090225563909</v>
      </c>
      <c r="K4">
        <v>0.4925373134328358</v>
      </c>
      <c r="L4">
        <v>0</v>
      </c>
      <c r="M4">
        <v>0.42054182376763022</v>
      </c>
      <c r="N4">
        <v>0.4925373134328358</v>
      </c>
      <c r="O4">
        <v>0</v>
      </c>
      <c r="P4">
        <v>0.41392137209043312</v>
      </c>
      <c r="Q4">
        <v>0.4925373134328358</v>
      </c>
      <c r="R4">
        <v>0</v>
      </c>
      <c r="S4" s="1" t="s">
        <v>171</v>
      </c>
      <c r="T4" s="1">
        <v>2</v>
      </c>
      <c r="U4" s="1">
        <v>3</v>
      </c>
      <c r="V4" s="1">
        <v>9</v>
      </c>
      <c r="W4" s="1">
        <v>2</v>
      </c>
      <c r="X4" s="1">
        <v>9</v>
      </c>
      <c r="Y4" s="1">
        <v>11</v>
      </c>
      <c r="Z4" s="1">
        <v>2</v>
      </c>
      <c r="AA4" s="1">
        <v>7</v>
      </c>
      <c r="AB4" s="1">
        <v>22</v>
      </c>
      <c r="AC4">
        <v>0.47368421052631571</v>
      </c>
      <c r="AD4">
        <v>0.40909090909090912</v>
      </c>
      <c r="AE4">
        <v>0.43902439024390238</v>
      </c>
      <c r="AF4">
        <v>22</v>
      </c>
      <c r="AG4">
        <v>0.60273972602739723</v>
      </c>
      <c r="AH4">
        <v>31</v>
      </c>
      <c r="AI4">
        <v>0.52380952380952384</v>
      </c>
      <c r="AJ4">
        <v>0.70967741935483875</v>
      </c>
      <c r="AK4">
        <v>0.33333333333333331</v>
      </c>
      <c r="AL4">
        <v>0.14285714285714279</v>
      </c>
      <c r="AM4">
        <v>0.2</v>
      </c>
      <c r="AN4">
        <v>14</v>
      </c>
      <c r="AO4">
        <v>0.4925373134328358</v>
      </c>
      <c r="AP4">
        <v>0.4436090225563909</v>
      </c>
      <c r="AQ4">
        <v>0.42054182376763022</v>
      </c>
      <c r="AR4">
        <v>0.41392137209043312</v>
      </c>
      <c r="AS4">
        <v>67</v>
      </c>
      <c r="AT4">
        <v>0.46754947069165448</v>
      </c>
      <c r="AU4">
        <v>0.4925373134328358</v>
      </c>
      <c r="AV4">
        <v>0.46482788197336072</v>
      </c>
      <c r="AW4">
        <v>67</v>
      </c>
    </row>
    <row r="5" spans="1:49" x14ac:dyDescent="0.25">
      <c r="A5">
        <v>4</v>
      </c>
      <c r="B5" s="1" t="s">
        <v>36</v>
      </c>
      <c r="C5" s="1" t="s">
        <v>37</v>
      </c>
      <c r="D5" s="1" t="s">
        <v>168</v>
      </c>
      <c r="E5">
        <v>2.9205083847045898E-2</v>
      </c>
      <c r="F5">
        <v>270</v>
      </c>
      <c r="G5">
        <v>203</v>
      </c>
      <c r="H5">
        <v>67</v>
      </c>
      <c r="I5">
        <v>0.35820895522388058</v>
      </c>
      <c r="J5">
        <v>0.2746212121212121</v>
      </c>
      <c r="K5">
        <v>0.35820895522388058</v>
      </c>
      <c r="L5">
        <v>0</v>
      </c>
      <c r="M5">
        <v>0.28885630498533721</v>
      </c>
      <c r="N5">
        <v>0.35820895522388058</v>
      </c>
      <c r="O5">
        <v>0</v>
      </c>
      <c r="P5">
        <v>0.27391812865497073</v>
      </c>
      <c r="Q5">
        <v>0.35820895522388058</v>
      </c>
      <c r="R5">
        <v>0</v>
      </c>
      <c r="S5" s="1" t="s">
        <v>172</v>
      </c>
      <c r="T5" s="1">
        <v>0</v>
      </c>
      <c r="U5" s="1">
        <v>0</v>
      </c>
      <c r="V5" s="1">
        <v>14</v>
      </c>
      <c r="W5" s="1">
        <v>2</v>
      </c>
      <c r="X5" s="1">
        <v>7</v>
      </c>
      <c r="Y5" s="1">
        <v>13</v>
      </c>
      <c r="Z5" s="1">
        <v>5</v>
      </c>
      <c r="AA5" s="1">
        <v>9</v>
      </c>
      <c r="AB5" s="1">
        <v>17</v>
      </c>
      <c r="AC5">
        <v>0.4375</v>
      </c>
      <c r="AD5">
        <v>0.31818181818181818</v>
      </c>
      <c r="AE5">
        <v>0.36842105263157893</v>
      </c>
      <c r="AF5">
        <v>22</v>
      </c>
      <c r="AG5">
        <v>0.45333333333333331</v>
      </c>
      <c r="AH5">
        <v>31</v>
      </c>
      <c r="AI5">
        <v>0.3863636363636363</v>
      </c>
      <c r="AJ5">
        <v>0.54838709677419351</v>
      </c>
      <c r="AK5">
        <v>0</v>
      </c>
      <c r="AL5">
        <v>0</v>
      </c>
      <c r="AM5">
        <v>0</v>
      </c>
      <c r="AN5">
        <v>14</v>
      </c>
      <c r="AO5">
        <v>0.35820895522388058</v>
      </c>
      <c r="AP5">
        <v>0.2746212121212121</v>
      </c>
      <c r="AQ5">
        <v>0.28885630498533721</v>
      </c>
      <c r="AR5">
        <v>0.27391812865497073</v>
      </c>
      <c r="AS5">
        <v>67</v>
      </c>
      <c r="AT5">
        <v>0.32242198100407049</v>
      </c>
      <c r="AU5">
        <v>0.35820895522388058</v>
      </c>
      <c r="AV5">
        <v>0.33072532076459799</v>
      </c>
      <c r="AW5">
        <v>67</v>
      </c>
    </row>
    <row r="6" spans="1:49" s="2" customFormat="1" x14ac:dyDescent="0.25">
      <c r="A6" s="3" t="s">
        <v>160</v>
      </c>
      <c r="B6" s="3" t="str">
        <f>B5</f>
        <v>LT01</v>
      </c>
      <c r="C6" s="3" t="str">
        <f>C5</f>
        <v>gnd</v>
      </c>
      <c r="D6" s="3" t="str">
        <f>D5</f>
        <v>Ternary</v>
      </c>
      <c r="E6" s="3">
        <f>SUM(E2:E5)</f>
        <v>0.11952233314514139</v>
      </c>
      <c r="F6" s="3">
        <f>F5</f>
        <v>270</v>
      </c>
      <c r="G6" s="3">
        <f t="shared" ref="G6:H6" si="0">G5</f>
        <v>203</v>
      </c>
      <c r="H6" s="3">
        <f t="shared" si="0"/>
        <v>67</v>
      </c>
      <c r="I6" s="3">
        <f>SUM(I2:I5)/4</f>
        <v>0.42592186128182613</v>
      </c>
      <c r="J6" s="3">
        <f t="shared" ref="J6:L6" si="1">SUM(J2:J5)/4</f>
        <v>0.37625607707844549</v>
      </c>
      <c r="K6" s="3">
        <f t="shared" si="1"/>
        <v>0.42592186128182613</v>
      </c>
      <c r="L6" s="3">
        <f t="shared" si="1"/>
        <v>0</v>
      </c>
      <c r="M6" s="3">
        <f t="shared" ref="M6:R6" si="2">SUM(M2:M5)/4</f>
        <v>0.37074112189820463</v>
      </c>
      <c r="N6" s="3">
        <f t="shared" si="2"/>
        <v>0.42592186128182613</v>
      </c>
      <c r="O6" s="3">
        <f t="shared" si="2"/>
        <v>0</v>
      </c>
      <c r="P6" s="3">
        <f t="shared" si="2"/>
        <v>0.36581016671956934</v>
      </c>
      <c r="Q6" s="3">
        <f t="shared" si="2"/>
        <v>0.42592186128182613</v>
      </c>
      <c r="R6" s="3">
        <f t="shared" si="2"/>
        <v>0</v>
      </c>
      <c r="S6" s="3"/>
      <c r="T6" s="3">
        <f>ROUND(SUM(T2:T5)/4,0)</f>
        <v>2</v>
      </c>
      <c r="U6" s="3">
        <f>ROUND(SUM(U2:U5)/4,0)</f>
        <v>2</v>
      </c>
      <c r="V6" s="3">
        <f t="shared" ref="V6:AB6" si="3">ROUND(SUM(V2:V5)/4,0)</f>
        <v>10</v>
      </c>
      <c r="W6" s="3">
        <f t="shared" si="3"/>
        <v>2</v>
      </c>
      <c r="X6" s="3">
        <f t="shared" si="3"/>
        <v>9</v>
      </c>
      <c r="Y6" s="3">
        <f t="shared" si="3"/>
        <v>12</v>
      </c>
      <c r="Z6" s="3">
        <f t="shared" si="3"/>
        <v>5</v>
      </c>
      <c r="AA6" s="3">
        <f t="shared" si="3"/>
        <v>8</v>
      </c>
      <c r="AB6" s="3">
        <f t="shared" si="3"/>
        <v>18</v>
      </c>
      <c r="AC6" s="3">
        <f t="shared" ref="AC6" si="4">SUM(AC2:AC5)/4</f>
        <v>0.45805921052631576</v>
      </c>
      <c r="AD6" s="3">
        <f t="shared" ref="AD6:AE6" si="5">SUM(AD2:AD5)/4</f>
        <v>0.39229249011857709</v>
      </c>
      <c r="AE6" s="3">
        <f t="shared" si="5"/>
        <v>0.42164455855084865</v>
      </c>
      <c r="AF6" s="3">
        <f>AF5</f>
        <v>22</v>
      </c>
      <c r="AG6" s="3">
        <f t="shared" ref="AG6:AI6" si="6">SUM(AG2:AG5)/4</f>
        <v>0.51023038605230386</v>
      </c>
      <c r="AH6" s="3">
        <f t="shared" si="6"/>
        <v>31</v>
      </c>
      <c r="AI6" s="3">
        <f t="shared" si="6"/>
        <v>0.45669386919386912</v>
      </c>
      <c r="AJ6" s="3">
        <f>AJ5</f>
        <v>0.54838709677419351</v>
      </c>
      <c r="AK6" s="3">
        <f t="shared" ref="AK6:AM6" si="7">SUM(AK2:AK5)/4</f>
        <v>0.21401515151515149</v>
      </c>
      <c r="AL6" s="3">
        <f t="shared" si="7"/>
        <v>0.13928571428571423</v>
      </c>
      <c r="AM6" s="3">
        <f t="shared" si="7"/>
        <v>0.16555555555555551</v>
      </c>
      <c r="AN6" s="3">
        <f>AN5</f>
        <v>14</v>
      </c>
      <c r="AO6" s="3">
        <f t="shared" ref="AO6:AR6" si="8">SUM(AO2:AO5)/4</f>
        <v>0.42592186128182613</v>
      </c>
      <c r="AP6" s="3">
        <f t="shared" si="8"/>
        <v>0.37625607707844549</v>
      </c>
      <c r="AQ6" s="3">
        <f t="shared" si="8"/>
        <v>0.37074112189820463</v>
      </c>
      <c r="AR6" s="3">
        <f t="shared" si="8"/>
        <v>0.36581016671956934</v>
      </c>
      <c r="AS6" s="3">
        <f>AS5</f>
        <v>67</v>
      </c>
      <c r="AT6" s="3">
        <f t="shared" ref="AT6:AV6" si="9">SUM(AT2:AT5)/4</f>
        <v>0.40611790530477859</v>
      </c>
      <c r="AU6" s="3">
        <f t="shared" si="9"/>
        <v>0.42592186128182613</v>
      </c>
      <c r="AV6" s="3">
        <f t="shared" si="9"/>
        <v>0.40864361929382548</v>
      </c>
      <c r="AW6" s="3">
        <f>AW5</f>
        <v>67</v>
      </c>
    </row>
    <row r="7" spans="1:49" x14ac:dyDescent="0.25">
      <c r="A7">
        <v>1</v>
      </c>
      <c r="B7" s="1" t="s">
        <v>39</v>
      </c>
      <c r="C7" s="1" t="s">
        <v>40</v>
      </c>
      <c r="D7" s="1" t="s">
        <v>168</v>
      </c>
      <c r="E7">
        <v>0.21201586723327631</v>
      </c>
      <c r="F7">
        <v>704</v>
      </c>
      <c r="G7">
        <v>528</v>
      </c>
      <c r="H7">
        <v>176</v>
      </c>
      <c r="I7">
        <v>0.42045454545454541</v>
      </c>
      <c r="J7">
        <v>0.38645382395382388</v>
      </c>
      <c r="K7">
        <v>0.42045454545454541</v>
      </c>
      <c r="L7">
        <v>0</v>
      </c>
      <c r="M7">
        <v>0.40305637015314438</v>
      </c>
      <c r="N7">
        <v>0.42045454545454541</v>
      </c>
      <c r="O7">
        <v>0</v>
      </c>
      <c r="P7">
        <v>0.39156350778626808</v>
      </c>
      <c r="Q7">
        <v>0.42045454545454541</v>
      </c>
      <c r="R7">
        <v>0</v>
      </c>
      <c r="S7" s="1" t="s">
        <v>173</v>
      </c>
      <c r="T7" s="1">
        <v>13</v>
      </c>
      <c r="U7" s="1">
        <v>28</v>
      </c>
      <c r="V7" s="1">
        <v>9</v>
      </c>
      <c r="W7" s="1">
        <v>27</v>
      </c>
      <c r="X7" s="1">
        <v>46</v>
      </c>
      <c r="Y7" s="1">
        <v>20</v>
      </c>
      <c r="Z7" s="1">
        <v>8</v>
      </c>
      <c r="AA7" s="1">
        <v>10</v>
      </c>
      <c r="AB7" s="1">
        <v>15</v>
      </c>
      <c r="AC7">
        <v>0.54761904761904767</v>
      </c>
      <c r="AD7">
        <v>0.4946236559139785</v>
      </c>
      <c r="AE7">
        <v>0.51977401129943512</v>
      </c>
      <c r="AF7">
        <v>93</v>
      </c>
      <c r="AG7">
        <v>0.38961038961038957</v>
      </c>
      <c r="AH7">
        <v>33</v>
      </c>
      <c r="AI7">
        <v>0.34090909090909088</v>
      </c>
      <c r="AJ7">
        <v>0.45454545454545447</v>
      </c>
      <c r="AK7">
        <v>0.27083333333333331</v>
      </c>
      <c r="AL7">
        <v>0.26</v>
      </c>
      <c r="AM7">
        <v>0.26530612244897961</v>
      </c>
      <c r="AN7">
        <v>50</v>
      </c>
      <c r="AO7">
        <v>0.42045454545454541</v>
      </c>
      <c r="AP7">
        <v>0.38645382395382388</v>
      </c>
      <c r="AQ7">
        <v>0.40305637015314438</v>
      </c>
      <c r="AR7">
        <v>0.39156350778626808</v>
      </c>
      <c r="AS7">
        <v>176</v>
      </c>
      <c r="AT7">
        <v>0.43022862554112551</v>
      </c>
      <c r="AU7">
        <v>0.42045454545454541</v>
      </c>
      <c r="AV7">
        <v>0.42307631835476872</v>
      </c>
      <c r="AW7">
        <v>176</v>
      </c>
    </row>
    <row r="8" spans="1:49" x14ac:dyDescent="0.25">
      <c r="A8">
        <v>2</v>
      </c>
      <c r="B8" s="1" t="s">
        <v>39</v>
      </c>
      <c r="C8" s="1" t="s">
        <v>40</v>
      </c>
      <c r="D8" s="1" t="s">
        <v>168</v>
      </c>
      <c r="E8">
        <v>0.1907896995544433</v>
      </c>
      <c r="F8">
        <v>704</v>
      </c>
      <c r="G8">
        <v>528</v>
      </c>
      <c r="H8">
        <v>176</v>
      </c>
      <c r="I8">
        <v>0.4488636363636363</v>
      </c>
      <c r="J8">
        <v>0.40494273343110548</v>
      </c>
      <c r="K8">
        <v>0.4488636363636363</v>
      </c>
      <c r="L8">
        <v>0</v>
      </c>
      <c r="M8">
        <v>0.41789507983056368</v>
      </c>
      <c r="N8">
        <v>0.4488636363636363</v>
      </c>
      <c r="O8">
        <v>0</v>
      </c>
      <c r="P8">
        <v>0.4069544871117769</v>
      </c>
      <c r="Q8">
        <v>0.4488636363636363</v>
      </c>
      <c r="R8">
        <v>0</v>
      </c>
      <c r="S8" s="1" t="s">
        <v>174</v>
      </c>
      <c r="T8" s="1">
        <v>12</v>
      </c>
      <c r="U8" s="1">
        <v>28</v>
      </c>
      <c r="V8" s="1">
        <v>10</v>
      </c>
      <c r="W8" s="1">
        <v>23</v>
      </c>
      <c r="X8" s="1">
        <v>52</v>
      </c>
      <c r="Y8" s="1">
        <v>18</v>
      </c>
      <c r="Z8" s="1">
        <v>2</v>
      </c>
      <c r="AA8" s="1">
        <v>16</v>
      </c>
      <c r="AB8" s="1">
        <v>15</v>
      </c>
      <c r="AC8">
        <v>0.54166666666666663</v>
      </c>
      <c r="AD8">
        <v>0.55913978494623651</v>
      </c>
      <c r="AE8">
        <v>0.55026455026455035</v>
      </c>
      <c r="AF8">
        <v>93</v>
      </c>
      <c r="AG8">
        <v>0.39473684210526311</v>
      </c>
      <c r="AH8">
        <v>33</v>
      </c>
      <c r="AI8">
        <v>0.34883720930232559</v>
      </c>
      <c r="AJ8">
        <v>0.45454545454545447</v>
      </c>
      <c r="AK8">
        <v>0.32432432432432429</v>
      </c>
      <c r="AL8">
        <v>0.24</v>
      </c>
      <c r="AM8">
        <v>0.27586206896551718</v>
      </c>
      <c r="AN8">
        <v>50</v>
      </c>
      <c r="AO8">
        <v>0.4488636363636363</v>
      </c>
      <c r="AP8">
        <v>0.40494273343110548</v>
      </c>
      <c r="AQ8">
        <v>0.41789507983056368</v>
      </c>
      <c r="AR8">
        <v>0.4069544871117769</v>
      </c>
      <c r="AS8">
        <v>176</v>
      </c>
      <c r="AT8">
        <v>0.44376615979086909</v>
      </c>
      <c r="AU8">
        <v>0.4488636363636363</v>
      </c>
      <c r="AV8">
        <v>0.44314785461564038</v>
      </c>
      <c r="AW8">
        <v>176</v>
      </c>
    </row>
    <row r="9" spans="1:49" x14ac:dyDescent="0.25">
      <c r="A9">
        <v>3</v>
      </c>
      <c r="B9" s="1" t="s">
        <v>39</v>
      </c>
      <c r="C9" s="1" t="s">
        <v>40</v>
      </c>
      <c r="D9" s="1" t="s">
        <v>168</v>
      </c>
      <c r="E9">
        <v>0.21478080749511719</v>
      </c>
      <c r="F9">
        <v>704</v>
      </c>
      <c r="G9">
        <v>528</v>
      </c>
      <c r="H9">
        <v>176</v>
      </c>
      <c r="I9">
        <v>0.46590909090909088</v>
      </c>
      <c r="J9">
        <v>0.44158062487961419</v>
      </c>
      <c r="K9">
        <v>0.46590909090909088</v>
      </c>
      <c r="L9">
        <v>0</v>
      </c>
      <c r="M9">
        <v>0.47326203208556139</v>
      </c>
      <c r="N9">
        <v>0.46590909090909088</v>
      </c>
      <c r="O9">
        <v>0</v>
      </c>
      <c r="P9">
        <v>0.44606911425461832</v>
      </c>
      <c r="Q9">
        <v>0.46590909090909088</v>
      </c>
      <c r="R9">
        <v>0</v>
      </c>
      <c r="S9" s="1" t="s">
        <v>175</v>
      </c>
      <c r="T9" s="1">
        <v>16</v>
      </c>
      <c r="U9" s="1">
        <v>25</v>
      </c>
      <c r="V9" s="1">
        <v>10</v>
      </c>
      <c r="W9" s="1">
        <v>22</v>
      </c>
      <c r="X9" s="1">
        <v>46</v>
      </c>
      <c r="Y9" s="1">
        <v>24</v>
      </c>
      <c r="Z9" s="1">
        <v>5</v>
      </c>
      <c r="AA9" s="1">
        <v>8</v>
      </c>
      <c r="AB9" s="1">
        <v>20</v>
      </c>
      <c r="AC9">
        <v>0.58227848101265822</v>
      </c>
      <c r="AD9">
        <v>0.5</v>
      </c>
      <c r="AE9">
        <v>0.53801169590643272</v>
      </c>
      <c r="AF9">
        <v>92</v>
      </c>
      <c r="AG9">
        <v>0.45977011494252867</v>
      </c>
      <c r="AH9">
        <v>33</v>
      </c>
      <c r="AI9">
        <v>0.37037037037037029</v>
      </c>
      <c r="AJ9">
        <v>0.60606060606060608</v>
      </c>
      <c r="AK9">
        <v>0.37209302325581389</v>
      </c>
      <c r="AL9">
        <v>0.31372549019607843</v>
      </c>
      <c r="AM9">
        <v>0.34042553191489361</v>
      </c>
      <c r="AN9">
        <v>51</v>
      </c>
      <c r="AO9">
        <v>0.46590909090909088</v>
      </c>
      <c r="AP9">
        <v>0.44158062487961419</v>
      </c>
      <c r="AQ9">
        <v>0.47326203208556139</v>
      </c>
      <c r="AR9">
        <v>0.44606911425461832</v>
      </c>
      <c r="AS9">
        <v>176</v>
      </c>
      <c r="AT9">
        <v>0.48163969693996189</v>
      </c>
      <c r="AU9">
        <v>0.46590909090909088</v>
      </c>
      <c r="AV9">
        <v>0.46608631786451599</v>
      </c>
      <c r="AW9">
        <v>176</v>
      </c>
    </row>
    <row r="10" spans="1:49" x14ac:dyDescent="0.25">
      <c r="A10">
        <v>4</v>
      </c>
      <c r="B10" s="1" t="s">
        <v>39</v>
      </c>
      <c r="C10" s="1" t="s">
        <v>40</v>
      </c>
      <c r="D10" s="1" t="s">
        <v>168</v>
      </c>
      <c r="E10">
        <v>0.19117140769958491</v>
      </c>
      <c r="F10">
        <v>704</v>
      </c>
      <c r="G10">
        <v>528</v>
      </c>
      <c r="H10">
        <v>176</v>
      </c>
      <c r="I10">
        <v>0.43181818181818182</v>
      </c>
      <c r="J10">
        <v>0.39078282828282829</v>
      </c>
      <c r="K10">
        <v>0.43181818181818182</v>
      </c>
      <c r="L10">
        <v>0</v>
      </c>
      <c r="M10">
        <v>0.40100493425301609</v>
      </c>
      <c r="N10">
        <v>0.43181818181818182</v>
      </c>
      <c r="O10">
        <v>0</v>
      </c>
      <c r="P10">
        <v>0.39047110873963409</v>
      </c>
      <c r="Q10">
        <v>0.43181818181818182</v>
      </c>
      <c r="R10">
        <v>0</v>
      </c>
      <c r="S10" s="1" t="s">
        <v>176</v>
      </c>
      <c r="T10" s="1">
        <v>12</v>
      </c>
      <c r="U10" s="1">
        <v>29</v>
      </c>
      <c r="V10" s="1">
        <v>10</v>
      </c>
      <c r="W10" s="1">
        <v>22</v>
      </c>
      <c r="X10" s="1">
        <v>50</v>
      </c>
      <c r="Y10" s="1">
        <v>20</v>
      </c>
      <c r="Z10" s="1">
        <v>2</v>
      </c>
      <c r="AA10" s="1">
        <v>17</v>
      </c>
      <c r="AB10" s="1">
        <v>14</v>
      </c>
      <c r="AC10">
        <v>0.52083333333333337</v>
      </c>
      <c r="AD10">
        <v>0.54347826086956519</v>
      </c>
      <c r="AE10">
        <v>0.53191489361702138</v>
      </c>
      <c r="AF10">
        <v>92</v>
      </c>
      <c r="AG10">
        <v>0.36363636363636359</v>
      </c>
      <c r="AH10">
        <v>33</v>
      </c>
      <c r="AI10">
        <v>0.31818181818181818</v>
      </c>
      <c r="AJ10">
        <v>0.4242424242424242</v>
      </c>
      <c r="AK10">
        <v>0.33333333333333331</v>
      </c>
      <c r="AL10">
        <v>0.23529411764705879</v>
      </c>
      <c r="AM10">
        <v>0.27586206896551718</v>
      </c>
      <c r="AN10">
        <v>51</v>
      </c>
      <c r="AO10">
        <v>0.43181818181818182</v>
      </c>
      <c r="AP10">
        <v>0.39078282828282829</v>
      </c>
      <c r="AQ10">
        <v>0.40100493425301609</v>
      </c>
      <c r="AR10">
        <v>0.39047110873963409</v>
      </c>
      <c r="AS10">
        <v>176</v>
      </c>
      <c r="AT10">
        <v>0.4285037878787879</v>
      </c>
      <c r="AU10">
        <v>0.43181818181818182</v>
      </c>
      <c r="AV10">
        <v>0.42616554392049621</v>
      </c>
      <c r="AW10">
        <v>176</v>
      </c>
    </row>
    <row r="11" spans="1:49" s="2" customFormat="1" x14ac:dyDescent="0.25">
      <c r="A11" s="3" t="s">
        <v>160</v>
      </c>
      <c r="B11" s="3" t="str">
        <f>B10</f>
        <v>LT02</v>
      </c>
      <c r="C11" s="3" t="str">
        <f>C10</f>
        <v>speechLessing</v>
      </c>
      <c r="D11" s="3" t="str">
        <f>D10</f>
        <v>Ternary</v>
      </c>
      <c r="E11" s="3">
        <f>SUM(E7:E10)</f>
        <v>0.80875778198242165</v>
      </c>
      <c r="F11" s="3">
        <f>F10</f>
        <v>704</v>
      </c>
      <c r="G11" s="3">
        <f t="shared" ref="G11:H11" si="10">G10</f>
        <v>528</v>
      </c>
      <c r="H11" s="3">
        <f t="shared" si="10"/>
        <v>176</v>
      </c>
      <c r="I11" s="3">
        <f>SUM(I7:I10)/4</f>
        <v>0.44176136363636359</v>
      </c>
      <c r="J11" s="3">
        <f t="shared" ref="J11:L11" si="11">SUM(J7:J10)/4</f>
        <v>0.40594000263684293</v>
      </c>
      <c r="K11" s="3">
        <f t="shared" si="11"/>
        <v>0.44176136363636359</v>
      </c>
      <c r="L11" s="3">
        <f t="shared" si="11"/>
        <v>0</v>
      </c>
      <c r="M11" s="3">
        <f t="shared" ref="M11:R11" si="12">SUM(M7:M10)/4</f>
        <v>0.42380460408057141</v>
      </c>
      <c r="N11" s="3">
        <f t="shared" si="12"/>
        <v>0.44176136363636359</v>
      </c>
      <c r="O11" s="3">
        <f t="shared" si="12"/>
        <v>0</v>
      </c>
      <c r="P11" s="3">
        <f t="shared" si="12"/>
        <v>0.40876455447307436</v>
      </c>
      <c r="Q11" s="3">
        <f t="shared" si="12"/>
        <v>0.44176136363636359</v>
      </c>
      <c r="R11" s="3">
        <f t="shared" si="12"/>
        <v>0</v>
      </c>
      <c r="S11" s="3"/>
      <c r="T11" s="3">
        <f>ROUND(SUM(T7:T10)/4,0)</f>
        <v>13</v>
      </c>
      <c r="U11" s="3">
        <f>ROUND(SUM(U7:U10)/4,0)</f>
        <v>28</v>
      </c>
      <c r="V11" s="3">
        <f t="shared" ref="V11:AB11" si="13">ROUND(SUM(V7:V10)/4,0)</f>
        <v>10</v>
      </c>
      <c r="W11" s="3">
        <f t="shared" si="13"/>
        <v>24</v>
      </c>
      <c r="X11" s="3">
        <f t="shared" si="13"/>
        <v>49</v>
      </c>
      <c r="Y11" s="3">
        <f t="shared" si="13"/>
        <v>21</v>
      </c>
      <c r="Z11" s="3">
        <f t="shared" si="13"/>
        <v>4</v>
      </c>
      <c r="AA11" s="3">
        <f t="shared" si="13"/>
        <v>13</v>
      </c>
      <c r="AB11" s="3">
        <f t="shared" si="13"/>
        <v>16</v>
      </c>
      <c r="AC11" s="3">
        <f t="shared" ref="AC11" si="14">SUM(AC7:AC10)/4</f>
        <v>0.54809938215792653</v>
      </c>
      <c r="AD11" s="3">
        <f t="shared" ref="AD11:AE11" si="15">SUM(AD7:AD10)/4</f>
        <v>0.5243104254324451</v>
      </c>
      <c r="AE11" s="3">
        <f t="shared" si="15"/>
        <v>0.53499128777185989</v>
      </c>
      <c r="AF11" s="3">
        <f>AF10</f>
        <v>92</v>
      </c>
      <c r="AG11" s="3">
        <f t="shared" ref="AG11:AI11" si="16">SUM(AG7:AG10)/4</f>
        <v>0.40193842757363624</v>
      </c>
      <c r="AH11" s="3">
        <f t="shared" si="16"/>
        <v>33</v>
      </c>
      <c r="AI11" s="3">
        <f t="shared" si="16"/>
        <v>0.34457462219090124</v>
      </c>
      <c r="AJ11" s="3">
        <f>AJ10</f>
        <v>0.4242424242424242</v>
      </c>
      <c r="AK11" s="3">
        <f t="shared" ref="AK11:AM11" si="17">SUM(AK7:AK10)/4</f>
        <v>0.3251460035617012</v>
      </c>
      <c r="AL11" s="3">
        <f t="shared" si="17"/>
        <v>0.26225490196078433</v>
      </c>
      <c r="AM11" s="3">
        <f t="shared" si="17"/>
        <v>0.2893639480737269</v>
      </c>
      <c r="AN11" s="3">
        <f>AN10</f>
        <v>51</v>
      </c>
      <c r="AO11" s="3">
        <f t="shared" ref="AO11:AR11" si="18">SUM(AO7:AO10)/4</f>
        <v>0.44176136363636359</v>
      </c>
      <c r="AP11" s="3">
        <f t="shared" si="18"/>
        <v>0.40594000263684293</v>
      </c>
      <c r="AQ11" s="3">
        <f t="shared" si="18"/>
        <v>0.42380460408057141</v>
      </c>
      <c r="AR11" s="3">
        <f t="shared" si="18"/>
        <v>0.40876455447307436</v>
      </c>
      <c r="AS11" s="3">
        <f>AS10</f>
        <v>176</v>
      </c>
      <c r="AT11" s="3">
        <f t="shared" ref="AT11:AV11" si="19">SUM(AT7:AT10)/4</f>
        <v>0.44603456753768606</v>
      </c>
      <c r="AU11" s="3">
        <f t="shared" si="19"/>
        <v>0.44176136363636359</v>
      </c>
      <c r="AV11" s="3">
        <f t="shared" si="19"/>
        <v>0.43961900868885528</v>
      </c>
      <c r="AW11" s="3">
        <f>AW10</f>
        <v>176</v>
      </c>
    </row>
    <row r="12" spans="1:49" x14ac:dyDescent="0.25">
      <c r="A12">
        <v>1</v>
      </c>
      <c r="B12" s="1" t="s">
        <v>43</v>
      </c>
      <c r="C12" s="1" t="s">
        <v>44</v>
      </c>
      <c r="D12" s="1" t="s">
        <v>168</v>
      </c>
      <c r="E12">
        <v>3.5922050476074198E-2</v>
      </c>
      <c r="F12">
        <v>270</v>
      </c>
      <c r="G12">
        <v>202</v>
      </c>
      <c r="H12">
        <v>68</v>
      </c>
      <c r="I12">
        <v>0.54411764705882348</v>
      </c>
      <c r="J12">
        <v>0.58769841269841272</v>
      </c>
      <c r="K12">
        <v>0.54411764705882348</v>
      </c>
      <c r="L12">
        <v>0</v>
      </c>
      <c r="M12">
        <v>0.51127214170692437</v>
      </c>
      <c r="N12">
        <v>0.54411764705882348</v>
      </c>
      <c r="O12">
        <v>0</v>
      </c>
      <c r="P12">
        <v>0.508955223880597</v>
      </c>
      <c r="Q12">
        <v>0.54411764705882348</v>
      </c>
      <c r="R12">
        <v>0</v>
      </c>
      <c r="S12" s="1" t="s">
        <v>177</v>
      </c>
      <c r="T12" s="1">
        <v>5</v>
      </c>
      <c r="U12" s="1">
        <v>9</v>
      </c>
      <c r="V12" s="1">
        <v>4</v>
      </c>
      <c r="W12" s="1">
        <v>0</v>
      </c>
      <c r="X12" s="1">
        <v>21</v>
      </c>
      <c r="Y12" s="1">
        <v>6</v>
      </c>
      <c r="Z12" s="1">
        <v>2</v>
      </c>
      <c r="AA12" s="1">
        <v>10</v>
      </c>
      <c r="AB12" s="1">
        <v>11</v>
      </c>
      <c r="AC12">
        <v>0.52500000000000002</v>
      </c>
      <c r="AD12">
        <v>0.77777777777777779</v>
      </c>
      <c r="AE12">
        <v>0.62686567164179108</v>
      </c>
      <c r="AF12">
        <v>27</v>
      </c>
      <c r="AG12">
        <v>0.5</v>
      </c>
      <c r="AH12">
        <v>23</v>
      </c>
      <c r="AI12">
        <v>0.52380952380952384</v>
      </c>
      <c r="AJ12">
        <v>0.47826086956521741</v>
      </c>
      <c r="AK12">
        <v>0.7142857142857143</v>
      </c>
      <c r="AL12">
        <v>0.27777777777777779</v>
      </c>
      <c r="AM12">
        <v>0.4</v>
      </c>
      <c r="AN12">
        <v>18</v>
      </c>
      <c r="AO12">
        <v>0.54411764705882348</v>
      </c>
      <c r="AP12">
        <v>0.58769841269841272</v>
      </c>
      <c r="AQ12">
        <v>0.51127214170692437</v>
      </c>
      <c r="AR12">
        <v>0.508955223880597</v>
      </c>
      <c r="AS12">
        <v>68</v>
      </c>
      <c r="AT12">
        <v>0.57470238095238102</v>
      </c>
      <c r="AU12">
        <v>0.54411764705882348</v>
      </c>
      <c r="AV12">
        <v>0.52390254609306419</v>
      </c>
      <c r="AW12">
        <v>68</v>
      </c>
    </row>
    <row r="13" spans="1:49" x14ac:dyDescent="0.25">
      <c r="A13">
        <v>2</v>
      </c>
      <c r="B13" s="1" t="s">
        <v>43</v>
      </c>
      <c r="C13" s="1" t="s">
        <v>44</v>
      </c>
      <c r="D13" s="1" t="s">
        <v>168</v>
      </c>
      <c r="E13">
        <v>3.6404132843017502E-2</v>
      </c>
      <c r="F13">
        <v>270</v>
      </c>
      <c r="G13">
        <v>202</v>
      </c>
      <c r="H13">
        <v>68</v>
      </c>
      <c r="I13">
        <v>0.52941176470588236</v>
      </c>
      <c r="J13">
        <v>0.50980392156862742</v>
      </c>
      <c r="K13">
        <v>0.52941176470588236</v>
      </c>
      <c r="L13">
        <v>0</v>
      </c>
      <c r="M13">
        <v>0.51090001217878456</v>
      </c>
      <c r="N13">
        <v>0.52941176470588236</v>
      </c>
      <c r="O13">
        <v>0</v>
      </c>
      <c r="P13">
        <v>0.50524984187223276</v>
      </c>
      <c r="Q13">
        <v>0.52941176470588236</v>
      </c>
      <c r="R13">
        <v>0</v>
      </c>
      <c r="S13" s="1" t="s">
        <v>178</v>
      </c>
      <c r="T13" s="1">
        <v>8</v>
      </c>
      <c r="U13" s="1">
        <v>4</v>
      </c>
      <c r="V13" s="1">
        <v>5</v>
      </c>
      <c r="W13" s="1">
        <v>4</v>
      </c>
      <c r="X13" s="1">
        <v>20</v>
      </c>
      <c r="Y13" s="1">
        <v>4</v>
      </c>
      <c r="Z13" s="1">
        <v>5</v>
      </c>
      <c r="AA13" s="1">
        <v>10</v>
      </c>
      <c r="AB13" s="1">
        <v>8</v>
      </c>
      <c r="AC13">
        <v>0.58823529411764708</v>
      </c>
      <c r="AD13">
        <v>0.7142857142857143</v>
      </c>
      <c r="AE13">
        <v>0.64516129032258063</v>
      </c>
      <c r="AF13">
        <v>28</v>
      </c>
      <c r="AG13">
        <v>0.39999999999999991</v>
      </c>
      <c r="AH13">
        <v>23</v>
      </c>
      <c r="AI13">
        <v>0.47058823529411759</v>
      </c>
      <c r="AJ13">
        <v>0.34782608695652167</v>
      </c>
      <c r="AK13">
        <v>0.47058823529411759</v>
      </c>
      <c r="AL13">
        <v>0.47058823529411759</v>
      </c>
      <c r="AM13">
        <v>0.47058823529411759</v>
      </c>
      <c r="AN13">
        <v>17</v>
      </c>
      <c r="AO13">
        <v>0.52941176470588236</v>
      </c>
      <c r="AP13">
        <v>0.50980392156862742</v>
      </c>
      <c r="AQ13">
        <v>0.51090001217878456</v>
      </c>
      <c r="AR13">
        <v>0.50524984187223276</v>
      </c>
      <c r="AS13">
        <v>68</v>
      </c>
      <c r="AT13">
        <v>0.51903114186851218</v>
      </c>
      <c r="AU13">
        <v>0.52941176470588236</v>
      </c>
      <c r="AV13">
        <v>0.51859582542694493</v>
      </c>
      <c r="AW13">
        <v>68</v>
      </c>
    </row>
    <row r="14" spans="1:49" x14ac:dyDescent="0.25">
      <c r="A14">
        <v>3</v>
      </c>
      <c r="B14" s="1" t="s">
        <v>43</v>
      </c>
      <c r="C14" s="1" t="s">
        <v>44</v>
      </c>
      <c r="D14" s="1" t="s">
        <v>168</v>
      </c>
      <c r="E14">
        <v>3.71668338775634E-2</v>
      </c>
      <c r="F14">
        <v>270</v>
      </c>
      <c r="G14">
        <v>203</v>
      </c>
      <c r="H14">
        <v>67</v>
      </c>
      <c r="I14">
        <v>0.44776119402985071</v>
      </c>
      <c r="J14">
        <v>0.42467948717948723</v>
      </c>
      <c r="K14">
        <v>0.44776119402985071</v>
      </c>
      <c r="L14">
        <v>0</v>
      </c>
      <c r="M14">
        <v>0.4151387827858416</v>
      </c>
      <c r="N14">
        <v>0.44776119402985071</v>
      </c>
      <c r="O14">
        <v>0</v>
      </c>
      <c r="P14">
        <v>0.4072150072150072</v>
      </c>
      <c r="Q14">
        <v>0.44776119402985071</v>
      </c>
      <c r="R14">
        <v>0</v>
      </c>
      <c r="S14" s="1" t="s">
        <v>179</v>
      </c>
      <c r="T14" s="1">
        <v>5</v>
      </c>
      <c r="U14" s="1">
        <v>8</v>
      </c>
      <c r="V14" s="1">
        <v>4</v>
      </c>
      <c r="W14" s="1">
        <v>6</v>
      </c>
      <c r="X14" s="1">
        <v>19</v>
      </c>
      <c r="Y14" s="1">
        <v>3</v>
      </c>
      <c r="Z14" s="1">
        <v>5</v>
      </c>
      <c r="AA14" s="1">
        <v>11</v>
      </c>
      <c r="AB14" s="1">
        <v>6</v>
      </c>
      <c r="AC14">
        <v>0.5</v>
      </c>
      <c r="AD14">
        <v>0.6785714285714286</v>
      </c>
      <c r="AE14">
        <v>0.5757575757575758</v>
      </c>
      <c r="AF14">
        <v>28</v>
      </c>
      <c r="AG14">
        <v>0.3428571428571428</v>
      </c>
      <c r="AH14">
        <v>22</v>
      </c>
      <c r="AI14">
        <v>0.46153846153846151</v>
      </c>
      <c r="AJ14">
        <v>0.27272727272727271</v>
      </c>
      <c r="AK14">
        <v>0.3125</v>
      </c>
      <c r="AL14">
        <v>0.29411764705882348</v>
      </c>
      <c r="AM14">
        <v>0.30303030303030298</v>
      </c>
      <c r="AN14">
        <v>17</v>
      </c>
      <c r="AO14">
        <v>0.44776119402985071</v>
      </c>
      <c r="AP14">
        <v>0.42467948717948723</v>
      </c>
      <c r="AQ14">
        <v>0.4151387827858416</v>
      </c>
      <c r="AR14">
        <v>0.4072150072150072</v>
      </c>
      <c r="AS14">
        <v>67</v>
      </c>
      <c r="AT14">
        <v>0.43979621125143509</v>
      </c>
      <c r="AU14">
        <v>0.44776119402985071</v>
      </c>
      <c r="AV14">
        <v>0.43008334948633448</v>
      </c>
      <c r="AW14">
        <v>67</v>
      </c>
    </row>
    <row r="15" spans="1:49" x14ac:dyDescent="0.25">
      <c r="A15">
        <v>4</v>
      </c>
      <c r="B15" s="1" t="s">
        <v>43</v>
      </c>
      <c r="C15" s="1" t="s">
        <v>44</v>
      </c>
      <c r="D15" s="1" t="s">
        <v>168</v>
      </c>
      <c r="E15">
        <v>3.6839723587036098E-2</v>
      </c>
      <c r="F15">
        <v>270</v>
      </c>
      <c r="G15">
        <v>203</v>
      </c>
      <c r="H15">
        <v>67</v>
      </c>
      <c r="I15">
        <v>0.4925373134328358</v>
      </c>
      <c r="J15">
        <v>0.46447963800904968</v>
      </c>
      <c r="K15">
        <v>0.4925373134328358</v>
      </c>
      <c r="L15">
        <v>0</v>
      </c>
      <c r="M15">
        <v>0.463041899529538</v>
      </c>
      <c r="N15">
        <v>0.4925373134328358</v>
      </c>
      <c r="O15">
        <v>0</v>
      </c>
      <c r="P15">
        <v>0.45829626805608509</v>
      </c>
      <c r="Q15">
        <v>0.4925373134328358</v>
      </c>
      <c r="R15">
        <v>0</v>
      </c>
      <c r="S15" s="1" t="s">
        <v>180</v>
      </c>
      <c r="T15" s="1">
        <v>5</v>
      </c>
      <c r="U15" s="1">
        <v>8</v>
      </c>
      <c r="V15" s="1">
        <v>4</v>
      </c>
      <c r="W15" s="1">
        <v>1</v>
      </c>
      <c r="X15" s="1">
        <v>19</v>
      </c>
      <c r="Y15" s="1">
        <v>7</v>
      </c>
      <c r="Z15" s="1">
        <v>7</v>
      </c>
      <c r="AA15" s="1">
        <v>7</v>
      </c>
      <c r="AB15" s="1">
        <v>9</v>
      </c>
      <c r="AC15">
        <v>0.55882352941176472</v>
      </c>
      <c r="AD15">
        <v>0.70370370370370372</v>
      </c>
      <c r="AE15">
        <v>0.62295081967213117</v>
      </c>
      <c r="AF15">
        <v>27</v>
      </c>
      <c r="AG15">
        <v>0.41860465116279072</v>
      </c>
      <c r="AH15">
        <v>23</v>
      </c>
      <c r="AI15">
        <v>0.45</v>
      </c>
      <c r="AJ15">
        <v>0.39130434782608697</v>
      </c>
      <c r="AK15">
        <v>0.38461538461538458</v>
      </c>
      <c r="AL15">
        <v>0.29411764705882348</v>
      </c>
      <c r="AM15">
        <v>0.33333333333333331</v>
      </c>
      <c r="AN15">
        <v>17</v>
      </c>
      <c r="AO15">
        <v>0.4925373134328358</v>
      </c>
      <c r="AP15">
        <v>0.46447963800904968</v>
      </c>
      <c r="AQ15">
        <v>0.463041899529538</v>
      </c>
      <c r="AR15">
        <v>0.45829626805608509</v>
      </c>
      <c r="AS15">
        <v>67</v>
      </c>
      <c r="AT15">
        <v>0.47726413182954008</v>
      </c>
      <c r="AU15">
        <v>0.4925373134328358</v>
      </c>
      <c r="AV15">
        <v>0.47931710111281178</v>
      </c>
      <c r="AW15">
        <v>67</v>
      </c>
    </row>
    <row r="16" spans="1:49" s="2" customFormat="1" x14ac:dyDescent="0.25">
      <c r="A16" s="3" t="s">
        <v>160</v>
      </c>
      <c r="B16" s="3" t="str">
        <f>B15</f>
        <v>MI01</v>
      </c>
      <c r="C16" s="3" t="str">
        <f>C15</f>
        <v>mlsa</v>
      </c>
      <c r="D16" s="3" t="str">
        <f>D15</f>
        <v>Ternary</v>
      </c>
      <c r="E16" s="3">
        <f>SUM(E12:E15)</f>
        <v>0.14633274078369121</v>
      </c>
      <c r="F16" s="3">
        <f>F15</f>
        <v>270</v>
      </c>
      <c r="G16" s="3">
        <f t="shared" ref="G16:H16" si="20">G15</f>
        <v>203</v>
      </c>
      <c r="H16" s="3">
        <f t="shared" si="20"/>
        <v>67</v>
      </c>
      <c r="I16" s="3">
        <f>SUM(I12:I15)/4</f>
        <v>0.50345697980684812</v>
      </c>
      <c r="J16" s="3">
        <f t="shared" ref="J16:L16" si="21">SUM(J12:J15)/4</f>
        <v>0.49666536486389429</v>
      </c>
      <c r="K16" s="3">
        <f t="shared" si="21"/>
        <v>0.50345697980684812</v>
      </c>
      <c r="L16" s="3">
        <f t="shared" si="21"/>
        <v>0</v>
      </c>
      <c r="M16" s="3">
        <f t="shared" ref="M16:R16" si="22">SUM(M12:M15)/4</f>
        <v>0.47508820905027216</v>
      </c>
      <c r="N16" s="3">
        <f t="shared" si="22"/>
        <v>0.50345697980684812</v>
      </c>
      <c r="O16" s="3">
        <f t="shared" si="22"/>
        <v>0</v>
      </c>
      <c r="P16" s="3">
        <f t="shared" si="22"/>
        <v>0.46992908525598054</v>
      </c>
      <c r="Q16" s="3">
        <f t="shared" si="22"/>
        <v>0.50345697980684812</v>
      </c>
      <c r="R16" s="3">
        <f t="shared" si="22"/>
        <v>0</v>
      </c>
      <c r="S16" s="3"/>
      <c r="T16" s="3">
        <f>ROUND(SUM(T12:T15)/4,0)</f>
        <v>6</v>
      </c>
      <c r="U16" s="3">
        <f>ROUND(SUM(U12:U15)/4,0)</f>
        <v>7</v>
      </c>
      <c r="V16" s="3">
        <f t="shared" ref="V16:AB16" si="23">ROUND(SUM(V12:V15)/4,0)</f>
        <v>4</v>
      </c>
      <c r="W16" s="3">
        <f t="shared" si="23"/>
        <v>3</v>
      </c>
      <c r="X16" s="3">
        <f t="shared" si="23"/>
        <v>20</v>
      </c>
      <c r="Y16" s="3">
        <f t="shared" si="23"/>
        <v>5</v>
      </c>
      <c r="Z16" s="3">
        <f t="shared" si="23"/>
        <v>5</v>
      </c>
      <c r="AA16" s="3">
        <f t="shared" si="23"/>
        <v>10</v>
      </c>
      <c r="AB16" s="3">
        <f t="shared" si="23"/>
        <v>9</v>
      </c>
      <c r="AC16" s="3">
        <f t="shared" ref="AC16" si="24">SUM(AC12:AC15)/4</f>
        <v>0.5430147058823529</v>
      </c>
      <c r="AD16" s="3">
        <f t="shared" ref="AD16:AE16" si="25">SUM(AD12:AD15)/4</f>
        <v>0.71858465608465616</v>
      </c>
      <c r="AE16" s="3">
        <f t="shared" si="25"/>
        <v>0.61768383934851956</v>
      </c>
      <c r="AF16" s="3">
        <f>AF15</f>
        <v>27</v>
      </c>
      <c r="AG16" s="3">
        <f t="shared" ref="AG16:AI16" si="26">SUM(AG12:AG15)/4</f>
        <v>0.41536544850498336</v>
      </c>
      <c r="AH16" s="3">
        <f t="shared" si="26"/>
        <v>22.75</v>
      </c>
      <c r="AI16" s="3">
        <f t="shared" si="26"/>
        <v>0.47648405516052572</v>
      </c>
      <c r="AJ16" s="3">
        <f>AJ15</f>
        <v>0.39130434782608697</v>
      </c>
      <c r="AK16" s="3">
        <f t="shared" ref="AK16:AM16" si="27">SUM(AK12:AK15)/4</f>
        <v>0.47049733354880413</v>
      </c>
      <c r="AL16" s="3">
        <f t="shared" si="27"/>
        <v>0.33415032679738554</v>
      </c>
      <c r="AM16" s="3">
        <f t="shared" si="27"/>
        <v>0.37673796791443848</v>
      </c>
      <c r="AN16" s="3">
        <f>AN15</f>
        <v>17</v>
      </c>
      <c r="AO16" s="3">
        <f t="shared" ref="AO16:AR16" si="28">SUM(AO12:AO15)/4</f>
        <v>0.50345697980684812</v>
      </c>
      <c r="AP16" s="3">
        <f t="shared" si="28"/>
        <v>0.49666536486389429</v>
      </c>
      <c r="AQ16" s="3">
        <f t="shared" si="28"/>
        <v>0.47508820905027216</v>
      </c>
      <c r="AR16" s="3">
        <f t="shared" si="28"/>
        <v>0.46992908525598054</v>
      </c>
      <c r="AS16" s="3">
        <f>AS15</f>
        <v>67</v>
      </c>
      <c r="AT16" s="3">
        <f t="shared" ref="AT16:AV16" si="29">SUM(AT12:AT15)/4</f>
        <v>0.50269846647546701</v>
      </c>
      <c r="AU16" s="3">
        <f t="shared" si="29"/>
        <v>0.50345697980684812</v>
      </c>
      <c r="AV16" s="3">
        <f t="shared" si="29"/>
        <v>0.48797470552978883</v>
      </c>
      <c r="AW16" s="3">
        <f>AW15</f>
        <v>67</v>
      </c>
    </row>
    <row r="17" spans="1:49" x14ac:dyDescent="0.25">
      <c r="A17">
        <v>1</v>
      </c>
      <c r="B17" s="1" t="s">
        <v>45</v>
      </c>
      <c r="C17" s="1" t="s">
        <v>46</v>
      </c>
      <c r="D17" s="1" t="s">
        <v>168</v>
      </c>
      <c r="E17">
        <v>278.98965454101563</v>
      </c>
      <c r="F17">
        <v>26680</v>
      </c>
      <c r="G17">
        <v>20010</v>
      </c>
      <c r="H17">
        <v>6670</v>
      </c>
      <c r="I17">
        <v>0.74152923538230886</v>
      </c>
      <c r="J17">
        <v>0.6223728895399997</v>
      </c>
      <c r="K17">
        <v>0.74152923538230886</v>
      </c>
      <c r="L17">
        <v>0</v>
      </c>
      <c r="M17">
        <v>0.58471805592932913</v>
      </c>
      <c r="N17">
        <v>0.74152923538230886</v>
      </c>
      <c r="O17">
        <v>0</v>
      </c>
      <c r="P17">
        <v>0.60088496145767134</v>
      </c>
      <c r="Q17">
        <v>0.74152923538230886</v>
      </c>
      <c r="R17">
        <v>0</v>
      </c>
      <c r="S17" s="1" t="s">
        <v>181</v>
      </c>
      <c r="T17" s="1">
        <v>139</v>
      </c>
      <c r="U17" s="1">
        <v>53</v>
      </c>
      <c r="V17" s="1">
        <v>193</v>
      </c>
      <c r="W17" s="1">
        <v>33</v>
      </c>
      <c r="X17" s="1">
        <v>939</v>
      </c>
      <c r="Y17" s="1">
        <v>749</v>
      </c>
      <c r="Z17" s="1">
        <v>130</v>
      </c>
      <c r="AA17" s="1">
        <v>566</v>
      </c>
      <c r="AB17" s="1">
        <v>3868</v>
      </c>
      <c r="AC17">
        <v>0.60269576379974321</v>
      </c>
      <c r="AD17">
        <v>0.54561301568855314</v>
      </c>
      <c r="AE17">
        <v>0.57273559011893871</v>
      </c>
      <c r="AF17">
        <v>1721</v>
      </c>
      <c r="AG17">
        <v>0.82526136121186255</v>
      </c>
      <c r="AH17">
        <v>4564</v>
      </c>
      <c r="AI17">
        <v>0.8041580041580042</v>
      </c>
      <c r="AJ17">
        <v>0.84750219106047331</v>
      </c>
      <c r="AK17">
        <v>0.46026490066225167</v>
      </c>
      <c r="AL17">
        <v>0.36103896103896099</v>
      </c>
      <c r="AM17">
        <v>0.40465793304221248</v>
      </c>
      <c r="AN17">
        <v>385</v>
      </c>
      <c r="AO17">
        <v>0.74152923538230886</v>
      </c>
      <c r="AP17">
        <v>0.6223728895399997</v>
      </c>
      <c r="AQ17">
        <v>0.58471805592932913</v>
      </c>
      <c r="AR17">
        <v>0.60088496145767134</v>
      </c>
      <c r="AS17">
        <v>6670</v>
      </c>
      <c r="AT17">
        <v>0.73232661577683</v>
      </c>
      <c r="AU17">
        <v>0.74152923538230886</v>
      </c>
      <c r="AV17">
        <v>0.73582670275665463</v>
      </c>
      <c r="AW17">
        <v>6670</v>
      </c>
    </row>
    <row r="18" spans="1:49" x14ac:dyDescent="0.25">
      <c r="A18">
        <v>2</v>
      </c>
      <c r="B18" s="1" t="s">
        <v>45</v>
      </c>
      <c r="C18" s="1" t="s">
        <v>46</v>
      </c>
      <c r="D18" s="1" t="s">
        <v>168</v>
      </c>
      <c r="E18">
        <v>272.52685761451721</v>
      </c>
      <c r="F18">
        <v>26680</v>
      </c>
      <c r="G18">
        <v>20010</v>
      </c>
      <c r="H18">
        <v>6670</v>
      </c>
      <c r="I18">
        <v>0.73553223388305844</v>
      </c>
      <c r="J18">
        <v>0.61421048731919314</v>
      </c>
      <c r="K18">
        <v>0.73553223388305844</v>
      </c>
      <c r="L18">
        <v>0</v>
      </c>
      <c r="M18">
        <v>0.5896905075125467</v>
      </c>
      <c r="N18">
        <v>0.73553223388305844</v>
      </c>
      <c r="O18">
        <v>0</v>
      </c>
      <c r="P18">
        <v>0.60079740772239731</v>
      </c>
      <c r="Q18">
        <v>0.73553223388305855</v>
      </c>
      <c r="R18">
        <v>0</v>
      </c>
      <c r="S18" s="1" t="s">
        <v>182</v>
      </c>
      <c r="T18" s="1">
        <v>147</v>
      </c>
      <c r="U18" s="1">
        <v>54</v>
      </c>
      <c r="V18" s="1">
        <v>183</v>
      </c>
      <c r="W18" s="1">
        <v>40</v>
      </c>
      <c r="X18" s="1">
        <v>950</v>
      </c>
      <c r="Y18" s="1">
        <v>732</v>
      </c>
      <c r="Z18" s="1">
        <v>140</v>
      </c>
      <c r="AA18" s="1">
        <v>615</v>
      </c>
      <c r="AB18" s="1">
        <v>3809</v>
      </c>
      <c r="AC18">
        <v>0.58678196417541695</v>
      </c>
      <c r="AD18">
        <v>0.55168408826945414</v>
      </c>
      <c r="AE18">
        <v>0.56869200838072431</v>
      </c>
      <c r="AF18">
        <v>1722</v>
      </c>
      <c r="AG18">
        <v>0.82019810508182611</v>
      </c>
      <c r="AH18">
        <v>4564</v>
      </c>
      <c r="AI18">
        <v>0.80630821337849279</v>
      </c>
      <c r="AJ18">
        <v>0.83457493426818585</v>
      </c>
      <c r="AK18">
        <v>0.44954128440366969</v>
      </c>
      <c r="AL18">
        <v>0.3828125</v>
      </c>
      <c r="AM18">
        <v>0.41350210970464141</v>
      </c>
      <c r="AN18">
        <v>384</v>
      </c>
      <c r="AO18">
        <v>0.73553223388305844</v>
      </c>
      <c r="AP18">
        <v>0.61421048731919314</v>
      </c>
      <c r="AQ18">
        <v>0.5896905075125467</v>
      </c>
      <c r="AR18">
        <v>0.60079740772239731</v>
      </c>
      <c r="AS18">
        <v>6670</v>
      </c>
      <c r="AT18">
        <v>0.72909341549932805</v>
      </c>
      <c r="AU18">
        <v>0.73553223388305844</v>
      </c>
      <c r="AV18">
        <v>0.73185256374087637</v>
      </c>
      <c r="AW18">
        <v>6670</v>
      </c>
    </row>
    <row r="19" spans="1:49" x14ac:dyDescent="0.25">
      <c r="A19">
        <v>3</v>
      </c>
      <c r="B19" s="1" t="s">
        <v>45</v>
      </c>
      <c r="C19" s="1" t="s">
        <v>46</v>
      </c>
      <c r="D19" s="1" t="s">
        <v>168</v>
      </c>
      <c r="E19">
        <v>274.5211968421936</v>
      </c>
      <c r="F19">
        <v>26680</v>
      </c>
      <c r="G19">
        <v>20010</v>
      </c>
      <c r="H19">
        <v>6670</v>
      </c>
      <c r="I19">
        <v>0.73688155922038978</v>
      </c>
      <c r="J19">
        <v>0.62614222325000191</v>
      </c>
      <c r="K19">
        <v>0.73688155922038978</v>
      </c>
      <c r="L19">
        <v>0</v>
      </c>
      <c r="M19">
        <v>0.56613560541554142</v>
      </c>
      <c r="N19">
        <v>0.73688155922038978</v>
      </c>
      <c r="O19">
        <v>0</v>
      </c>
      <c r="P19">
        <v>0.58840566900480307</v>
      </c>
      <c r="Q19">
        <v>0.73688155922038978</v>
      </c>
      <c r="R19">
        <v>0</v>
      </c>
      <c r="S19" s="1" t="s">
        <v>183</v>
      </c>
      <c r="T19" s="1">
        <v>117</v>
      </c>
      <c r="U19" s="1">
        <v>44</v>
      </c>
      <c r="V19" s="1">
        <v>223</v>
      </c>
      <c r="W19" s="1">
        <v>27</v>
      </c>
      <c r="X19" s="1">
        <v>947</v>
      </c>
      <c r="Y19" s="1">
        <v>748</v>
      </c>
      <c r="Z19" s="1">
        <v>94</v>
      </c>
      <c r="AA19" s="1">
        <v>619</v>
      </c>
      <c r="AB19" s="1">
        <v>3851</v>
      </c>
      <c r="AC19">
        <v>0.58819875776397512</v>
      </c>
      <c r="AD19">
        <v>0.54994192799070851</v>
      </c>
      <c r="AE19">
        <v>0.56842737094837936</v>
      </c>
      <c r="AF19">
        <v>1722</v>
      </c>
      <c r="AG19">
        <v>0.82058384828467945</v>
      </c>
      <c r="AH19">
        <v>4564</v>
      </c>
      <c r="AI19">
        <v>0.79863127333056827</v>
      </c>
      <c r="AJ19">
        <v>0.84377738825591586</v>
      </c>
      <c r="AK19">
        <v>0.4915966386554621</v>
      </c>
      <c r="AL19">
        <v>0.3046875</v>
      </c>
      <c r="AM19">
        <v>0.37620578778135039</v>
      </c>
      <c r="AN19">
        <v>384</v>
      </c>
      <c r="AO19">
        <v>0.73688155922038978</v>
      </c>
      <c r="AP19">
        <v>0.62614222325000191</v>
      </c>
      <c r="AQ19">
        <v>0.56613560541554142</v>
      </c>
      <c r="AR19">
        <v>0.58840566900480307</v>
      </c>
      <c r="AS19">
        <v>6670</v>
      </c>
      <c r="AT19">
        <v>0.72662736155831731</v>
      </c>
      <c r="AU19">
        <v>0.73688155922038978</v>
      </c>
      <c r="AV19">
        <v>0.72990099533019859</v>
      </c>
      <c r="AW19">
        <v>6670</v>
      </c>
    </row>
    <row r="20" spans="1:49" x14ac:dyDescent="0.25">
      <c r="A20">
        <v>4</v>
      </c>
      <c r="B20" s="1" t="s">
        <v>45</v>
      </c>
      <c r="C20" s="1" t="s">
        <v>46</v>
      </c>
      <c r="D20" s="1" t="s">
        <v>168</v>
      </c>
      <c r="E20">
        <v>274.49922370910645</v>
      </c>
      <c r="F20">
        <v>26680</v>
      </c>
      <c r="G20">
        <v>20010</v>
      </c>
      <c r="H20">
        <v>6670</v>
      </c>
      <c r="I20">
        <v>0.72368815592203894</v>
      </c>
      <c r="J20">
        <v>0.58312278751676272</v>
      </c>
      <c r="K20">
        <v>0.72368815592203894</v>
      </c>
      <c r="L20">
        <v>0</v>
      </c>
      <c r="M20">
        <v>0.55895956691819337</v>
      </c>
      <c r="N20">
        <v>0.72368815592203894</v>
      </c>
      <c r="O20">
        <v>0</v>
      </c>
      <c r="P20">
        <v>0.56963050024296458</v>
      </c>
      <c r="Q20">
        <v>0.72368815592203894</v>
      </c>
      <c r="R20">
        <v>0</v>
      </c>
      <c r="S20" s="1" t="s">
        <v>184</v>
      </c>
      <c r="T20" s="1">
        <v>120</v>
      </c>
      <c r="U20" s="1">
        <v>67</v>
      </c>
      <c r="V20" s="1">
        <v>197</v>
      </c>
      <c r="W20" s="1">
        <v>52</v>
      </c>
      <c r="X20" s="1">
        <v>921</v>
      </c>
      <c r="Y20" s="1">
        <v>749</v>
      </c>
      <c r="Z20" s="1">
        <v>142</v>
      </c>
      <c r="AA20" s="1">
        <v>636</v>
      </c>
      <c r="AB20" s="1">
        <v>3786</v>
      </c>
      <c r="AC20">
        <v>0.56711822660098521</v>
      </c>
      <c r="AD20">
        <v>0.53484320557491294</v>
      </c>
      <c r="AE20">
        <v>0.55050806933652119</v>
      </c>
      <c r="AF20">
        <v>1722</v>
      </c>
      <c r="AG20">
        <v>0.81454388984509463</v>
      </c>
      <c r="AH20">
        <v>4564</v>
      </c>
      <c r="AI20">
        <v>0.80008453085376163</v>
      </c>
      <c r="AJ20">
        <v>0.82953549517966696</v>
      </c>
      <c r="AK20">
        <v>0.38216560509554143</v>
      </c>
      <c r="AL20">
        <v>0.3125</v>
      </c>
      <c r="AM20">
        <v>0.34383954154727792</v>
      </c>
      <c r="AN20">
        <v>384</v>
      </c>
      <c r="AO20">
        <v>0.72368815592203894</v>
      </c>
      <c r="AP20">
        <v>0.58312278751676272</v>
      </c>
      <c r="AQ20">
        <v>0.55895956691819337</v>
      </c>
      <c r="AR20">
        <v>0.56963050024296458</v>
      </c>
      <c r="AS20">
        <v>6670</v>
      </c>
      <c r="AT20">
        <v>0.71587930695354618</v>
      </c>
      <c r="AU20">
        <v>0.72368815592203894</v>
      </c>
      <c r="AV20">
        <v>0.71927849964087787</v>
      </c>
      <c r="AW20">
        <v>6670</v>
      </c>
    </row>
    <row r="21" spans="1:49" s="2" customFormat="1" x14ac:dyDescent="0.25">
      <c r="A21" s="3" t="s">
        <v>160</v>
      </c>
      <c r="B21" s="3" t="str">
        <f>B20</f>
        <v>MI02</v>
      </c>
      <c r="C21" s="3" t="str">
        <f>C20</f>
        <v>germeval</v>
      </c>
      <c r="D21" s="3" t="str">
        <f>D20</f>
        <v>Ternary</v>
      </c>
      <c r="E21" s="3">
        <f>SUM(E17:E20)</f>
        <v>1100.5369327068329</v>
      </c>
      <c r="F21" s="3">
        <f>F20</f>
        <v>26680</v>
      </c>
      <c r="G21" s="3">
        <f t="shared" ref="G21:H21" si="30">G20</f>
        <v>20010</v>
      </c>
      <c r="H21" s="3">
        <f t="shared" si="30"/>
        <v>6670</v>
      </c>
      <c r="I21" s="3">
        <f>SUM(I17:I20)/4</f>
        <v>0.73440779610194906</v>
      </c>
      <c r="J21" s="3">
        <f t="shared" ref="J21:L21" si="31">SUM(J17:J20)/4</f>
        <v>0.61146209690648934</v>
      </c>
      <c r="K21" s="3">
        <f t="shared" si="31"/>
        <v>0.73440779610194906</v>
      </c>
      <c r="L21" s="3">
        <f t="shared" si="31"/>
        <v>0</v>
      </c>
      <c r="M21" s="3">
        <f t="shared" ref="M21:R21" si="32">SUM(M17:M20)/4</f>
        <v>0.57487593394390268</v>
      </c>
      <c r="N21" s="3">
        <f t="shared" si="32"/>
        <v>0.73440779610194906</v>
      </c>
      <c r="O21" s="3">
        <f t="shared" si="32"/>
        <v>0</v>
      </c>
      <c r="P21" s="3">
        <f t="shared" si="32"/>
        <v>0.58992963460695902</v>
      </c>
      <c r="Q21" s="3">
        <f t="shared" si="32"/>
        <v>0.73440779610194906</v>
      </c>
      <c r="R21" s="3">
        <f t="shared" si="32"/>
        <v>0</v>
      </c>
      <c r="S21" s="3"/>
      <c r="T21" s="3">
        <f>ROUND(SUM(T17:T20)/4,0)</f>
        <v>131</v>
      </c>
      <c r="U21" s="3">
        <f>ROUND(SUM(U17:U20)/4,0)</f>
        <v>55</v>
      </c>
      <c r="V21" s="3">
        <f t="shared" ref="V21:AB21" si="33">ROUND(SUM(V17:V20)/4,0)</f>
        <v>199</v>
      </c>
      <c r="W21" s="3">
        <f t="shared" si="33"/>
        <v>38</v>
      </c>
      <c r="X21" s="3">
        <f t="shared" si="33"/>
        <v>939</v>
      </c>
      <c r="Y21" s="3">
        <f t="shared" si="33"/>
        <v>745</v>
      </c>
      <c r="Z21" s="3">
        <f t="shared" si="33"/>
        <v>127</v>
      </c>
      <c r="AA21" s="3">
        <f t="shared" si="33"/>
        <v>609</v>
      </c>
      <c r="AB21" s="3">
        <f t="shared" si="33"/>
        <v>3829</v>
      </c>
      <c r="AC21" s="3">
        <f t="shared" ref="AC21" si="34">SUM(AC17:AC20)/4</f>
        <v>0.58619867808503012</v>
      </c>
      <c r="AD21" s="3">
        <f t="shared" ref="AD21:AE21" si="35">SUM(AD17:AD20)/4</f>
        <v>0.54552055938090716</v>
      </c>
      <c r="AE21" s="3">
        <f t="shared" si="35"/>
        <v>0.56509075969614087</v>
      </c>
      <c r="AF21" s="3">
        <f>AF20</f>
        <v>1722</v>
      </c>
      <c r="AG21" s="3">
        <f t="shared" ref="AG21:AI21" si="36">SUM(AG17:AG20)/4</f>
        <v>0.82014680110586569</v>
      </c>
      <c r="AH21" s="3">
        <f t="shared" si="36"/>
        <v>4564</v>
      </c>
      <c r="AI21" s="3">
        <f t="shared" si="36"/>
        <v>0.80229550543020678</v>
      </c>
      <c r="AJ21" s="3">
        <f>AJ20</f>
        <v>0.82953549517966696</v>
      </c>
      <c r="AK21" s="3">
        <f t="shared" ref="AK21:AM21" si="37">SUM(AK17:AK20)/4</f>
        <v>0.44589210720423123</v>
      </c>
      <c r="AL21" s="3">
        <f t="shared" si="37"/>
        <v>0.34025974025974026</v>
      </c>
      <c r="AM21" s="3">
        <f t="shared" si="37"/>
        <v>0.38455134301887056</v>
      </c>
      <c r="AN21" s="3">
        <f>AN20</f>
        <v>384</v>
      </c>
      <c r="AO21" s="3">
        <f t="shared" ref="AO21:AR21" si="38">SUM(AO17:AO20)/4</f>
        <v>0.73440779610194906</v>
      </c>
      <c r="AP21" s="3">
        <f t="shared" si="38"/>
        <v>0.61146209690648934</v>
      </c>
      <c r="AQ21" s="3">
        <f t="shared" si="38"/>
        <v>0.57487593394390268</v>
      </c>
      <c r="AR21" s="3">
        <f t="shared" si="38"/>
        <v>0.58992963460695902</v>
      </c>
      <c r="AS21" s="3">
        <f>AS20</f>
        <v>6670</v>
      </c>
      <c r="AT21" s="3">
        <f t="shared" ref="AT21:AV21" si="39">SUM(AT17:AT20)/4</f>
        <v>0.72598167494700538</v>
      </c>
      <c r="AU21" s="3">
        <f t="shared" si="39"/>
        <v>0.73440779610194906</v>
      </c>
      <c r="AV21" s="3">
        <f t="shared" si="39"/>
        <v>0.72921469036715192</v>
      </c>
      <c r="AW21" s="3">
        <f>AW20</f>
        <v>6670</v>
      </c>
    </row>
    <row r="22" spans="1:49" x14ac:dyDescent="0.25">
      <c r="A22">
        <v>1</v>
      </c>
      <c r="B22" s="1" t="s">
        <v>47</v>
      </c>
      <c r="C22" s="1" t="s">
        <v>48</v>
      </c>
      <c r="D22" s="1" t="s">
        <v>168</v>
      </c>
      <c r="E22">
        <v>0.56797194480895996</v>
      </c>
      <c r="F22">
        <v>1425</v>
      </c>
      <c r="G22">
        <v>1068</v>
      </c>
      <c r="H22">
        <v>357</v>
      </c>
      <c r="I22">
        <v>0.484593837535014</v>
      </c>
      <c r="J22">
        <v>0.47158892538900388</v>
      </c>
      <c r="K22">
        <v>0.484593837535014</v>
      </c>
      <c r="L22">
        <v>0</v>
      </c>
      <c r="M22">
        <v>0.46029055690072629</v>
      </c>
      <c r="N22">
        <v>0.484593837535014</v>
      </c>
      <c r="O22">
        <v>0</v>
      </c>
      <c r="P22">
        <v>0.46343967029310218</v>
      </c>
      <c r="Q22">
        <v>0.484593837535014</v>
      </c>
      <c r="R22">
        <v>0</v>
      </c>
      <c r="S22" s="1" t="s">
        <v>185</v>
      </c>
      <c r="T22" s="1">
        <v>30</v>
      </c>
      <c r="U22" s="1">
        <v>23</v>
      </c>
      <c r="V22" s="1">
        <v>31</v>
      </c>
      <c r="W22" s="1">
        <v>16</v>
      </c>
      <c r="X22" s="1">
        <v>50</v>
      </c>
      <c r="Y22" s="1">
        <v>52</v>
      </c>
      <c r="Z22" s="1">
        <v>21</v>
      </c>
      <c r="AA22" s="1">
        <v>41</v>
      </c>
      <c r="AB22" s="1">
        <v>93</v>
      </c>
      <c r="AC22">
        <v>0.4385964912280701</v>
      </c>
      <c r="AD22">
        <v>0.42372881355932202</v>
      </c>
      <c r="AE22">
        <v>0.43103448275862061</v>
      </c>
      <c r="AF22">
        <v>118</v>
      </c>
      <c r="AG22">
        <v>0.56193353474320251</v>
      </c>
      <c r="AH22">
        <v>155</v>
      </c>
      <c r="AI22">
        <v>0.52840909090909094</v>
      </c>
      <c r="AJ22">
        <v>0.6</v>
      </c>
      <c r="AK22">
        <v>0.44776119402985071</v>
      </c>
      <c r="AL22">
        <v>0.3571428571428571</v>
      </c>
      <c r="AM22">
        <v>0.39735099337748342</v>
      </c>
      <c r="AN22">
        <v>84</v>
      </c>
      <c r="AO22">
        <v>0.484593837535014</v>
      </c>
      <c r="AP22">
        <v>0.47158892538900388</v>
      </c>
      <c r="AQ22">
        <v>0.46029055690072629</v>
      </c>
      <c r="AR22">
        <v>0.46343967029310218</v>
      </c>
      <c r="AS22">
        <v>357</v>
      </c>
      <c r="AT22">
        <v>0.47974715785526278</v>
      </c>
      <c r="AU22">
        <v>0.484593837535014</v>
      </c>
      <c r="AV22">
        <v>0.47994187757541229</v>
      </c>
      <c r="AW22">
        <v>357</v>
      </c>
    </row>
    <row r="23" spans="1:49" x14ac:dyDescent="0.25">
      <c r="A23">
        <v>2</v>
      </c>
      <c r="B23" s="1" t="s">
        <v>47</v>
      </c>
      <c r="C23" s="1" t="s">
        <v>48</v>
      </c>
      <c r="D23" s="1" t="s">
        <v>168</v>
      </c>
      <c r="E23">
        <v>0.57434248924255371</v>
      </c>
      <c r="F23">
        <v>1425</v>
      </c>
      <c r="G23">
        <v>1069</v>
      </c>
      <c r="H23">
        <v>356</v>
      </c>
      <c r="I23">
        <v>0.4831460674157303</v>
      </c>
      <c r="J23">
        <v>0.45932363849307051</v>
      </c>
      <c r="K23">
        <v>0.4831460674157303</v>
      </c>
      <c r="L23">
        <v>0</v>
      </c>
      <c r="M23">
        <v>0.43930496623622067</v>
      </c>
      <c r="N23">
        <v>0.4831460674157303</v>
      </c>
      <c r="O23">
        <v>0</v>
      </c>
      <c r="P23">
        <v>0.43760836249685492</v>
      </c>
      <c r="Q23">
        <v>0.4831460674157303</v>
      </c>
      <c r="R23">
        <v>0</v>
      </c>
      <c r="S23" s="1" t="s">
        <v>186</v>
      </c>
      <c r="T23" s="1">
        <v>19</v>
      </c>
      <c r="U23" s="1">
        <v>23</v>
      </c>
      <c r="V23" s="1">
        <v>41</v>
      </c>
      <c r="W23" s="1">
        <v>13</v>
      </c>
      <c r="X23" s="1">
        <v>50</v>
      </c>
      <c r="Y23" s="1">
        <v>56</v>
      </c>
      <c r="Z23" s="1">
        <v>15</v>
      </c>
      <c r="AA23" s="1">
        <v>36</v>
      </c>
      <c r="AB23" s="1">
        <v>103</v>
      </c>
      <c r="AC23">
        <v>0.4587155963302752</v>
      </c>
      <c r="AD23">
        <v>0.42016806722689071</v>
      </c>
      <c r="AE23">
        <v>0.43859649122807021</v>
      </c>
      <c r="AF23">
        <v>119</v>
      </c>
      <c r="AG23">
        <v>0.58192090395480234</v>
      </c>
      <c r="AH23">
        <v>154</v>
      </c>
      <c r="AI23">
        <v>0.51500000000000001</v>
      </c>
      <c r="AJ23">
        <v>0.66883116883116878</v>
      </c>
      <c r="AK23">
        <v>0.40425531914893609</v>
      </c>
      <c r="AL23">
        <v>0.2289156626506024</v>
      </c>
      <c r="AM23">
        <v>0.29230769230769221</v>
      </c>
      <c r="AN23">
        <v>83</v>
      </c>
      <c r="AO23">
        <v>0.4831460674157303</v>
      </c>
      <c r="AP23">
        <v>0.45932363849307051</v>
      </c>
      <c r="AQ23">
        <v>0.43930496623622067</v>
      </c>
      <c r="AR23">
        <v>0.43760836249685492</v>
      </c>
      <c r="AS23">
        <v>356</v>
      </c>
      <c r="AT23">
        <v>0.47036614452995629</v>
      </c>
      <c r="AU23">
        <v>0.4831460674157303</v>
      </c>
      <c r="AV23">
        <v>0.46648971945707401</v>
      </c>
      <c r="AW23">
        <v>356</v>
      </c>
    </row>
    <row r="24" spans="1:49" x14ac:dyDescent="0.25">
      <c r="A24">
        <v>3</v>
      </c>
      <c r="B24" s="1" t="s">
        <v>47</v>
      </c>
      <c r="C24" s="1" t="s">
        <v>48</v>
      </c>
      <c r="D24" s="1" t="s">
        <v>168</v>
      </c>
      <c r="E24">
        <v>0.57920026779174805</v>
      </c>
      <c r="F24">
        <v>1425</v>
      </c>
      <c r="G24">
        <v>1069</v>
      </c>
      <c r="H24">
        <v>356</v>
      </c>
      <c r="I24">
        <v>0.4803370786516854</v>
      </c>
      <c r="J24">
        <v>0.46078148438464889</v>
      </c>
      <c r="K24">
        <v>0.4803370786516854</v>
      </c>
      <c r="L24">
        <v>0</v>
      </c>
      <c r="M24">
        <v>0.44090188101527578</v>
      </c>
      <c r="N24">
        <v>0.4803370786516854</v>
      </c>
      <c r="O24">
        <v>0</v>
      </c>
      <c r="P24">
        <v>0.44104841518634619</v>
      </c>
      <c r="Q24">
        <v>0.4803370786516854</v>
      </c>
      <c r="R24">
        <v>0</v>
      </c>
      <c r="S24" s="1" t="s">
        <v>187</v>
      </c>
      <c r="T24" s="1">
        <v>20</v>
      </c>
      <c r="U24" s="1">
        <v>23</v>
      </c>
      <c r="V24" s="1">
        <v>40</v>
      </c>
      <c r="W24" s="1">
        <v>10</v>
      </c>
      <c r="X24" s="1">
        <v>53</v>
      </c>
      <c r="Y24" s="1">
        <v>56</v>
      </c>
      <c r="Z24" s="1">
        <v>19</v>
      </c>
      <c r="AA24" s="1">
        <v>37</v>
      </c>
      <c r="AB24" s="1">
        <v>98</v>
      </c>
      <c r="AC24">
        <v>0.46902654867256638</v>
      </c>
      <c r="AD24">
        <v>0.44537815126050417</v>
      </c>
      <c r="AE24">
        <v>0.4568965517241379</v>
      </c>
      <c r="AF24">
        <v>119</v>
      </c>
      <c r="AG24">
        <v>0.56321839080459779</v>
      </c>
      <c r="AH24">
        <v>154</v>
      </c>
      <c r="AI24">
        <v>0.50515463917525771</v>
      </c>
      <c r="AJ24">
        <v>0.63636363636363635</v>
      </c>
      <c r="AK24">
        <v>0.4081632653061224</v>
      </c>
      <c r="AL24">
        <v>0.24096385542168669</v>
      </c>
      <c r="AM24">
        <v>0.30303030303030298</v>
      </c>
      <c r="AN24">
        <v>83</v>
      </c>
      <c r="AO24">
        <v>0.4803370786516854</v>
      </c>
      <c r="AP24">
        <v>0.46078148438464889</v>
      </c>
      <c r="AQ24">
        <v>0.44090188101527578</v>
      </c>
      <c r="AR24">
        <v>0.44104841518634619</v>
      </c>
      <c r="AS24">
        <v>356</v>
      </c>
      <c r="AT24">
        <v>0.4704649571500934</v>
      </c>
      <c r="AU24">
        <v>0.4803370786516854</v>
      </c>
      <c r="AV24">
        <v>0.46701639604099898</v>
      </c>
      <c r="AW24">
        <v>356</v>
      </c>
    </row>
    <row r="25" spans="1:49" x14ac:dyDescent="0.25">
      <c r="A25">
        <v>4</v>
      </c>
      <c r="B25" s="1" t="s">
        <v>47</v>
      </c>
      <c r="C25" s="1" t="s">
        <v>48</v>
      </c>
      <c r="D25" s="1" t="s">
        <v>168</v>
      </c>
      <c r="E25">
        <v>0.57527732849121094</v>
      </c>
      <c r="F25">
        <v>1425</v>
      </c>
      <c r="G25">
        <v>1069</v>
      </c>
      <c r="H25">
        <v>356</v>
      </c>
      <c r="I25">
        <v>0.4803370786516854</v>
      </c>
      <c r="J25">
        <v>0.45640092029719681</v>
      </c>
      <c r="K25">
        <v>0.4803370786516854</v>
      </c>
      <c r="L25">
        <v>0</v>
      </c>
      <c r="M25">
        <v>0.4474966328261864</v>
      </c>
      <c r="N25">
        <v>0.4803370786516854</v>
      </c>
      <c r="O25">
        <v>0</v>
      </c>
      <c r="P25">
        <v>0.44683735797230778</v>
      </c>
      <c r="Q25">
        <v>0.4803370786516854</v>
      </c>
      <c r="R25">
        <v>0</v>
      </c>
      <c r="S25" s="1" t="s">
        <v>188</v>
      </c>
      <c r="T25" s="1">
        <v>27</v>
      </c>
      <c r="U25" s="1">
        <v>21</v>
      </c>
      <c r="V25" s="1">
        <v>35</v>
      </c>
      <c r="W25" s="1">
        <v>20</v>
      </c>
      <c r="X25" s="1">
        <v>43</v>
      </c>
      <c r="Y25" s="1">
        <v>56</v>
      </c>
      <c r="Z25" s="1">
        <v>23</v>
      </c>
      <c r="AA25" s="1">
        <v>30</v>
      </c>
      <c r="AB25" s="1">
        <v>101</v>
      </c>
      <c r="AC25">
        <v>0.45744680851063829</v>
      </c>
      <c r="AD25">
        <v>0.36134453781512599</v>
      </c>
      <c r="AE25">
        <v>0.40375586854460088</v>
      </c>
      <c r="AF25">
        <v>119</v>
      </c>
      <c r="AG25">
        <v>0.58381502890173409</v>
      </c>
      <c r="AH25">
        <v>154</v>
      </c>
      <c r="AI25">
        <v>0.52604166666666663</v>
      </c>
      <c r="AJ25">
        <v>0.6558441558441559</v>
      </c>
      <c r="AK25">
        <v>0.38571428571428568</v>
      </c>
      <c r="AL25">
        <v>0.3253012048192771</v>
      </c>
      <c r="AM25">
        <v>0.3529411764705882</v>
      </c>
      <c r="AN25">
        <v>83</v>
      </c>
      <c r="AO25">
        <v>0.4803370786516854</v>
      </c>
      <c r="AP25">
        <v>0.45640092029719681</v>
      </c>
      <c r="AQ25">
        <v>0.4474966328261864</v>
      </c>
      <c r="AR25">
        <v>0.44683735797230778</v>
      </c>
      <c r="AS25">
        <v>356</v>
      </c>
      <c r="AT25">
        <v>0.47039570953291659</v>
      </c>
      <c r="AU25">
        <v>0.4803370786516854</v>
      </c>
      <c r="AV25">
        <v>0.4697993832998128</v>
      </c>
      <c r="AW25">
        <v>356</v>
      </c>
    </row>
    <row r="26" spans="1:49" s="2" customFormat="1" x14ac:dyDescent="0.25">
      <c r="A26" s="3" t="s">
        <v>160</v>
      </c>
      <c r="B26" s="3" t="str">
        <f>B25</f>
        <v>MI03</v>
      </c>
      <c r="C26" s="3" t="str">
        <f>C25</f>
        <v>corpusRauh</v>
      </c>
      <c r="D26" s="3" t="str">
        <f>D25</f>
        <v>Ternary</v>
      </c>
      <c r="E26" s="3">
        <f>SUM(E22:E25)</f>
        <v>2.2967920303344727</v>
      </c>
      <c r="F26" s="3">
        <f>F25</f>
        <v>1425</v>
      </c>
      <c r="G26" s="3">
        <f t="shared" ref="G26:H26" si="40">G25</f>
        <v>1069</v>
      </c>
      <c r="H26" s="3">
        <f t="shared" si="40"/>
        <v>356</v>
      </c>
      <c r="I26" s="3">
        <f>SUM(I22:I25)/4</f>
        <v>0.48210351556352876</v>
      </c>
      <c r="J26" s="3">
        <f t="shared" ref="J26:L26" si="41">SUM(J22:J25)/4</f>
        <v>0.46202374214098002</v>
      </c>
      <c r="K26" s="3">
        <f t="shared" si="41"/>
        <v>0.48210351556352876</v>
      </c>
      <c r="L26" s="3">
        <f t="shared" si="41"/>
        <v>0</v>
      </c>
      <c r="M26" s="3">
        <f t="shared" ref="M26:R26" si="42">SUM(M22:M25)/4</f>
        <v>0.44699850924460233</v>
      </c>
      <c r="N26" s="3">
        <f t="shared" si="42"/>
        <v>0.48210351556352876</v>
      </c>
      <c r="O26" s="3">
        <f t="shared" si="42"/>
        <v>0</v>
      </c>
      <c r="P26" s="3">
        <f t="shared" si="42"/>
        <v>0.44723345148715277</v>
      </c>
      <c r="Q26" s="3">
        <f t="shared" si="42"/>
        <v>0.48210351556352876</v>
      </c>
      <c r="R26" s="3">
        <f t="shared" si="42"/>
        <v>0</v>
      </c>
      <c r="S26" s="3"/>
      <c r="T26" s="3">
        <f>ROUND(SUM(T22:T25)/4,0)</f>
        <v>24</v>
      </c>
      <c r="U26" s="3">
        <f>ROUND(SUM(U22:U25)/4,0)</f>
        <v>23</v>
      </c>
      <c r="V26" s="3">
        <f t="shared" ref="V26:AB26" si="43">ROUND(SUM(V22:V25)/4,0)</f>
        <v>37</v>
      </c>
      <c r="W26" s="3">
        <f t="shared" si="43"/>
        <v>15</v>
      </c>
      <c r="X26" s="3">
        <f t="shared" si="43"/>
        <v>49</v>
      </c>
      <c r="Y26" s="3">
        <f t="shared" si="43"/>
        <v>55</v>
      </c>
      <c r="Z26" s="3">
        <f t="shared" si="43"/>
        <v>20</v>
      </c>
      <c r="AA26" s="3">
        <f t="shared" si="43"/>
        <v>36</v>
      </c>
      <c r="AB26" s="3">
        <f t="shared" si="43"/>
        <v>99</v>
      </c>
      <c r="AC26" s="3">
        <f t="shared" ref="AC26" si="44">SUM(AC22:AC25)/4</f>
        <v>0.45594636118538751</v>
      </c>
      <c r="AD26" s="3">
        <f t="shared" ref="AD26:AE26" si="45">SUM(AD22:AD25)/4</f>
        <v>0.41265489246546072</v>
      </c>
      <c r="AE26" s="3">
        <f t="shared" si="45"/>
        <v>0.43257084856385741</v>
      </c>
      <c r="AF26" s="3">
        <f>AF25</f>
        <v>119</v>
      </c>
      <c r="AG26" s="3">
        <f t="shared" ref="AG26:AI26" si="46">SUM(AG22:AG25)/4</f>
        <v>0.57272196460108415</v>
      </c>
      <c r="AH26" s="3">
        <f t="shared" si="46"/>
        <v>154.25</v>
      </c>
      <c r="AI26" s="3">
        <f t="shared" si="46"/>
        <v>0.5186513491877538</v>
      </c>
      <c r="AJ26" s="3">
        <f>AJ25</f>
        <v>0.6558441558441559</v>
      </c>
      <c r="AK26" s="3">
        <f t="shared" ref="AK26:AM26" si="47">SUM(AK22:AK25)/4</f>
        <v>0.4114735160497987</v>
      </c>
      <c r="AL26" s="3">
        <f t="shared" si="47"/>
        <v>0.28808089500860584</v>
      </c>
      <c r="AM26" s="3">
        <f t="shared" si="47"/>
        <v>0.33640754129651673</v>
      </c>
      <c r="AN26" s="3">
        <f>AN25</f>
        <v>83</v>
      </c>
      <c r="AO26" s="3">
        <f t="shared" ref="AO26:AR26" si="48">SUM(AO22:AO25)/4</f>
        <v>0.48210351556352876</v>
      </c>
      <c r="AP26" s="3">
        <f t="shared" si="48"/>
        <v>0.46202374214098002</v>
      </c>
      <c r="AQ26" s="3">
        <f t="shared" si="48"/>
        <v>0.44699850924460233</v>
      </c>
      <c r="AR26" s="3">
        <f t="shared" si="48"/>
        <v>0.44723345148715277</v>
      </c>
      <c r="AS26" s="3">
        <f>AS25</f>
        <v>356</v>
      </c>
      <c r="AT26" s="3">
        <f t="shared" ref="AT26:AV26" si="49">SUM(AT22:AT25)/4</f>
        <v>0.47274349226705725</v>
      </c>
      <c r="AU26" s="3">
        <f t="shared" si="49"/>
        <v>0.48210351556352876</v>
      </c>
      <c r="AV26" s="3">
        <f t="shared" si="49"/>
        <v>0.47081184409332455</v>
      </c>
      <c r="AW26" s="3">
        <f>AW25</f>
        <v>356</v>
      </c>
    </row>
    <row r="27" spans="1:49" x14ac:dyDescent="0.25">
      <c r="A27">
        <v>1</v>
      </c>
      <c r="B27" s="1" t="s">
        <v>49</v>
      </c>
      <c r="C27" s="1" t="s">
        <v>50</v>
      </c>
      <c r="D27" s="1" t="s">
        <v>168</v>
      </c>
      <c r="E27">
        <v>1.6543660163879397</v>
      </c>
      <c r="F27">
        <v>2334</v>
      </c>
      <c r="G27">
        <v>1750</v>
      </c>
      <c r="H27">
        <v>584</v>
      </c>
      <c r="I27">
        <v>0.63356164383561642</v>
      </c>
      <c r="J27">
        <v>0.51045784856357546</v>
      </c>
      <c r="K27">
        <v>0.63356164383561642</v>
      </c>
      <c r="L27">
        <v>0</v>
      </c>
      <c r="M27">
        <v>0.45284275775950072</v>
      </c>
      <c r="N27">
        <v>0.63356164383561642</v>
      </c>
      <c r="O27">
        <v>0</v>
      </c>
      <c r="P27">
        <v>0.46504364464183467</v>
      </c>
      <c r="Q27">
        <v>0.63356164383561642</v>
      </c>
      <c r="R27">
        <v>0</v>
      </c>
      <c r="S27" s="1" t="s">
        <v>189</v>
      </c>
      <c r="T27" s="1">
        <v>19</v>
      </c>
      <c r="U27" s="1">
        <v>13</v>
      </c>
      <c r="V27" s="1">
        <v>61</v>
      </c>
      <c r="W27" s="1">
        <v>6</v>
      </c>
      <c r="X27" s="1">
        <v>37</v>
      </c>
      <c r="Y27" s="1">
        <v>79</v>
      </c>
      <c r="Z27" s="1">
        <v>27</v>
      </c>
      <c r="AA27" s="1">
        <v>28</v>
      </c>
      <c r="AB27" s="1">
        <v>314</v>
      </c>
      <c r="AC27">
        <v>0.47435897435897428</v>
      </c>
      <c r="AD27">
        <v>0.30327868852459011</v>
      </c>
      <c r="AE27">
        <v>0.37</v>
      </c>
      <c r="AF27">
        <v>122</v>
      </c>
      <c r="AG27">
        <v>0.76306196840826246</v>
      </c>
      <c r="AH27">
        <v>369</v>
      </c>
      <c r="AI27">
        <v>0.69162995594713661</v>
      </c>
      <c r="AJ27">
        <v>0.85094850948509482</v>
      </c>
      <c r="AK27">
        <v>0.36538461538461531</v>
      </c>
      <c r="AL27">
        <v>0.20430107526881719</v>
      </c>
      <c r="AM27">
        <v>0.2620689655172414</v>
      </c>
      <c r="AN27">
        <v>93</v>
      </c>
      <c r="AO27">
        <v>0.63356164383561642</v>
      </c>
      <c r="AP27">
        <v>0.51045784856357546</v>
      </c>
      <c r="AQ27">
        <v>0.45284275775950072</v>
      </c>
      <c r="AR27">
        <v>0.46504364464183467</v>
      </c>
      <c r="AS27">
        <v>584</v>
      </c>
      <c r="AT27">
        <v>0.59428770179290669</v>
      </c>
      <c r="AU27">
        <v>0.63356164383561642</v>
      </c>
      <c r="AV27">
        <v>0.60116828790368537</v>
      </c>
      <c r="AW27">
        <v>584</v>
      </c>
    </row>
    <row r="28" spans="1:49" x14ac:dyDescent="0.25">
      <c r="A28">
        <v>2</v>
      </c>
      <c r="B28" s="1" t="s">
        <v>49</v>
      </c>
      <c r="C28" s="1" t="s">
        <v>50</v>
      </c>
      <c r="D28" s="1" t="s">
        <v>168</v>
      </c>
      <c r="E28">
        <v>1.6712052822113037</v>
      </c>
      <c r="F28">
        <v>2334</v>
      </c>
      <c r="G28">
        <v>1750</v>
      </c>
      <c r="H28">
        <v>584</v>
      </c>
      <c r="I28">
        <v>0.61130136986301364</v>
      </c>
      <c r="J28">
        <v>0.50192280949477452</v>
      </c>
      <c r="K28">
        <v>0.61130136986301364</v>
      </c>
      <c r="L28">
        <v>0</v>
      </c>
      <c r="M28">
        <v>0.44759107281101418</v>
      </c>
      <c r="N28">
        <v>0.61130136986301364</v>
      </c>
      <c r="O28">
        <v>0</v>
      </c>
      <c r="P28">
        <v>0.4601562629066937</v>
      </c>
      <c r="Q28">
        <v>0.61130136986301364</v>
      </c>
      <c r="R28">
        <v>0</v>
      </c>
      <c r="S28" s="1" t="s">
        <v>190</v>
      </c>
      <c r="T28" s="1">
        <v>20</v>
      </c>
      <c r="U28" s="1">
        <v>7</v>
      </c>
      <c r="V28" s="1">
        <v>66</v>
      </c>
      <c r="W28" s="1">
        <v>4</v>
      </c>
      <c r="X28" s="1">
        <v>39</v>
      </c>
      <c r="Y28" s="1">
        <v>78</v>
      </c>
      <c r="Z28" s="1">
        <v>24</v>
      </c>
      <c r="AA28" s="1">
        <v>48</v>
      </c>
      <c r="AB28" s="1">
        <v>298</v>
      </c>
      <c r="AC28">
        <v>0.41489361702127658</v>
      </c>
      <c r="AD28">
        <v>0.32231404958677679</v>
      </c>
      <c r="AE28">
        <v>0.36279069767441863</v>
      </c>
      <c r="AF28">
        <v>121</v>
      </c>
      <c r="AG28">
        <v>0.73399014778325122</v>
      </c>
      <c r="AH28">
        <v>370</v>
      </c>
      <c r="AI28">
        <v>0.67420814479638014</v>
      </c>
      <c r="AJ28">
        <v>0.80540540540540539</v>
      </c>
      <c r="AK28">
        <v>0.41666666666666669</v>
      </c>
      <c r="AL28">
        <v>0.21505376344086019</v>
      </c>
      <c r="AM28">
        <v>0.28368794326241131</v>
      </c>
      <c r="AN28">
        <v>93</v>
      </c>
      <c r="AO28">
        <v>0.61130136986301364</v>
      </c>
      <c r="AP28">
        <v>0.50192280949477452</v>
      </c>
      <c r="AQ28">
        <v>0.44759107281101418</v>
      </c>
      <c r="AR28">
        <v>0.4601562629066937</v>
      </c>
      <c r="AS28">
        <v>584</v>
      </c>
      <c r="AT28">
        <v>0.57946770759286836</v>
      </c>
      <c r="AU28">
        <v>0.61130136986301364</v>
      </c>
      <c r="AV28">
        <v>0.58537158873597916</v>
      </c>
      <c r="AW28">
        <v>584</v>
      </c>
    </row>
    <row r="29" spans="1:49" x14ac:dyDescent="0.25">
      <c r="A29">
        <v>3</v>
      </c>
      <c r="B29" s="1" t="s">
        <v>49</v>
      </c>
      <c r="C29" s="1" t="s">
        <v>50</v>
      </c>
      <c r="D29" s="1" t="s">
        <v>168</v>
      </c>
      <c r="E29">
        <v>1.6700706481933594</v>
      </c>
      <c r="F29">
        <v>2334</v>
      </c>
      <c r="G29">
        <v>1751</v>
      </c>
      <c r="H29">
        <v>583</v>
      </c>
      <c r="I29">
        <v>0.64322469982847341</v>
      </c>
      <c r="J29">
        <v>0.53900593990216628</v>
      </c>
      <c r="K29">
        <v>0.64322469982847341</v>
      </c>
      <c r="L29">
        <v>0</v>
      </c>
      <c r="M29">
        <v>0.47262145330952993</v>
      </c>
      <c r="N29">
        <v>0.64322469982847341</v>
      </c>
      <c r="O29">
        <v>0</v>
      </c>
      <c r="P29">
        <v>0.4891583196633289</v>
      </c>
      <c r="Q29">
        <v>0.64322469982847341</v>
      </c>
      <c r="R29">
        <v>0</v>
      </c>
      <c r="S29" s="1" t="s">
        <v>191</v>
      </c>
      <c r="T29" s="1">
        <v>23</v>
      </c>
      <c r="U29" s="1">
        <v>4</v>
      </c>
      <c r="V29" s="1">
        <v>66</v>
      </c>
      <c r="W29" s="1">
        <v>11</v>
      </c>
      <c r="X29" s="1">
        <v>39</v>
      </c>
      <c r="Y29" s="1">
        <v>71</v>
      </c>
      <c r="Z29" s="1">
        <v>19</v>
      </c>
      <c r="AA29" s="1">
        <v>37</v>
      </c>
      <c r="AB29" s="1">
        <v>313</v>
      </c>
      <c r="AC29">
        <v>0.48749999999999999</v>
      </c>
      <c r="AD29">
        <v>0.32231404958677679</v>
      </c>
      <c r="AE29">
        <v>0.38805970149253721</v>
      </c>
      <c r="AF29">
        <v>121</v>
      </c>
      <c r="AG29">
        <v>0.76434676434676441</v>
      </c>
      <c r="AH29">
        <v>369</v>
      </c>
      <c r="AI29">
        <v>0.69555555555555559</v>
      </c>
      <c r="AJ29">
        <v>0.8482384823848238</v>
      </c>
      <c r="AK29">
        <v>0.43396226415094341</v>
      </c>
      <c r="AL29">
        <v>0.24731182795698919</v>
      </c>
      <c r="AM29">
        <v>0.31506849315068491</v>
      </c>
      <c r="AN29">
        <v>93</v>
      </c>
      <c r="AO29">
        <v>0.64322469982847341</v>
      </c>
      <c r="AP29">
        <v>0.53900593990216628</v>
      </c>
      <c r="AQ29">
        <v>0.47262145330952993</v>
      </c>
      <c r="AR29">
        <v>0.4891583196633289</v>
      </c>
      <c r="AS29">
        <v>583</v>
      </c>
      <c r="AT29">
        <v>0.61064492378394131</v>
      </c>
      <c r="AU29">
        <v>0.64322469982847341</v>
      </c>
      <c r="AV29">
        <v>0.61458070289462574</v>
      </c>
      <c r="AW29">
        <v>583</v>
      </c>
    </row>
    <row r="30" spans="1:49" x14ac:dyDescent="0.25">
      <c r="A30">
        <v>4</v>
      </c>
      <c r="B30" s="1" t="s">
        <v>49</v>
      </c>
      <c r="C30" s="1" t="s">
        <v>50</v>
      </c>
      <c r="D30" s="1" t="s">
        <v>168</v>
      </c>
      <c r="E30">
        <v>1.6807377338409424</v>
      </c>
      <c r="F30">
        <v>2334</v>
      </c>
      <c r="G30">
        <v>1751</v>
      </c>
      <c r="H30">
        <v>583</v>
      </c>
      <c r="I30">
        <v>0.64322469982847341</v>
      </c>
      <c r="J30">
        <v>0.55463716448371181</v>
      </c>
      <c r="K30">
        <v>0.64322469982847341</v>
      </c>
      <c r="L30">
        <v>0</v>
      </c>
      <c r="M30">
        <v>0.48724062020678849</v>
      </c>
      <c r="N30">
        <v>0.64322469982847341</v>
      </c>
      <c r="O30">
        <v>0</v>
      </c>
      <c r="P30">
        <v>0.50561908510993625</v>
      </c>
      <c r="Q30">
        <v>0.64322469982847341</v>
      </c>
      <c r="R30">
        <v>0</v>
      </c>
      <c r="S30" s="1" t="s">
        <v>192</v>
      </c>
      <c r="T30" s="1">
        <v>25</v>
      </c>
      <c r="U30" s="1">
        <v>7</v>
      </c>
      <c r="V30" s="1">
        <v>61</v>
      </c>
      <c r="W30" s="1">
        <v>4</v>
      </c>
      <c r="X30" s="1">
        <v>44</v>
      </c>
      <c r="Y30" s="1">
        <v>73</v>
      </c>
      <c r="Z30" s="1">
        <v>22</v>
      </c>
      <c r="AA30" s="1">
        <v>41</v>
      </c>
      <c r="AB30" s="1">
        <v>306</v>
      </c>
      <c r="AC30">
        <v>0.47826086956521741</v>
      </c>
      <c r="AD30">
        <v>0.36363636363636359</v>
      </c>
      <c r="AE30">
        <v>0.41314553990610331</v>
      </c>
      <c r="AF30">
        <v>121</v>
      </c>
      <c r="AG30">
        <v>0.75648949320148329</v>
      </c>
      <c r="AH30">
        <v>369</v>
      </c>
      <c r="AI30">
        <v>0.69545454545454544</v>
      </c>
      <c r="AJ30">
        <v>0.82926829268292679</v>
      </c>
      <c r="AK30">
        <v>0.49019607843137247</v>
      </c>
      <c r="AL30">
        <v>0.2688172043010752</v>
      </c>
      <c r="AM30">
        <v>0.3472222222222221</v>
      </c>
      <c r="AN30">
        <v>93</v>
      </c>
      <c r="AO30">
        <v>0.64322469982847341</v>
      </c>
      <c r="AP30">
        <v>0.55463716448371181</v>
      </c>
      <c r="AQ30">
        <v>0.48724062020678849</v>
      </c>
      <c r="AR30">
        <v>0.50561908510993625</v>
      </c>
      <c r="AS30">
        <v>583</v>
      </c>
      <c r="AT30">
        <v>0.61763383839491637</v>
      </c>
      <c r="AU30">
        <v>0.64322469982847341</v>
      </c>
      <c r="AV30">
        <v>0.61994322467693397</v>
      </c>
      <c r="AW30">
        <v>583</v>
      </c>
    </row>
    <row r="31" spans="1:49" s="2" customFormat="1" x14ac:dyDescent="0.25">
      <c r="A31" s="3" t="s">
        <v>160</v>
      </c>
      <c r="B31" s="3" t="str">
        <f>B30</f>
        <v>NA01</v>
      </c>
      <c r="C31" s="3" t="str">
        <f>C30</f>
        <v>gersen</v>
      </c>
      <c r="D31" s="3" t="str">
        <f>D30</f>
        <v>Ternary</v>
      </c>
      <c r="E31" s="3">
        <f>SUM(E27:E30)</f>
        <v>6.6763796806335449</v>
      </c>
      <c r="F31" s="3">
        <f>F30</f>
        <v>2334</v>
      </c>
      <c r="G31" s="3">
        <f t="shared" ref="G31:H31" si="50">G30</f>
        <v>1751</v>
      </c>
      <c r="H31" s="3">
        <f t="shared" si="50"/>
        <v>583</v>
      </c>
      <c r="I31" s="3">
        <f>SUM(I27:I30)/4</f>
        <v>0.63282810333889428</v>
      </c>
      <c r="J31" s="3">
        <f t="shared" ref="J31:L31" si="51">SUM(J27:J30)/4</f>
        <v>0.52650594061105704</v>
      </c>
      <c r="K31" s="3">
        <f t="shared" si="51"/>
        <v>0.63282810333889428</v>
      </c>
      <c r="L31" s="3">
        <f t="shared" si="51"/>
        <v>0</v>
      </c>
      <c r="M31" s="3">
        <f t="shared" ref="M31:R31" si="52">SUM(M27:M30)/4</f>
        <v>0.4650739760217083</v>
      </c>
      <c r="N31" s="3">
        <f t="shared" si="52"/>
        <v>0.63282810333889428</v>
      </c>
      <c r="O31" s="3">
        <f t="shared" si="52"/>
        <v>0</v>
      </c>
      <c r="P31" s="3">
        <f t="shared" si="52"/>
        <v>0.4799943280804484</v>
      </c>
      <c r="Q31" s="3">
        <f t="shared" si="52"/>
        <v>0.63282810333889428</v>
      </c>
      <c r="R31" s="3">
        <f t="shared" si="52"/>
        <v>0</v>
      </c>
      <c r="S31" s="3"/>
      <c r="T31" s="3">
        <f>ROUND(SUM(T27:T30)/4,0)</f>
        <v>22</v>
      </c>
      <c r="U31" s="3">
        <f>ROUND(SUM(U27:U30)/4,0)</f>
        <v>8</v>
      </c>
      <c r="V31" s="3">
        <f t="shared" ref="V31:AB31" si="53">ROUND(SUM(V27:V30)/4,0)</f>
        <v>64</v>
      </c>
      <c r="W31" s="3">
        <f t="shared" si="53"/>
        <v>6</v>
      </c>
      <c r="X31" s="3">
        <f t="shared" si="53"/>
        <v>40</v>
      </c>
      <c r="Y31" s="3">
        <f t="shared" si="53"/>
        <v>75</v>
      </c>
      <c r="Z31" s="3">
        <f t="shared" si="53"/>
        <v>23</v>
      </c>
      <c r="AA31" s="3">
        <f t="shared" si="53"/>
        <v>39</v>
      </c>
      <c r="AB31" s="3">
        <f t="shared" si="53"/>
        <v>308</v>
      </c>
      <c r="AC31" s="3">
        <f t="shared" ref="AC31" si="54">SUM(AC27:AC30)/4</f>
        <v>0.46375336523636712</v>
      </c>
      <c r="AD31" s="3">
        <f t="shared" ref="AD31:AE31" si="55">SUM(AD27:AD30)/4</f>
        <v>0.32788578783362682</v>
      </c>
      <c r="AE31" s="3">
        <f t="shared" si="55"/>
        <v>0.38349898476826477</v>
      </c>
      <c r="AF31" s="3">
        <f>AF30</f>
        <v>121</v>
      </c>
      <c r="AG31" s="3">
        <f t="shared" ref="AG31:AI31" si="56">SUM(AG27:AG30)/4</f>
        <v>0.75447209343494037</v>
      </c>
      <c r="AH31" s="3">
        <f t="shared" si="56"/>
        <v>369.25</v>
      </c>
      <c r="AI31" s="3">
        <f t="shared" si="56"/>
        <v>0.68921205043840439</v>
      </c>
      <c r="AJ31" s="3">
        <f>AJ30</f>
        <v>0.82926829268292679</v>
      </c>
      <c r="AK31" s="3">
        <f t="shared" ref="AK31:AM31" si="57">SUM(AK27:AK30)/4</f>
        <v>0.42655240615839951</v>
      </c>
      <c r="AL31" s="3">
        <f t="shared" si="57"/>
        <v>0.23387096774193544</v>
      </c>
      <c r="AM31" s="3">
        <f t="shared" si="57"/>
        <v>0.30201190603813993</v>
      </c>
      <c r="AN31" s="3">
        <f>AN30</f>
        <v>93</v>
      </c>
      <c r="AO31" s="3">
        <f t="shared" ref="AO31:AR31" si="58">SUM(AO27:AO30)/4</f>
        <v>0.63282810333889428</v>
      </c>
      <c r="AP31" s="3">
        <f t="shared" si="58"/>
        <v>0.52650594061105704</v>
      </c>
      <c r="AQ31" s="3">
        <f t="shared" si="58"/>
        <v>0.4650739760217083</v>
      </c>
      <c r="AR31" s="3">
        <f t="shared" si="58"/>
        <v>0.4799943280804484</v>
      </c>
      <c r="AS31" s="3">
        <f>AS30</f>
        <v>583</v>
      </c>
      <c r="AT31" s="3">
        <f t="shared" ref="AT31:AV31" si="59">SUM(AT27:AT30)/4</f>
        <v>0.60050854289115818</v>
      </c>
      <c r="AU31" s="3">
        <f t="shared" si="59"/>
        <v>0.63282810333889428</v>
      </c>
      <c r="AV31" s="3">
        <f t="shared" si="59"/>
        <v>0.60526595105280612</v>
      </c>
      <c r="AW31" s="3">
        <f>AW30</f>
        <v>583</v>
      </c>
    </row>
    <row r="32" spans="1:49" x14ac:dyDescent="0.25">
      <c r="A32">
        <v>1</v>
      </c>
      <c r="B32" s="1" t="s">
        <v>51</v>
      </c>
      <c r="C32" s="1" t="s">
        <v>52</v>
      </c>
      <c r="D32" s="1" t="s">
        <v>168</v>
      </c>
      <c r="E32">
        <v>0.21256256103515619</v>
      </c>
      <c r="F32">
        <v>851</v>
      </c>
      <c r="G32">
        <v>638</v>
      </c>
      <c r="H32">
        <v>213</v>
      </c>
      <c r="I32">
        <v>0.86854460093896713</v>
      </c>
      <c r="J32">
        <v>0.61651515151515157</v>
      </c>
      <c r="K32">
        <v>0.86854460093896713</v>
      </c>
      <c r="L32">
        <v>0</v>
      </c>
      <c r="M32">
        <v>0.44844844844844839</v>
      </c>
      <c r="N32">
        <v>0.86854460093896713</v>
      </c>
      <c r="O32">
        <v>0</v>
      </c>
      <c r="P32">
        <v>0.48045479424789778</v>
      </c>
      <c r="Q32">
        <v>0.86854460093896724</v>
      </c>
      <c r="R32">
        <v>0</v>
      </c>
      <c r="S32" s="1" t="s">
        <v>193</v>
      </c>
      <c r="T32" s="1">
        <v>5</v>
      </c>
      <c r="U32" s="1">
        <v>0</v>
      </c>
      <c r="V32" s="1">
        <v>13</v>
      </c>
      <c r="W32" s="1">
        <v>1</v>
      </c>
      <c r="X32" s="1">
        <v>1</v>
      </c>
      <c r="Y32" s="1">
        <v>8</v>
      </c>
      <c r="Z32" s="1">
        <v>5</v>
      </c>
      <c r="AA32" s="1">
        <v>1</v>
      </c>
      <c r="AB32" s="1">
        <v>179</v>
      </c>
      <c r="AC32">
        <v>0.5</v>
      </c>
      <c r="AD32">
        <v>0.1</v>
      </c>
      <c r="AE32">
        <v>0.1666666666666666</v>
      </c>
      <c r="AF32">
        <v>10</v>
      </c>
      <c r="AG32">
        <v>0.92987012987012996</v>
      </c>
      <c r="AH32">
        <v>185</v>
      </c>
      <c r="AI32">
        <v>0.89500000000000002</v>
      </c>
      <c r="AJ32">
        <v>0.96756756756756757</v>
      </c>
      <c r="AK32">
        <v>0.45454545454545447</v>
      </c>
      <c r="AL32">
        <v>0.27777777777777779</v>
      </c>
      <c r="AM32">
        <v>0.34482758620689657</v>
      </c>
      <c r="AN32">
        <v>18</v>
      </c>
      <c r="AO32">
        <v>0.86854460093896713</v>
      </c>
      <c r="AP32">
        <v>0.61651515151515157</v>
      </c>
      <c r="AQ32">
        <v>0.44844844844844839</v>
      </c>
      <c r="AR32">
        <v>0.48045479424789778</v>
      </c>
      <c r="AS32">
        <v>213</v>
      </c>
      <c r="AT32">
        <v>0.83923388817755029</v>
      </c>
      <c r="AU32">
        <v>0.86854460093896713</v>
      </c>
      <c r="AV32">
        <v>0.84459876640546871</v>
      </c>
      <c r="AW32">
        <v>213</v>
      </c>
    </row>
    <row r="33" spans="1:49" x14ac:dyDescent="0.25">
      <c r="A33">
        <v>2</v>
      </c>
      <c r="B33" s="1" t="s">
        <v>51</v>
      </c>
      <c r="C33" s="1" t="s">
        <v>52</v>
      </c>
      <c r="D33" s="1" t="s">
        <v>168</v>
      </c>
      <c r="E33">
        <v>0.2211956977844238</v>
      </c>
      <c r="F33">
        <v>851</v>
      </c>
      <c r="G33">
        <v>638</v>
      </c>
      <c r="H33">
        <v>213</v>
      </c>
      <c r="I33">
        <v>0.88732394366197187</v>
      </c>
      <c r="J33">
        <v>0.66429369067560018</v>
      </c>
      <c r="K33">
        <v>0.88732394366197187</v>
      </c>
      <c r="L33">
        <v>0</v>
      </c>
      <c r="M33">
        <v>0.49103942652329752</v>
      </c>
      <c r="N33">
        <v>0.88732394366197187</v>
      </c>
      <c r="O33">
        <v>0</v>
      </c>
      <c r="P33">
        <v>0.5295815295815296</v>
      </c>
      <c r="Q33">
        <v>0.88732394366197187</v>
      </c>
      <c r="R33">
        <v>0</v>
      </c>
      <c r="S33" s="1" t="s">
        <v>194</v>
      </c>
      <c r="T33" s="1">
        <v>7</v>
      </c>
      <c r="U33" s="1">
        <v>1</v>
      </c>
      <c r="V33" s="1">
        <v>10</v>
      </c>
      <c r="W33" s="1">
        <v>0</v>
      </c>
      <c r="X33" s="1">
        <v>1</v>
      </c>
      <c r="Y33" s="1">
        <v>8</v>
      </c>
      <c r="Z33" s="1">
        <v>5</v>
      </c>
      <c r="AA33" s="1">
        <v>0</v>
      </c>
      <c r="AB33" s="1">
        <v>181</v>
      </c>
      <c r="AC33">
        <v>0.5</v>
      </c>
      <c r="AD33">
        <v>0.1111111111111111</v>
      </c>
      <c r="AE33">
        <v>0.1818181818181818</v>
      </c>
      <c r="AF33">
        <v>9</v>
      </c>
      <c r="AG33">
        <v>0.94025974025974035</v>
      </c>
      <c r="AH33">
        <v>186</v>
      </c>
      <c r="AI33">
        <v>0.90954773869346739</v>
      </c>
      <c r="AJ33">
        <v>0.97311827956989239</v>
      </c>
      <c r="AK33">
        <v>0.58333333333333337</v>
      </c>
      <c r="AL33">
        <v>0.3888888888888889</v>
      </c>
      <c r="AM33">
        <v>0.46666666666666662</v>
      </c>
      <c r="AN33">
        <v>18</v>
      </c>
      <c r="AO33">
        <v>0.88732394366197187</v>
      </c>
      <c r="AP33">
        <v>0.66429369067560018</v>
      </c>
      <c r="AQ33">
        <v>0.49103942652329752</v>
      </c>
      <c r="AR33">
        <v>0.5295815295815296</v>
      </c>
      <c r="AS33">
        <v>213</v>
      </c>
      <c r="AT33">
        <v>0.86467549012668976</v>
      </c>
      <c r="AU33">
        <v>0.88732394366197187</v>
      </c>
      <c r="AV33">
        <v>0.86819096396561202</v>
      </c>
      <c r="AW33">
        <v>213</v>
      </c>
    </row>
    <row r="34" spans="1:49" x14ac:dyDescent="0.25">
      <c r="A34">
        <v>3</v>
      </c>
      <c r="B34" s="1" t="s">
        <v>51</v>
      </c>
      <c r="C34" s="1" t="s">
        <v>52</v>
      </c>
      <c r="D34" s="1" t="s">
        <v>168</v>
      </c>
      <c r="E34">
        <v>0.2168397903442382</v>
      </c>
      <c r="F34">
        <v>851</v>
      </c>
      <c r="G34">
        <v>638</v>
      </c>
      <c r="H34">
        <v>213</v>
      </c>
      <c r="I34">
        <v>0.8779342723004695</v>
      </c>
      <c r="J34">
        <v>0.48659269533055938</v>
      </c>
      <c r="K34">
        <v>0.8779342723004695</v>
      </c>
      <c r="L34">
        <v>0</v>
      </c>
      <c r="M34">
        <v>0.40203106332138588</v>
      </c>
      <c r="N34">
        <v>0.8779342723004695</v>
      </c>
      <c r="O34">
        <v>0</v>
      </c>
      <c r="P34">
        <v>0.41789115646258501</v>
      </c>
      <c r="Q34">
        <v>0.8779342723004695</v>
      </c>
      <c r="R34">
        <v>0</v>
      </c>
      <c r="S34" s="1" t="s">
        <v>195</v>
      </c>
      <c r="T34" s="1">
        <v>4</v>
      </c>
      <c r="U34" s="1">
        <v>0</v>
      </c>
      <c r="V34" s="1">
        <v>14</v>
      </c>
      <c r="W34" s="1">
        <v>0</v>
      </c>
      <c r="X34" s="1">
        <v>0</v>
      </c>
      <c r="Y34" s="1">
        <v>9</v>
      </c>
      <c r="Z34" s="1">
        <v>3</v>
      </c>
      <c r="AA34" s="1">
        <v>0</v>
      </c>
      <c r="AB34" s="1">
        <v>183</v>
      </c>
      <c r="AC34">
        <v>0</v>
      </c>
      <c r="AD34">
        <v>0</v>
      </c>
      <c r="AE34">
        <v>0</v>
      </c>
      <c r="AF34">
        <v>9</v>
      </c>
      <c r="AG34">
        <v>0.93367346938775519</v>
      </c>
      <c r="AH34">
        <v>186</v>
      </c>
      <c r="AI34">
        <v>0.88834951456310685</v>
      </c>
      <c r="AJ34">
        <v>0.98387096774193561</v>
      </c>
      <c r="AK34">
        <v>0.5714285714285714</v>
      </c>
      <c r="AL34">
        <v>0.22222222222222221</v>
      </c>
      <c r="AM34">
        <v>0.32</v>
      </c>
      <c r="AN34">
        <v>18</v>
      </c>
      <c r="AO34">
        <v>0.8779342723004695</v>
      </c>
      <c r="AP34">
        <v>0.48659269533055938</v>
      </c>
      <c r="AQ34">
        <v>0.40203106332138588</v>
      </c>
      <c r="AR34">
        <v>0.41789115646258501</v>
      </c>
      <c r="AS34">
        <v>213</v>
      </c>
      <c r="AT34">
        <v>0.82403156804907118</v>
      </c>
      <c r="AU34">
        <v>0.8779342723004695</v>
      </c>
      <c r="AV34">
        <v>0.84236274791606791</v>
      </c>
      <c r="AW34">
        <v>213</v>
      </c>
    </row>
    <row r="35" spans="1:49" x14ac:dyDescent="0.25">
      <c r="A35">
        <v>4</v>
      </c>
      <c r="B35" s="1" t="s">
        <v>51</v>
      </c>
      <c r="C35" s="1" t="s">
        <v>52</v>
      </c>
      <c r="D35" s="1" t="s">
        <v>168</v>
      </c>
      <c r="E35">
        <v>0.2156038284301757</v>
      </c>
      <c r="F35">
        <v>851</v>
      </c>
      <c r="G35">
        <v>639</v>
      </c>
      <c r="H35">
        <v>212</v>
      </c>
      <c r="I35">
        <v>0.88207547169811318</v>
      </c>
      <c r="J35">
        <v>0.6333333333333333</v>
      </c>
      <c r="K35">
        <v>0.88207547169811318</v>
      </c>
      <c r="L35">
        <v>0</v>
      </c>
      <c r="M35">
        <v>0.47530471648118711</v>
      </c>
      <c r="N35">
        <v>0.88207547169811318</v>
      </c>
      <c r="O35">
        <v>0</v>
      </c>
      <c r="P35">
        <v>0.51681651681651675</v>
      </c>
      <c r="Q35">
        <v>0.88207547169811329</v>
      </c>
      <c r="R35">
        <v>0</v>
      </c>
      <c r="S35" s="1" t="s">
        <v>196</v>
      </c>
      <c r="T35" s="1">
        <v>6</v>
      </c>
      <c r="U35" s="1">
        <v>0</v>
      </c>
      <c r="V35" s="1">
        <v>11</v>
      </c>
      <c r="W35" s="1">
        <v>0</v>
      </c>
      <c r="X35" s="1">
        <v>1</v>
      </c>
      <c r="Y35" s="1">
        <v>9</v>
      </c>
      <c r="Z35" s="1">
        <v>3</v>
      </c>
      <c r="AA35" s="1">
        <v>2</v>
      </c>
      <c r="AB35" s="1">
        <v>180</v>
      </c>
      <c r="AC35">
        <v>0.33333333333333331</v>
      </c>
      <c r="AD35">
        <v>0.1</v>
      </c>
      <c r="AE35">
        <v>0.1538461538461538</v>
      </c>
      <c r="AF35">
        <v>10</v>
      </c>
      <c r="AG35">
        <v>0.93506493506493504</v>
      </c>
      <c r="AH35">
        <v>185</v>
      </c>
      <c r="AI35">
        <v>0.9</v>
      </c>
      <c r="AJ35">
        <v>0.97297297297297303</v>
      </c>
      <c r="AK35">
        <v>0.66666666666666663</v>
      </c>
      <c r="AL35">
        <v>0.3529411764705882</v>
      </c>
      <c r="AM35">
        <v>0.46153846153846151</v>
      </c>
      <c r="AN35">
        <v>17</v>
      </c>
      <c r="AO35">
        <v>0.88207547169811318</v>
      </c>
      <c r="AP35">
        <v>0.6333333333333333</v>
      </c>
      <c r="AQ35">
        <v>0.47530471648118711</v>
      </c>
      <c r="AR35">
        <v>0.51681651681651675</v>
      </c>
      <c r="AS35">
        <v>212</v>
      </c>
      <c r="AT35">
        <v>0.85455974842767302</v>
      </c>
      <c r="AU35">
        <v>0.88207547169811318</v>
      </c>
      <c r="AV35">
        <v>0.86024353005485077</v>
      </c>
      <c r="AW35">
        <v>212</v>
      </c>
    </row>
    <row r="36" spans="1:49" s="2" customFormat="1" x14ac:dyDescent="0.25">
      <c r="A36" s="3" t="s">
        <v>160</v>
      </c>
      <c r="B36" s="3" t="str">
        <f>B35</f>
        <v>NA02</v>
      </c>
      <c r="C36" s="3" t="str">
        <f>C35</f>
        <v>gerom</v>
      </c>
      <c r="D36" s="3" t="str">
        <f>D35</f>
        <v>Ternary</v>
      </c>
      <c r="E36" s="3">
        <f>SUM(E32:E35)</f>
        <v>0.86620187759399381</v>
      </c>
      <c r="F36" s="3">
        <f>F35</f>
        <v>851</v>
      </c>
      <c r="G36" s="3">
        <f t="shared" ref="G36:H36" si="60">G35</f>
        <v>639</v>
      </c>
      <c r="H36" s="3">
        <f t="shared" si="60"/>
        <v>212</v>
      </c>
      <c r="I36" s="3">
        <f>SUM(I32:I35)/4</f>
        <v>0.87896957214988047</v>
      </c>
      <c r="J36" s="3">
        <f t="shared" ref="J36:L36" si="61">SUM(J32:J35)/4</f>
        <v>0.60018371771366108</v>
      </c>
      <c r="K36" s="3">
        <f t="shared" si="61"/>
        <v>0.87896957214988047</v>
      </c>
      <c r="L36" s="3">
        <f t="shared" si="61"/>
        <v>0</v>
      </c>
      <c r="M36" s="3">
        <f t="shared" ref="M36:R36" si="62">SUM(M32:M35)/4</f>
        <v>0.45420591369357977</v>
      </c>
      <c r="N36" s="3">
        <f t="shared" si="62"/>
        <v>0.87896957214988047</v>
      </c>
      <c r="O36" s="3">
        <f t="shared" si="62"/>
        <v>0</v>
      </c>
      <c r="P36" s="3">
        <f t="shared" si="62"/>
        <v>0.48618599927713224</v>
      </c>
      <c r="Q36" s="3">
        <f t="shared" si="62"/>
        <v>0.87896957214988047</v>
      </c>
      <c r="R36" s="3">
        <f t="shared" si="62"/>
        <v>0</v>
      </c>
      <c r="S36" s="3"/>
      <c r="T36" s="3">
        <f>ROUND(SUM(T32:T35)/4,0)</f>
        <v>6</v>
      </c>
      <c r="U36" s="3">
        <f>ROUND(SUM(U32:U35)/4,0)</f>
        <v>0</v>
      </c>
      <c r="V36" s="3">
        <f t="shared" ref="V36:AB36" si="63">ROUND(SUM(V32:V35)/4,0)</f>
        <v>12</v>
      </c>
      <c r="W36" s="3">
        <f t="shared" si="63"/>
        <v>0</v>
      </c>
      <c r="X36" s="3">
        <f t="shared" si="63"/>
        <v>1</v>
      </c>
      <c r="Y36" s="3">
        <f t="shared" si="63"/>
        <v>9</v>
      </c>
      <c r="Z36" s="3">
        <f t="shared" si="63"/>
        <v>4</v>
      </c>
      <c r="AA36" s="3">
        <f t="shared" si="63"/>
        <v>1</v>
      </c>
      <c r="AB36" s="3">
        <f t="shared" si="63"/>
        <v>181</v>
      </c>
      <c r="AC36" s="3">
        <f t="shared" ref="AC36" si="64">SUM(AC32:AC35)/4</f>
        <v>0.33333333333333331</v>
      </c>
      <c r="AD36" s="3">
        <f t="shared" ref="AD36:AE36" si="65">SUM(AD32:AD35)/4</f>
        <v>7.7777777777777779E-2</v>
      </c>
      <c r="AE36" s="3">
        <f t="shared" si="65"/>
        <v>0.12558275058275054</v>
      </c>
      <c r="AF36" s="3">
        <f>AF35</f>
        <v>10</v>
      </c>
      <c r="AG36" s="3">
        <f t="shared" ref="AG36:AI36" si="66">SUM(AG32:AG35)/4</f>
        <v>0.93471706864564008</v>
      </c>
      <c r="AH36" s="3">
        <f t="shared" si="66"/>
        <v>185.5</v>
      </c>
      <c r="AI36" s="3">
        <f t="shared" si="66"/>
        <v>0.89822431331414354</v>
      </c>
      <c r="AJ36" s="3">
        <f>AJ35</f>
        <v>0.97297297297297303</v>
      </c>
      <c r="AK36" s="3">
        <f t="shared" ref="AK36:AM36" si="67">SUM(AK32:AK35)/4</f>
        <v>0.56899350649350644</v>
      </c>
      <c r="AL36" s="3">
        <f t="shared" si="67"/>
        <v>0.31045751633986929</v>
      </c>
      <c r="AM36" s="3">
        <f t="shared" si="67"/>
        <v>0.39825817860300616</v>
      </c>
      <c r="AN36" s="3">
        <f>AN35</f>
        <v>17</v>
      </c>
      <c r="AO36" s="3">
        <f t="shared" ref="AO36:AR36" si="68">SUM(AO32:AO35)/4</f>
        <v>0.87896957214988047</v>
      </c>
      <c r="AP36" s="3">
        <f t="shared" si="68"/>
        <v>0.60018371771366108</v>
      </c>
      <c r="AQ36" s="3">
        <f t="shared" si="68"/>
        <v>0.45420591369357977</v>
      </c>
      <c r="AR36" s="3">
        <f t="shared" si="68"/>
        <v>0.48618599927713224</v>
      </c>
      <c r="AS36" s="3">
        <f>AS35</f>
        <v>212</v>
      </c>
      <c r="AT36" s="3">
        <f t="shared" ref="AT36:AV36" si="69">SUM(AT32:AT35)/4</f>
        <v>0.84562517369524604</v>
      </c>
      <c r="AU36" s="3">
        <f t="shared" si="69"/>
        <v>0.87896957214988047</v>
      </c>
      <c r="AV36" s="3">
        <f t="shared" si="69"/>
        <v>0.85384900208549985</v>
      </c>
      <c r="AW36" s="3">
        <f>AW35</f>
        <v>212</v>
      </c>
    </row>
    <row r="37" spans="1:49" x14ac:dyDescent="0.25">
      <c r="A37">
        <v>1</v>
      </c>
      <c r="B37" s="1" t="s">
        <v>53</v>
      </c>
      <c r="C37" s="1" t="s">
        <v>54</v>
      </c>
      <c r="D37" s="1" t="s">
        <v>168</v>
      </c>
      <c r="E37">
        <v>4.3469667434692383</v>
      </c>
      <c r="F37">
        <v>3401</v>
      </c>
      <c r="G37">
        <v>2550</v>
      </c>
      <c r="H37">
        <v>851</v>
      </c>
      <c r="I37">
        <v>0.56286721504112813</v>
      </c>
      <c r="J37">
        <v>0.70696148295147021</v>
      </c>
      <c r="K37">
        <v>0.56286721504112813</v>
      </c>
      <c r="L37">
        <v>0</v>
      </c>
      <c r="M37">
        <v>0.40759546774584371</v>
      </c>
      <c r="N37">
        <v>0.56286721504112813</v>
      </c>
      <c r="O37">
        <v>0</v>
      </c>
      <c r="P37">
        <v>0.4303344330797183</v>
      </c>
      <c r="Q37">
        <v>0.56286721504112813</v>
      </c>
      <c r="R37">
        <v>0</v>
      </c>
      <c r="S37" s="1" t="s">
        <v>197</v>
      </c>
      <c r="T37" s="1">
        <v>1</v>
      </c>
      <c r="U37" s="1">
        <v>3</v>
      </c>
      <c r="V37" s="1">
        <v>7</v>
      </c>
      <c r="W37" s="1">
        <v>0</v>
      </c>
      <c r="X37" s="1">
        <v>201</v>
      </c>
      <c r="Y37" s="1">
        <v>198</v>
      </c>
      <c r="Z37" s="1">
        <v>0</v>
      </c>
      <c r="AA37" s="1">
        <v>164</v>
      </c>
      <c r="AB37" s="1">
        <v>277</v>
      </c>
      <c r="AC37">
        <v>0.54619565217391308</v>
      </c>
      <c r="AD37">
        <v>0.50375939849624063</v>
      </c>
      <c r="AE37">
        <v>0.52411994784876148</v>
      </c>
      <c r="AF37">
        <v>399</v>
      </c>
      <c r="AG37">
        <v>0.60021668472372691</v>
      </c>
      <c r="AH37">
        <v>441</v>
      </c>
      <c r="AI37">
        <v>0.57468879668049788</v>
      </c>
      <c r="AJ37">
        <v>0.6281179138321995</v>
      </c>
      <c r="AK37">
        <v>1</v>
      </c>
      <c r="AL37">
        <v>9.0909090909090898E-2</v>
      </c>
      <c r="AM37">
        <v>0.1666666666666666</v>
      </c>
      <c r="AN37">
        <v>11</v>
      </c>
      <c r="AO37">
        <v>0.56286721504112813</v>
      </c>
      <c r="AP37">
        <v>0.70696148295147021</v>
      </c>
      <c r="AQ37">
        <v>0.40759546774584371</v>
      </c>
      <c r="AR37">
        <v>0.4303344330797183</v>
      </c>
      <c r="AS37">
        <v>851</v>
      </c>
      <c r="AT37">
        <v>0.56682705587954274</v>
      </c>
      <c r="AU37">
        <v>0.56286721504112813</v>
      </c>
      <c r="AV37">
        <v>0.5589339018662195</v>
      </c>
      <c r="AW37">
        <v>851</v>
      </c>
    </row>
    <row r="38" spans="1:49" x14ac:dyDescent="0.25">
      <c r="A38">
        <v>2</v>
      </c>
      <c r="B38" s="1" t="s">
        <v>53</v>
      </c>
      <c r="C38" s="1" t="s">
        <v>54</v>
      </c>
      <c r="D38" s="1" t="s">
        <v>168</v>
      </c>
      <c r="E38">
        <v>4.450150728225708</v>
      </c>
      <c r="F38">
        <v>3401</v>
      </c>
      <c r="G38">
        <v>2551</v>
      </c>
      <c r="H38">
        <v>850</v>
      </c>
      <c r="I38">
        <v>0.57294117647058829</v>
      </c>
      <c r="J38">
        <v>0.3827886485474436</v>
      </c>
      <c r="K38">
        <v>0.57294117647058829</v>
      </c>
      <c r="L38">
        <v>0</v>
      </c>
      <c r="M38">
        <v>0.3840951585312487</v>
      </c>
      <c r="N38">
        <v>0.57294117647058829</v>
      </c>
      <c r="O38">
        <v>0</v>
      </c>
      <c r="P38">
        <v>0.38246241220342719</v>
      </c>
      <c r="Q38">
        <v>0.57294117647058829</v>
      </c>
      <c r="R38">
        <v>0</v>
      </c>
      <c r="S38" s="1" t="s">
        <v>198</v>
      </c>
      <c r="T38" s="1">
        <v>0</v>
      </c>
      <c r="U38" s="1">
        <v>5</v>
      </c>
      <c r="V38" s="1">
        <v>5</v>
      </c>
      <c r="W38" s="1">
        <v>3</v>
      </c>
      <c r="X38" s="1">
        <v>201</v>
      </c>
      <c r="Y38" s="1">
        <v>195</v>
      </c>
      <c r="Z38" s="1">
        <v>2</v>
      </c>
      <c r="AA38" s="1">
        <v>153</v>
      </c>
      <c r="AB38" s="1">
        <v>286</v>
      </c>
      <c r="AC38">
        <v>0.55988857938718661</v>
      </c>
      <c r="AD38">
        <v>0.50375939849624063</v>
      </c>
      <c r="AE38">
        <v>0.53034300791556743</v>
      </c>
      <c r="AF38">
        <v>399</v>
      </c>
      <c r="AG38">
        <v>0.61704422869471409</v>
      </c>
      <c r="AH38">
        <v>441</v>
      </c>
      <c r="AI38">
        <v>0.58847736625514402</v>
      </c>
      <c r="AJ38">
        <v>0.64852607709750565</v>
      </c>
      <c r="AK38">
        <v>0</v>
      </c>
      <c r="AL38">
        <v>0</v>
      </c>
      <c r="AM38">
        <v>0</v>
      </c>
      <c r="AN38">
        <v>10</v>
      </c>
      <c r="AO38">
        <v>0.57294117647058829</v>
      </c>
      <c r="AP38">
        <v>0.3827886485474436</v>
      </c>
      <c r="AQ38">
        <v>0.3840951585312487</v>
      </c>
      <c r="AR38">
        <v>0.38246241220342719</v>
      </c>
      <c r="AS38">
        <v>850</v>
      </c>
      <c r="AT38">
        <v>0.56813419022824241</v>
      </c>
      <c r="AU38">
        <v>0.57294117647058829</v>
      </c>
      <c r="AV38">
        <v>0.56908631177962399</v>
      </c>
      <c r="AW38">
        <v>850</v>
      </c>
    </row>
    <row r="39" spans="1:49" x14ac:dyDescent="0.25">
      <c r="A39">
        <v>3</v>
      </c>
      <c r="B39" s="1" t="s">
        <v>53</v>
      </c>
      <c r="C39" s="1" t="s">
        <v>54</v>
      </c>
      <c r="D39" s="1" t="s">
        <v>168</v>
      </c>
      <c r="E39">
        <v>4.4483990669250488</v>
      </c>
      <c r="F39">
        <v>3401</v>
      </c>
      <c r="G39">
        <v>2551</v>
      </c>
      <c r="H39">
        <v>850</v>
      </c>
      <c r="I39">
        <v>0.56941176470588239</v>
      </c>
      <c r="J39">
        <v>0.38010935064883627</v>
      </c>
      <c r="K39">
        <v>0.56941176470588239</v>
      </c>
      <c r="L39">
        <v>0</v>
      </c>
      <c r="M39">
        <v>0.38067897015265428</v>
      </c>
      <c r="N39">
        <v>0.56941176470588239</v>
      </c>
      <c r="O39">
        <v>0</v>
      </c>
      <c r="P39">
        <v>0.37631729849048862</v>
      </c>
      <c r="Q39">
        <v>0.56941176470588239</v>
      </c>
      <c r="R39">
        <v>0</v>
      </c>
      <c r="S39" s="1" t="s">
        <v>199</v>
      </c>
      <c r="T39" s="1">
        <v>0</v>
      </c>
      <c r="U39" s="1">
        <v>3</v>
      </c>
      <c r="V39" s="1">
        <v>8</v>
      </c>
      <c r="W39" s="1">
        <v>0</v>
      </c>
      <c r="X39" s="1">
        <v>180</v>
      </c>
      <c r="Y39" s="1">
        <v>219</v>
      </c>
      <c r="Z39" s="1">
        <v>2</v>
      </c>
      <c r="AA39" s="1">
        <v>134</v>
      </c>
      <c r="AB39" s="1">
        <v>304</v>
      </c>
      <c r="AC39">
        <v>0.56782334384858046</v>
      </c>
      <c r="AD39">
        <v>0.4511278195488721</v>
      </c>
      <c r="AE39">
        <v>0.5027932960893855</v>
      </c>
      <c r="AF39">
        <v>399</v>
      </c>
      <c r="AG39">
        <v>0.62615859938208041</v>
      </c>
      <c r="AH39">
        <v>440</v>
      </c>
      <c r="AI39">
        <v>0.57250470809792842</v>
      </c>
      <c r="AJ39">
        <v>0.69090909090909092</v>
      </c>
      <c r="AK39">
        <v>0</v>
      </c>
      <c r="AL39">
        <v>0</v>
      </c>
      <c r="AM39">
        <v>0</v>
      </c>
      <c r="AN39">
        <v>11</v>
      </c>
      <c r="AO39">
        <v>0.56941176470588239</v>
      </c>
      <c r="AP39">
        <v>0.38010935064883627</v>
      </c>
      <c r="AQ39">
        <v>0.38067897015265428</v>
      </c>
      <c r="AR39">
        <v>0.37631729849048862</v>
      </c>
      <c r="AS39">
        <v>850</v>
      </c>
      <c r="AT39">
        <v>0.56289833618667307</v>
      </c>
      <c r="AU39">
        <v>0.56941176470588239</v>
      </c>
      <c r="AV39">
        <v>0.56014624572680027</v>
      </c>
      <c r="AW39">
        <v>850</v>
      </c>
    </row>
    <row r="40" spans="1:49" x14ac:dyDescent="0.25">
      <c r="A40">
        <v>4</v>
      </c>
      <c r="B40" s="1" t="s">
        <v>53</v>
      </c>
      <c r="C40" s="1" t="s">
        <v>54</v>
      </c>
      <c r="D40" s="1" t="s">
        <v>168</v>
      </c>
      <c r="E40">
        <v>4.3026411533355713</v>
      </c>
      <c r="F40">
        <v>3401</v>
      </c>
      <c r="G40">
        <v>2551</v>
      </c>
      <c r="H40">
        <v>850</v>
      </c>
      <c r="I40">
        <v>0.56117647058823528</v>
      </c>
      <c r="J40">
        <v>0.37254901960784309</v>
      </c>
      <c r="K40">
        <v>0.56117647058823528</v>
      </c>
      <c r="L40">
        <v>0</v>
      </c>
      <c r="M40">
        <v>0.37584301663249031</v>
      </c>
      <c r="N40">
        <v>0.56117647058823528</v>
      </c>
      <c r="O40">
        <v>0</v>
      </c>
      <c r="P40">
        <v>0.3720048429599031</v>
      </c>
      <c r="Q40">
        <v>0.56117647058823528</v>
      </c>
      <c r="R40">
        <v>0</v>
      </c>
      <c r="S40" s="1" t="s">
        <v>200</v>
      </c>
      <c r="T40" s="1">
        <v>0</v>
      </c>
      <c r="U40" s="1">
        <v>5</v>
      </c>
      <c r="V40" s="1">
        <v>6</v>
      </c>
      <c r="W40" s="1">
        <v>0</v>
      </c>
      <c r="X40" s="1">
        <v>186</v>
      </c>
      <c r="Y40" s="1">
        <v>213</v>
      </c>
      <c r="Z40" s="1">
        <v>0</v>
      </c>
      <c r="AA40" s="1">
        <v>149</v>
      </c>
      <c r="AB40" s="1">
        <v>291</v>
      </c>
      <c r="AC40">
        <v>0.54705882352941182</v>
      </c>
      <c r="AD40">
        <v>0.46616541353383451</v>
      </c>
      <c r="AE40">
        <v>0.50338294993234101</v>
      </c>
      <c r="AF40">
        <v>399</v>
      </c>
      <c r="AG40">
        <v>0.61263157894736842</v>
      </c>
      <c r="AH40">
        <v>440</v>
      </c>
      <c r="AI40">
        <v>0.57058823529411762</v>
      </c>
      <c r="AJ40">
        <v>0.66136363636363638</v>
      </c>
      <c r="AK40">
        <v>0</v>
      </c>
      <c r="AL40">
        <v>0</v>
      </c>
      <c r="AM40">
        <v>0</v>
      </c>
      <c r="AN40">
        <v>11</v>
      </c>
      <c r="AO40">
        <v>0.56117647058823528</v>
      </c>
      <c r="AP40">
        <v>0.37254901960784309</v>
      </c>
      <c r="AQ40">
        <v>0.37584301663249031</v>
      </c>
      <c r="AR40">
        <v>0.3720048429599031</v>
      </c>
      <c r="AS40">
        <v>850</v>
      </c>
      <c r="AT40">
        <v>0.55215916955017308</v>
      </c>
      <c r="AU40">
        <v>0.56117647058823528</v>
      </c>
      <c r="AV40">
        <v>0.55342081383511321</v>
      </c>
      <c r="AW40">
        <v>850</v>
      </c>
    </row>
    <row r="41" spans="1:49" s="2" customFormat="1" x14ac:dyDescent="0.25">
      <c r="A41" s="3" t="s">
        <v>160</v>
      </c>
      <c r="B41" s="3" t="str">
        <f>B40</f>
        <v>NA03</v>
      </c>
      <c r="C41" s="3" t="str">
        <f>C40</f>
        <v>ompc</v>
      </c>
      <c r="D41" s="3" t="str">
        <f>D40</f>
        <v>Ternary</v>
      </c>
      <c r="E41" s="3">
        <f>SUM(E37:E40)</f>
        <v>17.548157691955566</v>
      </c>
      <c r="F41" s="3">
        <f>F40</f>
        <v>3401</v>
      </c>
      <c r="G41" s="3">
        <f t="shared" ref="G41:H41" si="70">G40</f>
        <v>2551</v>
      </c>
      <c r="H41" s="3">
        <f t="shared" si="70"/>
        <v>850</v>
      </c>
      <c r="I41" s="3">
        <f>SUM(I37:I40)/4</f>
        <v>0.56659915670145844</v>
      </c>
      <c r="J41" s="3">
        <f t="shared" ref="J41:L41" si="71">SUM(J37:J40)/4</f>
        <v>0.46060212543889828</v>
      </c>
      <c r="K41" s="3">
        <f t="shared" si="71"/>
        <v>0.56659915670145844</v>
      </c>
      <c r="L41" s="3">
        <f t="shared" si="71"/>
        <v>0</v>
      </c>
      <c r="M41" s="3">
        <f t="shared" ref="M41:R41" si="72">SUM(M37:M40)/4</f>
        <v>0.38705315326555922</v>
      </c>
      <c r="N41" s="3">
        <f t="shared" si="72"/>
        <v>0.56659915670145844</v>
      </c>
      <c r="O41" s="3">
        <f t="shared" si="72"/>
        <v>0</v>
      </c>
      <c r="P41" s="3">
        <f t="shared" si="72"/>
        <v>0.39027974668338428</v>
      </c>
      <c r="Q41" s="3">
        <f t="shared" si="72"/>
        <v>0.56659915670145844</v>
      </c>
      <c r="R41" s="3">
        <f t="shared" si="72"/>
        <v>0</v>
      </c>
      <c r="S41" s="3"/>
      <c r="T41" s="3">
        <f>ROUND(SUM(T37:T40)/4,0)</f>
        <v>0</v>
      </c>
      <c r="U41" s="3">
        <f>ROUND(SUM(U37:U40)/4,0)</f>
        <v>4</v>
      </c>
      <c r="V41" s="3">
        <f t="shared" ref="V41:AB41" si="73">ROUND(SUM(V37:V40)/4,0)</f>
        <v>7</v>
      </c>
      <c r="W41" s="3">
        <f t="shared" si="73"/>
        <v>1</v>
      </c>
      <c r="X41" s="3">
        <f t="shared" si="73"/>
        <v>192</v>
      </c>
      <c r="Y41" s="3">
        <f t="shared" si="73"/>
        <v>206</v>
      </c>
      <c r="Z41" s="3">
        <f t="shared" si="73"/>
        <v>1</v>
      </c>
      <c r="AA41" s="3">
        <f t="shared" si="73"/>
        <v>150</v>
      </c>
      <c r="AB41" s="3">
        <f t="shared" si="73"/>
        <v>290</v>
      </c>
      <c r="AC41" s="3">
        <f t="shared" ref="AC41" si="74">SUM(AC37:AC40)/4</f>
        <v>0.55524159973477305</v>
      </c>
      <c r="AD41" s="3">
        <f t="shared" ref="AD41:AE41" si="75">SUM(AD37:AD40)/4</f>
        <v>0.48120300751879697</v>
      </c>
      <c r="AE41" s="3">
        <f t="shared" si="75"/>
        <v>0.51515980044651388</v>
      </c>
      <c r="AF41" s="3">
        <f>AF40</f>
        <v>399</v>
      </c>
      <c r="AG41" s="3">
        <f t="shared" ref="AG41:AI41" si="76">SUM(AG37:AG40)/4</f>
        <v>0.61401277293697243</v>
      </c>
      <c r="AH41" s="3">
        <f t="shared" si="76"/>
        <v>440.5</v>
      </c>
      <c r="AI41" s="3">
        <f t="shared" si="76"/>
        <v>0.57656477658192196</v>
      </c>
      <c r="AJ41" s="3">
        <f>AJ40</f>
        <v>0.66136363636363638</v>
      </c>
      <c r="AK41" s="3">
        <f t="shared" ref="AK41:AM41" si="77">SUM(AK37:AK40)/4</f>
        <v>0.25</v>
      </c>
      <c r="AL41" s="3">
        <f t="shared" si="77"/>
        <v>2.2727272727272724E-2</v>
      </c>
      <c r="AM41" s="3">
        <f t="shared" si="77"/>
        <v>4.166666666666665E-2</v>
      </c>
      <c r="AN41" s="3">
        <f>AN40</f>
        <v>11</v>
      </c>
      <c r="AO41" s="3">
        <f t="shared" ref="AO41:AR41" si="78">SUM(AO37:AO40)/4</f>
        <v>0.56659915670145844</v>
      </c>
      <c r="AP41" s="3">
        <f t="shared" si="78"/>
        <v>0.46060212543889828</v>
      </c>
      <c r="AQ41" s="3">
        <f t="shared" si="78"/>
        <v>0.38705315326555922</v>
      </c>
      <c r="AR41" s="3">
        <f t="shared" si="78"/>
        <v>0.39027974668338428</v>
      </c>
      <c r="AS41" s="3">
        <f>AS40</f>
        <v>850</v>
      </c>
      <c r="AT41" s="3">
        <f t="shared" ref="AT41:AV41" si="79">SUM(AT37:AT40)/4</f>
        <v>0.56250468796115782</v>
      </c>
      <c r="AU41" s="3">
        <f t="shared" si="79"/>
        <v>0.56659915670145844</v>
      </c>
      <c r="AV41" s="3">
        <f t="shared" si="79"/>
        <v>0.56039681830193921</v>
      </c>
      <c r="AW41" s="3">
        <f>AW40</f>
        <v>850</v>
      </c>
    </row>
    <row r="42" spans="1:49" x14ac:dyDescent="0.25">
      <c r="A42">
        <v>1</v>
      </c>
      <c r="B42" s="1" t="s">
        <v>55</v>
      </c>
      <c r="C42" s="1" t="s">
        <v>56</v>
      </c>
      <c r="D42" s="1" t="s">
        <v>168</v>
      </c>
      <c r="E42">
        <v>0.2813408374786377</v>
      </c>
      <c r="F42">
        <v>590</v>
      </c>
      <c r="G42">
        <v>442</v>
      </c>
      <c r="H42">
        <v>148</v>
      </c>
      <c r="I42">
        <v>0.85135135135135132</v>
      </c>
      <c r="J42">
        <v>0.2857142857142857</v>
      </c>
      <c r="K42">
        <v>0.85135135135135132</v>
      </c>
      <c r="L42">
        <v>0</v>
      </c>
      <c r="M42">
        <v>0.3307086614173228</v>
      </c>
      <c r="N42">
        <v>0.85135135135135132</v>
      </c>
      <c r="O42">
        <v>0</v>
      </c>
      <c r="P42">
        <v>0.30656934306569339</v>
      </c>
      <c r="Q42">
        <v>0.85135135135135143</v>
      </c>
      <c r="R42">
        <v>0</v>
      </c>
      <c r="S42" s="1" t="s">
        <v>201</v>
      </c>
      <c r="T42" s="1">
        <v>126</v>
      </c>
      <c r="U42" s="1">
        <v>1</v>
      </c>
      <c r="V42" s="1">
        <v>0</v>
      </c>
      <c r="W42" s="1">
        <v>12</v>
      </c>
      <c r="X42" s="1">
        <v>0</v>
      </c>
      <c r="Y42" s="1">
        <v>0</v>
      </c>
      <c r="Z42" s="1">
        <v>9</v>
      </c>
      <c r="AA42" s="1">
        <v>0</v>
      </c>
      <c r="AB42" s="1">
        <v>0</v>
      </c>
      <c r="AC42">
        <v>0</v>
      </c>
      <c r="AD42">
        <v>0</v>
      </c>
      <c r="AE42">
        <v>0</v>
      </c>
      <c r="AF42">
        <v>12</v>
      </c>
      <c r="AG42">
        <v>0</v>
      </c>
      <c r="AH42">
        <v>9</v>
      </c>
      <c r="AI42">
        <v>0</v>
      </c>
      <c r="AJ42">
        <v>0</v>
      </c>
      <c r="AK42">
        <v>0.8571428571428571</v>
      </c>
      <c r="AL42">
        <v>0.99212598425196841</v>
      </c>
      <c r="AM42">
        <v>0.91970802919708017</v>
      </c>
      <c r="AN42">
        <v>127</v>
      </c>
      <c r="AO42">
        <v>0.85135135135135132</v>
      </c>
      <c r="AP42">
        <v>0.2857142857142857</v>
      </c>
      <c r="AQ42">
        <v>0.3307086614173228</v>
      </c>
      <c r="AR42">
        <v>0.30656934306569339</v>
      </c>
      <c r="AS42">
        <v>148</v>
      </c>
      <c r="AT42">
        <v>0.73552123552123549</v>
      </c>
      <c r="AU42">
        <v>0.85135135135135132</v>
      </c>
      <c r="AV42">
        <v>0.78920891694614315</v>
      </c>
      <c r="AW42">
        <v>148</v>
      </c>
    </row>
    <row r="43" spans="1:49" x14ac:dyDescent="0.25">
      <c r="A43">
        <v>2</v>
      </c>
      <c r="B43" s="1" t="s">
        <v>55</v>
      </c>
      <c r="C43" s="1" t="s">
        <v>56</v>
      </c>
      <c r="D43" s="1" t="s">
        <v>168</v>
      </c>
      <c r="E43">
        <v>0.31115913391113281</v>
      </c>
      <c r="F43">
        <v>590</v>
      </c>
      <c r="G43">
        <v>442</v>
      </c>
      <c r="H43">
        <v>148</v>
      </c>
      <c r="I43">
        <v>0.84459459459459463</v>
      </c>
      <c r="J43">
        <v>0.45370370370370372</v>
      </c>
      <c r="K43">
        <v>0.84459459459459463</v>
      </c>
      <c r="L43">
        <v>0</v>
      </c>
      <c r="M43">
        <v>0.36249635462233892</v>
      </c>
      <c r="N43">
        <v>0.84459459459459463</v>
      </c>
      <c r="O43">
        <v>0</v>
      </c>
      <c r="P43">
        <v>0.36564911103656489</v>
      </c>
      <c r="Q43">
        <v>0.84459459459459463</v>
      </c>
      <c r="R43">
        <v>0</v>
      </c>
      <c r="S43" s="1" t="s">
        <v>202</v>
      </c>
      <c r="T43" s="1">
        <v>124</v>
      </c>
      <c r="U43" s="1">
        <v>2</v>
      </c>
      <c r="V43" s="1">
        <v>1</v>
      </c>
      <c r="W43" s="1">
        <v>12</v>
      </c>
      <c r="X43" s="1">
        <v>0</v>
      </c>
      <c r="Y43" s="1">
        <v>0</v>
      </c>
      <c r="Z43" s="1">
        <v>8</v>
      </c>
      <c r="AA43" s="1">
        <v>0</v>
      </c>
      <c r="AB43" s="1">
        <v>1</v>
      </c>
      <c r="AC43">
        <v>0</v>
      </c>
      <c r="AD43">
        <v>0</v>
      </c>
      <c r="AE43">
        <v>0</v>
      </c>
      <c r="AF43">
        <v>12</v>
      </c>
      <c r="AG43">
        <v>0.1818181818181818</v>
      </c>
      <c r="AH43">
        <v>9</v>
      </c>
      <c r="AI43">
        <v>0.5</v>
      </c>
      <c r="AJ43">
        <v>0.1111111111111111</v>
      </c>
      <c r="AK43">
        <v>0.86111111111111116</v>
      </c>
      <c r="AL43">
        <v>0.97637795275590555</v>
      </c>
      <c r="AM43">
        <v>0.91512915129151295</v>
      </c>
      <c r="AN43">
        <v>127</v>
      </c>
      <c r="AO43">
        <v>0.84459459459459463</v>
      </c>
      <c r="AP43">
        <v>0.45370370370370372</v>
      </c>
      <c r="AQ43">
        <v>0.36249635462233892</v>
      </c>
      <c r="AR43">
        <v>0.36564911103656489</v>
      </c>
      <c r="AS43">
        <v>148</v>
      </c>
      <c r="AT43">
        <v>0.76933183183183185</v>
      </c>
      <c r="AU43">
        <v>0.84459459459459463</v>
      </c>
      <c r="AV43">
        <v>0.79633625574584987</v>
      </c>
      <c r="AW43">
        <v>148</v>
      </c>
    </row>
    <row r="44" spans="1:49" x14ac:dyDescent="0.25">
      <c r="A44">
        <v>3</v>
      </c>
      <c r="B44" s="1" t="s">
        <v>55</v>
      </c>
      <c r="C44" s="1" t="s">
        <v>56</v>
      </c>
      <c r="D44" s="1" t="s">
        <v>168</v>
      </c>
      <c r="E44">
        <v>0.30887436866760248</v>
      </c>
      <c r="F44">
        <v>590</v>
      </c>
      <c r="G44">
        <v>443</v>
      </c>
      <c r="H44">
        <v>147</v>
      </c>
      <c r="I44">
        <v>0.8571428571428571</v>
      </c>
      <c r="J44">
        <v>0.45804195804195807</v>
      </c>
      <c r="K44">
        <v>0.8571428571428571</v>
      </c>
      <c r="L44">
        <v>0</v>
      </c>
      <c r="M44">
        <v>0.3563288563288563</v>
      </c>
      <c r="N44">
        <v>0.8571428571428571</v>
      </c>
      <c r="O44">
        <v>0</v>
      </c>
      <c r="P44">
        <v>0.35423378769103681</v>
      </c>
      <c r="Q44">
        <v>0.8571428571428571</v>
      </c>
      <c r="R44">
        <v>0</v>
      </c>
      <c r="S44" s="1" t="s">
        <v>203</v>
      </c>
      <c r="T44" s="1">
        <v>125</v>
      </c>
      <c r="U44" s="1">
        <v>1</v>
      </c>
      <c r="V44" s="1">
        <v>0</v>
      </c>
      <c r="W44" s="1">
        <v>10</v>
      </c>
      <c r="X44" s="1">
        <v>1</v>
      </c>
      <c r="Y44" s="1">
        <v>2</v>
      </c>
      <c r="Z44" s="1">
        <v>8</v>
      </c>
      <c r="AA44" s="1">
        <v>0</v>
      </c>
      <c r="AB44" s="1">
        <v>0</v>
      </c>
      <c r="AC44">
        <v>0.5</v>
      </c>
      <c r="AD44">
        <v>7.69230769230769E-2</v>
      </c>
      <c r="AE44">
        <v>0.1333333333333333</v>
      </c>
      <c r="AF44">
        <v>13</v>
      </c>
      <c r="AG44">
        <v>0</v>
      </c>
      <c r="AH44">
        <v>8</v>
      </c>
      <c r="AI44">
        <v>0</v>
      </c>
      <c r="AJ44">
        <v>0</v>
      </c>
      <c r="AK44">
        <v>0.87412587412587417</v>
      </c>
      <c r="AL44">
        <v>0.99206349206349198</v>
      </c>
      <c r="AM44">
        <v>0.92936802973977695</v>
      </c>
      <c r="AN44">
        <v>126</v>
      </c>
      <c r="AO44">
        <v>0.8571428571428571</v>
      </c>
      <c r="AP44">
        <v>0.45804195804195807</v>
      </c>
      <c r="AQ44">
        <v>0.3563288563288563</v>
      </c>
      <c r="AR44">
        <v>0.35423378769103681</v>
      </c>
      <c r="AS44">
        <v>147</v>
      </c>
      <c r="AT44">
        <v>0.79346843632557928</v>
      </c>
      <c r="AU44">
        <v>0.8571428571428571</v>
      </c>
      <c r="AV44">
        <v>0.80839255156833489</v>
      </c>
      <c r="AW44">
        <v>147</v>
      </c>
    </row>
    <row r="45" spans="1:49" x14ac:dyDescent="0.25">
      <c r="A45">
        <v>4</v>
      </c>
      <c r="B45" s="1" t="s">
        <v>55</v>
      </c>
      <c r="C45" s="1" t="s">
        <v>56</v>
      </c>
      <c r="D45" s="1" t="s">
        <v>168</v>
      </c>
      <c r="E45">
        <v>0.31699180603027338</v>
      </c>
      <c r="F45">
        <v>590</v>
      </c>
      <c r="G45">
        <v>443</v>
      </c>
      <c r="H45">
        <v>147</v>
      </c>
      <c r="I45">
        <v>0.86394557823129248</v>
      </c>
      <c r="J45">
        <v>0.65396825396825398</v>
      </c>
      <c r="K45">
        <v>0.86394557823129248</v>
      </c>
      <c r="L45">
        <v>0</v>
      </c>
      <c r="M45">
        <v>0.44398656898656891</v>
      </c>
      <c r="N45">
        <v>0.86394557823129248</v>
      </c>
      <c r="O45">
        <v>0</v>
      </c>
      <c r="P45">
        <v>0.4865237961213193</v>
      </c>
      <c r="Q45">
        <v>0.86394557823129248</v>
      </c>
      <c r="R45">
        <v>0</v>
      </c>
      <c r="S45" s="1" t="s">
        <v>204</v>
      </c>
      <c r="T45" s="1">
        <v>123</v>
      </c>
      <c r="U45" s="1">
        <v>1</v>
      </c>
      <c r="V45" s="1">
        <v>2</v>
      </c>
      <c r="W45" s="1">
        <v>10</v>
      </c>
      <c r="X45" s="1">
        <v>3</v>
      </c>
      <c r="Y45" s="1">
        <v>0</v>
      </c>
      <c r="Z45" s="1">
        <v>7</v>
      </c>
      <c r="AA45" s="1">
        <v>0</v>
      </c>
      <c r="AB45" s="1">
        <v>1</v>
      </c>
      <c r="AC45">
        <v>0.75</v>
      </c>
      <c r="AD45">
        <v>0.2307692307692307</v>
      </c>
      <c r="AE45">
        <v>0.3529411764705882</v>
      </c>
      <c r="AF45">
        <v>13</v>
      </c>
      <c r="AG45">
        <v>0.1818181818181818</v>
      </c>
      <c r="AH45">
        <v>8</v>
      </c>
      <c r="AI45">
        <v>0.33333333333333331</v>
      </c>
      <c r="AJ45">
        <v>0.125</v>
      </c>
      <c r="AK45">
        <v>0.87857142857142856</v>
      </c>
      <c r="AL45">
        <v>0.97619047619047616</v>
      </c>
      <c r="AM45">
        <v>0.92481203007518797</v>
      </c>
      <c r="AN45">
        <v>126</v>
      </c>
      <c r="AO45">
        <v>0.86394557823129248</v>
      </c>
      <c r="AP45">
        <v>0.65396825396825398</v>
      </c>
      <c r="AQ45">
        <v>0.44398656898656891</v>
      </c>
      <c r="AR45">
        <v>0.4865237961213193</v>
      </c>
      <c r="AS45">
        <v>147</v>
      </c>
      <c r="AT45">
        <v>0.83752834467120185</v>
      </c>
      <c r="AU45">
        <v>0.86394557823129248</v>
      </c>
      <c r="AV45">
        <v>0.83380337781045433</v>
      </c>
      <c r="AW45">
        <v>147</v>
      </c>
    </row>
    <row r="46" spans="1:49" s="2" customFormat="1" x14ac:dyDescent="0.25">
      <c r="A46" s="3" t="s">
        <v>160</v>
      </c>
      <c r="B46" s="3" t="str">
        <f>B45</f>
        <v>RE01</v>
      </c>
      <c r="C46" s="3" t="str">
        <f>C45</f>
        <v>usage</v>
      </c>
      <c r="D46" s="3" t="str">
        <f>D45</f>
        <v>Ternary</v>
      </c>
      <c r="E46" s="3">
        <f>SUM(E42:E45)</f>
        <v>1.2183661460876465</v>
      </c>
      <c r="F46" s="3">
        <f>F45</f>
        <v>590</v>
      </c>
      <c r="G46" s="3">
        <f t="shared" ref="G46:H46" si="80">G45</f>
        <v>443</v>
      </c>
      <c r="H46" s="3">
        <f t="shared" si="80"/>
        <v>147</v>
      </c>
      <c r="I46" s="3">
        <f>SUM(I42:I45)/4</f>
        <v>0.85425859533002391</v>
      </c>
      <c r="J46" s="3">
        <f t="shared" ref="J46:L46" si="81">SUM(J42:J45)/4</f>
        <v>0.46285705035705038</v>
      </c>
      <c r="K46" s="3">
        <f t="shared" si="81"/>
        <v>0.85425859533002391</v>
      </c>
      <c r="L46" s="3">
        <f t="shared" si="81"/>
        <v>0</v>
      </c>
      <c r="M46" s="3">
        <f t="shared" ref="M46:R46" si="82">SUM(M42:M45)/4</f>
        <v>0.37338011033877172</v>
      </c>
      <c r="N46" s="3">
        <f t="shared" si="82"/>
        <v>0.85425859533002391</v>
      </c>
      <c r="O46" s="3">
        <f t="shared" si="82"/>
        <v>0</v>
      </c>
      <c r="P46" s="3">
        <f t="shared" si="82"/>
        <v>0.37824400947865361</v>
      </c>
      <c r="Q46" s="3">
        <f t="shared" si="82"/>
        <v>0.85425859533002391</v>
      </c>
      <c r="R46" s="3">
        <f t="shared" si="82"/>
        <v>0</v>
      </c>
      <c r="S46" s="3"/>
      <c r="T46" s="3">
        <f>ROUND(SUM(T42:T45)/4,0)</f>
        <v>125</v>
      </c>
      <c r="U46" s="3">
        <f>ROUND(SUM(U42:U45)/4,0)</f>
        <v>1</v>
      </c>
      <c r="V46" s="3">
        <f t="shared" ref="V46:AB46" si="83">ROUND(SUM(V42:V45)/4,0)</f>
        <v>1</v>
      </c>
      <c r="W46" s="3">
        <f t="shared" si="83"/>
        <v>11</v>
      </c>
      <c r="X46" s="3">
        <f t="shared" si="83"/>
        <v>1</v>
      </c>
      <c r="Y46" s="3">
        <f t="shared" si="83"/>
        <v>1</v>
      </c>
      <c r="Z46" s="3">
        <f t="shared" si="83"/>
        <v>8</v>
      </c>
      <c r="AA46" s="3">
        <f t="shared" si="83"/>
        <v>0</v>
      </c>
      <c r="AB46" s="3">
        <f t="shared" si="83"/>
        <v>1</v>
      </c>
      <c r="AC46" s="3">
        <f t="shared" ref="AC46" si="84">SUM(AC42:AC45)/4</f>
        <v>0.3125</v>
      </c>
      <c r="AD46" s="3">
        <f t="shared" ref="AD46:AE46" si="85">SUM(AD42:AD45)/4</f>
        <v>7.69230769230769E-2</v>
      </c>
      <c r="AE46" s="3">
        <f t="shared" si="85"/>
        <v>0.12156862745098038</v>
      </c>
      <c r="AF46" s="3">
        <f>AF45</f>
        <v>13</v>
      </c>
      <c r="AG46" s="3">
        <f t="shared" ref="AG46:AI46" si="86">SUM(AG42:AG45)/4</f>
        <v>9.0909090909090898E-2</v>
      </c>
      <c r="AH46" s="3">
        <f t="shared" si="86"/>
        <v>8.5</v>
      </c>
      <c r="AI46" s="3">
        <f t="shared" si="86"/>
        <v>0.20833333333333331</v>
      </c>
      <c r="AJ46" s="3">
        <f>AJ45</f>
        <v>0.125</v>
      </c>
      <c r="AK46" s="3">
        <f t="shared" ref="AK46:AM46" si="87">SUM(AK42:AK45)/4</f>
        <v>0.86773781773781777</v>
      </c>
      <c r="AL46" s="3">
        <f t="shared" si="87"/>
        <v>0.98418947631546061</v>
      </c>
      <c r="AM46" s="3">
        <f t="shared" si="87"/>
        <v>0.92225431007588954</v>
      </c>
      <c r="AN46" s="3">
        <f>AN45</f>
        <v>126</v>
      </c>
      <c r="AO46" s="3">
        <f t="shared" ref="AO46:AR46" si="88">SUM(AO42:AO45)/4</f>
        <v>0.85425859533002391</v>
      </c>
      <c r="AP46" s="3">
        <f t="shared" si="88"/>
        <v>0.46285705035705038</v>
      </c>
      <c r="AQ46" s="3">
        <f t="shared" si="88"/>
        <v>0.37338011033877172</v>
      </c>
      <c r="AR46" s="3">
        <f t="shared" si="88"/>
        <v>0.37824400947865361</v>
      </c>
      <c r="AS46" s="3">
        <f>AS45</f>
        <v>147</v>
      </c>
      <c r="AT46" s="3">
        <f t="shared" ref="AT46:AV46" si="89">SUM(AT42:AT45)/4</f>
        <v>0.78396246208746212</v>
      </c>
      <c r="AU46" s="3">
        <f t="shared" si="89"/>
        <v>0.85425859533002391</v>
      </c>
      <c r="AV46" s="3">
        <f t="shared" si="89"/>
        <v>0.8069352755176955</v>
      </c>
      <c r="AW46" s="3">
        <f>AW45</f>
        <v>147</v>
      </c>
    </row>
    <row r="47" spans="1:49" x14ac:dyDescent="0.25">
      <c r="A47">
        <v>1</v>
      </c>
      <c r="B47" s="1" t="s">
        <v>57</v>
      </c>
      <c r="C47" s="1" t="s">
        <v>58</v>
      </c>
      <c r="D47" s="1" t="s">
        <v>168</v>
      </c>
      <c r="E47">
        <v>1.3422548770904541</v>
      </c>
      <c r="F47">
        <v>1685</v>
      </c>
      <c r="G47">
        <v>1263</v>
      </c>
      <c r="H47">
        <v>422</v>
      </c>
      <c r="I47">
        <v>0.67061611374407581</v>
      </c>
      <c r="J47">
        <v>0.62087153702060538</v>
      </c>
      <c r="K47">
        <v>0.67061611374407581</v>
      </c>
      <c r="L47">
        <v>0</v>
      </c>
      <c r="M47">
        <v>0.5939102188838753</v>
      </c>
      <c r="N47">
        <v>0.67061611374407581</v>
      </c>
      <c r="O47">
        <v>0</v>
      </c>
      <c r="P47">
        <v>0.59697971276291695</v>
      </c>
      <c r="Q47">
        <v>0.67061611374407581</v>
      </c>
      <c r="R47">
        <v>0</v>
      </c>
      <c r="S47" s="1" t="s">
        <v>205</v>
      </c>
      <c r="T47" s="1">
        <v>134</v>
      </c>
      <c r="U47" s="1">
        <v>12</v>
      </c>
      <c r="V47" s="1">
        <v>34</v>
      </c>
      <c r="W47" s="1">
        <v>20</v>
      </c>
      <c r="X47" s="1">
        <v>20</v>
      </c>
      <c r="Y47" s="1">
        <v>33</v>
      </c>
      <c r="Z47" s="1">
        <v>30</v>
      </c>
      <c r="AA47" s="1">
        <v>10</v>
      </c>
      <c r="AB47" s="1">
        <v>129</v>
      </c>
      <c r="AC47">
        <v>0.47619047619047611</v>
      </c>
      <c r="AD47">
        <v>0.27397260273972601</v>
      </c>
      <c r="AE47">
        <v>0.34782608695652167</v>
      </c>
      <c r="AF47">
        <v>73</v>
      </c>
      <c r="AG47">
        <v>0.70684931506849302</v>
      </c>
      <c r="AH47">
        <v>169</v>
      </c>
      <c r="AI47">
        <v>0.65816326530612246</v>
      </c>
      <c r="AJ47">
        <v>0.76331360946745563</v>
      </c>
      <c r="AK47">
        <v>0.72826086956521741</v>
      </c>
      <c r="AL47">
        <v>0.74444444444444446</v>
      </c>
      <c r="AM47">
        <v>0.73626373626373631</v>
      </c>
      <c r="AN47">
        <v>180</v>
      </c>
      <c r="AO47">
        <v>0.67061611374407581</v>
      </c>
      <c r="AP47">
        <v>0.62087153702060538</v>
      </c>
      <c r="AQ47">
        <v>0.5939102188838753</v>
      </c>
      <c r="AR47">
        <v>0.59697971276291695</v>
      </c>
      <c r="AS47">
        <v>422</v>
      </c>
      <c r="AT47">
        <v>0.65658401213359852</v>
      </c>
      <c r="AU47">
        <v>0.67061611374407581</v>
      </c>
      <c r="AV47">
        <v>0.65728983678169173</v>
      </c>
      <c r="AW47">
        <v>422</v>
      </c>
    </row>
    <row r="48" spans="1:49" x14ac:dyDescent="0.25">
      <c r="A48">
        <v>2</v>
      </c>
      <c r="B48" s="1" t="s">
        <v>57</v>
      </c>
      <c r="C48" s="1" t="s">
        <v>58</v>
      </c>
      <c r="D48" s="1" t="s">
        <v>168</v>
      </c>
      <c r="E48">
        <v>1.351801872253418</v>
      </c>
      <c r="F48">
        <v>1685</v>
      </c>
      <c r="G48">
        <v>1264</v>
      </c>
      <c r="H48">
        <v>421</v>
      </c>
      <c r="I48">
        <v>0.62945368171021376</v>
      </c>
      <c r="J48">
        <v>0.59925941903940172</v>
      </c>
      <c r="K48">
        <v>0.62945368171021376</v>
      </c>
      <c r="L48">
        <v>0</v>
      </c>
      <c r="M48">
        <v>0.58622327138436425</v>
      </c>
      <c r="N48">
        <v>0.62945368171021376</v>
      </c>
      <c r="O48">
        <v>0</v>
      </c>
      <c r="P48">
        <v>0.58765812566503872</v>
      </c>
      <c r="Q48">
        <v>0.62945368171021376</v>
      </c>
      <c r="R48">
        <v>0</v>
      </c>
      <c r="S48" s="1" t="s">
        <v>206</v>
      </c>
      <c r="T48" s="1">
        <v>106</v>
      </c>
      <c r="U48" s="1">
        <v>16</v>
      </c>
      <c r="V48" s="1">
        <v>57</v>
      </c>
      <c r="W48" s="1">
        <v>23</v>
      </c>
      <c r="X48" s="1">
        <v>29</v>
      </c>
      <c r="Y48" s="1">
        <v>21</v>
      </c>
      <c r="Z48" s="1">
        <v>23</v>
      </c>
      <c r="AA48" s="1">
        <v>16</v>
      </c>
      <c r="AB48" s="1">
        <v>130</v>
      </c>
      <c r="AC48">
        <v>0.47540983606557369</v>
      </c>
      <c r="AD48">
        <v>0.39726027397260272</v>
      </c>
      <c r="AE48">
        <v>0.43283582089552242</v>
      </c>
      <c r="AF48">
        <v>73</v>
      </c>
      <c r="AG48">
        <v>0.68965517241379315</v>
      </c>
      <c r="AH48">
        <v>169</v>
      </c>
      <c r="AI48">
        <v>0.625</v>
      </c>
      <c r="AJ48">
        <v>0.76923076923076927</v>
      </c>
      <c r="AK48">
        <v>0.69736842105263153</v>
      </c>
      <c r="AL48">
        <v>0.59217877094972071</v>
      </c>
      <c r="AM48">
        <v>0.6404833836858006</v>
      </c>
      <c r="AN48">
        <v>179</v>
      </c>
      <c r="AO48">
        <v>0.62945368171021376</v>
      </c>
      <c r="AP48">
        <v>0.59925941903940172</v>
      </c>
      <c r="AQ48">
        <v>0.58622327138436425</v>
      </c>
      <c r="AR48">
        <v>0.58765812566503872</v>
      </c>
      <c r="AS48">
        <v>421</v>
      </c>
      <c r="AT48">
        <v>0.62983103420714459</v>
      </c>
      <c r="AU48">
        <v>0.62945368171021376</v>
      </c>
      <c r="AV48">
        <v>0.62421678086238119</v>
      </c>
      <c r="AW48">
        <v>421</v>
      </c>
    </row>
    <row r="49" spans="1:49" x14ac:dyDescent="0.25">
      <c r="A49">
        <v>3</v>
      </c>
      <c r="B49" s="1" t="s">
        <v>57</v>
      </c>
      <c r="C49" s="1" t="s">
        <v>58</v>
      </c>
      <c r="D49" s="1" t="s">
        <v>168</v>
      </c>
      <c r="E49">
        <v>1.3342745304107666</v>
      </c>
      <c r="F49">
        <v>1685</v>
      </c>
      <c r="G49">
        <v>1264</v>
      </c>
      <c r="H49">
        <v>421</v>
      </c>
      <c r="I49">
        <v>0.6555819477434679</v>
      </c>
      <c r="J49">
        <v>0.63863093203207566</v>
      </c>
      <c r="K49">
        <v>0.6555819477434679</v>
      </c>
      <c r="L49">
        <v>0</v>
      </c>
      <c r="M49">
        <v>0.60743266269884744</v>
      </c>
      <c r="N49">
        <v>0.6555819477434679</v>
      </c>
      <c r="O49">
        <v>0</v>
      </c>
      <c r="P49">
        <v>0.61457951382534004</v>
      </c>
      <c r="Q49">
        <v>0.6555819477434679</v>
      </c>
      <c r="R49">
        <v>0</v>
      </c>
      <c r="S49" s="1" t="s">
        <v>207</v>
      </c>
      <c r="T49" s="1">
        <v>113</v>
      </c>
      <c r="U49" s="1">
        <v>13</v>
      </c>
      <c r="V49" s="1">
        <v>53</v>
      </c>
      <c r="W49" s="1">
        <v>18</v>
      </c>
      <c r="X49" s="1">
        <v>29</v>
      </c>
      <c r="Y49" s="1">
        <v>25</v>
      </c>
      <c r="Z49" s="1">
        <v>27</v>
      </c>
      <c r="AA49" s="1">
        <v>9</v>
      </c>
      <c r="AB49" s="1">
        <v>134</v>
      </c>
      <c r="AC49">
        <v>0.56862745098039214</v>
      </c>
      <c r="AD49">
        <v>0.40277777777777779</v>
      </c>
      <c r="AE49">
        <v>0.47154471544715448</v>
      </c>
      <c r="AF49">
        <v>72</v>
      </c>
      <c r="AG49">
        <v>0.7015706806282721</v>
      </c>
      <c r="AH49">
        <v>170</v>
      </c>
      <c r="AI49">
        <v>0.63207547169811318</v>
      </c>
      <c r="AJ49">
        <v>0.78823529411764703</v>
      </c>
      <c r="AK49">
        <v>0.71518987341772156</v>
      </c>
      <c r="AL49">
        <v>0.63128491620111726</v>
      </c>
      <c r="AM49">
        <v>0.67062314540059342</v>
      </c>
      <c r="AN49">
        <v>179</v>
      </c>
      <c r="AO49">
        <v>0.6555819477434679</v>
      </c>
      <c r="AP49">
        <v>0.63863093203207566</v>
      </c>
      <c r="AQ49">
        <v>0.60743266269884744</v>
      </c>
      <c r="AR49">
        <v>0.61457951382534004</v>
      </c>
      <c r="AS49">
        <v>421</v>
      </c>
      <c r="AT49">
        <v>0.65656293111885888</v>
      </c>
      <c r="AU49">
        <v>0.6555819477434679</v>
      </c>
      <c r="AV49">
        <v>0.64907310747198954</v>
      </c>
      <c r="AW49">
        <v>421</v>
      </c>
    </row>
    <row r="50" spans="1:49" x14ac:dyDescent="0.25">
      <c r="A50">
        <v>4</v>
      </c>
      <c r="B50" s="1" t="s">
        <v>57</v>
      </c>
      <c r="C50" s="1" t="s">
        <v>58</v>
      </c>
      <c r="D50" s="1" t="s">
        <v>168</v>
      </c>
      <c r="E50">
        <v>1.3190715312957764</v>
      </c>
      <c r="F50">
        <v>1685</v>
      </c>
      <c r="G50">
        <v>1264</v>
      </c>
      <c r="H50">
        <v>421</v>
      </c>
      <c r="I50">
        <v>0.65320665083135387</v>
      </c>
      <c r="J50">
        <v>0.59524654832347146</v>
      </c>
      <c r="K50">
        <v>0.65320665083135387</v>
      </c>
      <c r="L50">
        <v>0</v>
      </c>
      <c r="M50">
        <v>0.583503177733947</v>
      </c>
      <c r="N50">
        <v>0.65320665083135387</v>
      </c>
      <c r="O50">
        <v>0</v>
      </c>
      <c r="P50">
        <v>0.58443241101234389</v>
      </c>
      <c r="Q50">
        <v>0.65320665083135387</v>
      </c>
      <c r="R50">
        <v>0</v>
      </c>
      <c r="S50" s="1" t="s">
        <v>208</v>
      </c>
      <c r="T50" s="1">
        <v>122</v>
      </c>
      <c r="U50" s="1">
        <v>17</v>
      </c>
      <c r="V50" s="1">
        <v>41</v>
      </c>
      <c r="W50" s="1">
        <v>24</v>
      </c>
      <c r="X50" s="1">
        <v>21</v>
      </c>
      <c r="Y50" s="1">
        <v>27</v>
      </c>
      <c r="Z50" s="1">
        <v>23</v>
      </c>
      <c r="AA50" s="1">
        <v>14</v>
      </c>
      <c r="AB50" s="1">
        <v>132</v>
      </c>
      <c r="AC50">
        <v>0.4038461538461538</v>
      </c>
      <c r="AD50">
        <v>0.29166666666666669</v>
      </c>
      <c r="AE50">
        <v>0.33870967741935482</v>
      </c>
      <c r="AF50">
        <v>72</v>
      </c>
      <c r="AG50">
        <v>0.71544715447154472</v>
      </c>
      <c r="AH50">
        <v>169</v>
      </c>
      <c r="AI50">
        <v>0.66</v>
      </c>
      <c r="AJ50">
        <v>0.78106508875739644</v>
      </c>
      <c r="AK50">
        <v>0.72189349112426038</v>
      </c>
      <c r="AL50">
        <v>0.67777777777777781</v>
      </c>
      <c r="AM50">
        <v>0.69914040114613196</v>
      </c>
      <c r="AN50">
        <v>180</v>
      </c>
      <c r="AO50">
        <v>0.65320665083135387</v>
      </c>
      <c r="AP50">
        <v>0.59524654832347146</v>
      </c>
      <c r="AQ50">
        <v>0.583503177733947</v>
      </c>
      <c r="AR50">
        <v>0.58443241101234389</v>
      </c>
      <c r="AS50">
        <v>421</v>
      </c>
      <c r="AT50">
        <v>0.64265499163726825</v>
      </c>
      <c r="AU50">
        <v>0.65320665083135387</v>
      </c>
      <c r="AV50">
        <v>0.6440449835776445</v>
      </c>
      <c r="AW50">
        <v>421</v>
      </c>
    </row>
    <row r="51" spans="1:49" s="2" customFormat="1" x14ac:dyDescent="0.25">
      <c r="A51" s="3" t="s">
        <v>160</v>
      </c>
      <c r="B51" s="3" t="str">
        <f>B50</f>
        <v>RE03</v>
      </c>
      <c r="C51" s="3" t="str">
        <f>C50</f>
        <v>critics</v>
      </c>
      <c r="D51" s="3" t="str">
        <f>D50</f>
        <v>Ternary</v>
      </c>
      <c r="E51" s="3">
        <f>SUM(E47:E50)</f>
        <v>5.347402811050415</v>
      </c>
      <c r="F51" s="3">
        <f>F50</f>
        <v>1685</v>
      </c>
      <c r="G51" s="3">
        <f t="shared" ref="G51:H51" si="90">G50</f>
        <v>1264</v>
      </c>
      <c r="H51" s="3">
        <f t="shared" si="90"/>
        <v>421</v>
      </c>
      <c r="I51" s="3">
        <f>SUM(I47:I50)/4</f>
        <v>0.65221459850727781</v>
      </c>
      <c r="J51" s="3">
        <f t="shared" ref="J51:L51" si="91">SUM(J47:J50)/4</f>
        <v>0.61350210910388858</v>
      </c>
      <c r="K51" s="3">
        <f t="shared" si="91"/>
        <v>0.65221459850727781</v>
      </c>
      <c r="L51" s="3">
        <f t="shared" si="91"/>
        <v>0</v>
      </c>
      <c r="M51" s="3">
        <f t="shared" ref="M51:R51" si="92">SUM(M47:M50)/4</f>
        <v>0.5927673326752585</v>
      </c>
      <c r="N51" s="3">
        <f t="shared" si="92"/>
        <v>0.65221459850727781</v>
      </c>
      <c r="O51" s="3">
        <f t="shared" si="92"/>
        <v>0</v>
      </c>
      <c r="P51" s="3">
        <f t="shared" si="92"/>
        <v>0.59591244081640993</v>
      </c>
      <c r="Q51" s="3">
        <f t="shared" si="92"/>
        <v>0.65221459850727781</v>
      </c>
      <c r="R51" s="3">
        <f t="shared" si="92"/>
        <v>0</v>
      </c>
      <c r="S51" s="3"/>
      <c r="T51" s="3">
        <f>ROUND(SUM(T47:T50)/4,0)</f>
        <v>119</v>
      </c>
      <c r="U51" s="3">
        <f>ROUND(SUM(U47:U50)/4,0)</f>
        <v>15</v>
      </c>
      <c r="V51" s="3">
        <f t="shared" ref="V51:AB51" si="93">ROUND(SUM(V47:V50)/4,0)</f>
        <v>46</v>
      </c>
      <c r="W51" s="3">
        <f t="shared" si="93"/>
        <v>21</v>
      </c>
      <c r="X51" s="3">
        <f t="shared" si="93"/>
        <v>25</v>
      </c>
      <c r="Y51" s="3">
        <f t="shared" si="93"/>
        <v>27</v>
      </c>
      <c r="Z51" s="3">
        <f t="shared" si="93"/>
        <v>26</v>
      </c>
      <c r="AA51" s="3">
        <f t="shared" si="93"/>
        <v>12</v>
      </c>
      <c r="AB51" s="3">
        <f t="shared" si="93"/>
        <v>131</v>
      </c>
      <c r="AC51" s="3">
        <f t="shared" ref="AC51" si="94">SUM(AC47:AC50)/4</f>
        <v>0.48101847927064889</v>
      </c>
      <c r="AD51" s="3">
        <f t="shared" ref="AD51:AE51" si="95">SUM(AD47:AD50)/4</f>
        <v>0.3414193302891933</v>
      </c>
      <c r="AE51" s="3">
        <f t="shared" si="95"/>
        <v>0.39772907517963835</v>
      </c>
      <c r="AF51" s="3">
        <f>AF50</f>
        <v>72</v>
      </c>
      <c r="AG51" s="3">
        <f t="shared" ref="AG51:AI51" si="96">SUM(AG47:AG50)/4</f>
        <v>0.70338058064552578</v>
      </c>
      <c r="AH51" s="3">
        <f t="shared" si="96"/>
        <v>169.25</v>
      </c>
      <c r="AI51" s="3">
        <f t="shared" si="96"/>
        <v>0.64380968425105889</v>
      </c>
      <c r="AJ51" s="3">
        <f>AJ50</f>
        <v>0.78106508875739644</v>
      </c>
      <c r="AK51" s="3">
        <f t="shared" ref="AK51:AM51" si="97">SUM(AK47:AK50)/4</f>
        <v>0.71567816378995774</v>
      </c>
      <c r="AL51" s="3">
        <f t="shared" si="97"/>
        <v>0.66142147734326495</v>
      </c>
      <c r="AM51" s="3">
        <f t="shared" si="97"/>
        <v>0.6866276666240656</v>
      </c>
      <c r="AN51" s="3">
        <f>AN50</f>
        <v>180</v>
      </c>
      <c r="AO51" s="3">
        <f t="shared" ref="AO51:AR51" si="98">SUM(AO47:AO50)/4</f>
        <v>0.65221459850727781</v>
      </c>
      <c r="AP51" s="3">
        <f t="shared" si="98"/>
        <v>0.61350210910388858</v>
      </c>
      <c r="AQ51" s="3">
        <f t="shared" si="98"/>
        <v>0.5927673326752585</v>
      </c>
      <c r="AR51" s="3">
        <f t="shared" si="98"/>
        <v>0.59591244081640993</v>
      </c>
      <c r="AS51" s="3">
        <f>AS50</f>
        <v>421</v>
      </c>
      <c r="AT51" s="3">
        <f t="shared" ref="AT51:AV51" si="99">SUM(AT47:AT50)/4</f>
        <v>0.64640824227421756</v>
      </c>
      <c r="AU51" s="3">
        <f t="shared" si="99"/>
        <v>0.65221459850727781</v>
      </c>
      <c r="AV51" s="3">
        <f t="shared" si="99"/>
        <v>0.64365617717342682</v>
      </c>
      <c r="AW51" s="3">
        <f>AW50</f>
        <v>421</v>
      </c>
    </row>
    <row r="52" spans="1:49" x14ac:dyDescent="0.25">
      <c r="A52">
        <v>1</v>
      </c>
      <c r="B52" s="1" t="s">
        <v>59</v>
      </c>
      <c r="C52" s="1" t="s">
        <v>60</v>
      </c>
      <c r="D52" s="1" t="s">
        <v>168</v>
      </c>
      <c r="E52">
        <v>12.348397970199583</v>
      </c>
      <c r="F52">
        <v>7428</v>
      </c>
      <c r="G52">
        <v>5571</v>
      </c>
      <c r="H52">
        <v>1857</v>
      </c>
      <c r="I52">
        <v>0.69089929994614974</v>
      </c>
      <c r="J52">
        <v>0.60253096069834877</v>
      </c>
      <c r="K52">
        <v>0.69089929994614974</v>
      </c>
      <c r="L52">
        <v>0</v>
      </c>
      <c r="M52">
        <v>0.57396653667524855</v>
      </c>
      <c r="N52">
        <v>0.69089929994614974</v>
      </c>
      <c r="O52">
        <v>0</v>
      </c>
      <c r="P52">
        <v>0.58548887968291341</v>
      </c>
      <c r="Q52">
        <v>0.69089929994614974</v>
      </c>
      <c r="R52">
        <v>0</v>
      </c>
      <c r="S52" s="1" t="s">
        <v>209</v>
      </c>
      <c r="T52" s="1">
        <v>222</v>
      </c>
      <c r="U52" s="1">
        <v>44</v>
      </c>
      <c r="V52" s="1">
        <v>160</v>
      </c>
      <c r="W52" s="1">
        <v>44</v>
      </c>
      <c r="X52" s="1">
        <v>103</v>
      </c>
      <c r="Y52" s="1">
        <v>132</v>
      </c>
      <c r="Z52" s="1">
        <v>120</v>
      </c>
      <c r="AA52" s="1">
        <v>74</v>
      </c>
      <c r="AB52" s="1">
        <v>958</v>
      </c>
      <c r="AC52">
        <v>0.4660633484162896</v>
      </c>
      <c r="AD52">
        <v>0.3691756272401433</v>
      </c>
      <c r="AE52">
        <v>0.41199999999999998</v>
      </c>
      <c r="AF52">
        <v>279</v>
      </c>
      <c r="AG52">
        <v>0.79766860949208984</v>
      </c>
      <c r="AH52">
        <v>1152</v>
      </c>
      <c r="AI52">
        <v>0.76639999999999997</v>
      </c>
      <c r="AJ52">
        <v>0.83159722222222221</v>
      </c>
      <c r="AK52">
        <v>0.57512953367875652</v>
      </c>
      <c r="AL52">
        <v>0.52112676056338025</v>
      </c>
      <c r="AM52">
        <v>0.54679802955665024</v>
      </c>
      <c r="AN52">
        <v>426</v>
      </c>
      <c r="AO52">
        <v>0.69089929994614974</v>
      </c>
      <c r="AP52">
        <v>0.60253096069834877</v>
      </c>
      <c r="AQ52">
        <v>0.57396653667524855</v>
      </c>
      <c r="AR52">
        <v>0.58548887968291341</v>
      </c>
      <c r="AS52">
        <v>1857</v>
      </c>
      <c r="AT52">
        <v>0.67739884521017502</v>
      </c>
      <c r="AU52">
        <v>0.69089929994614974</v>
      </c>
      <c r="AV52">
        <v>0.68217458197416292</v>
      </c>
      <c r="AW52">
        <v>1857</v>
      </c>
    </row>
    <row r="53" spans="1:49" x14ac:dyDescent="0.25">
      <c r="A53">
        <v>2</v>
      </c>
      <c r="B53" s="1" t="s">
        <v>59</v>
      </c>
      <c r="C53" s="1" t="s">
        <v>60</v>
      </c>
      <c r="D53" s="1" t="s">
        <v>168</v>
      </c>
      <c r="E53">
        <v>12.108345985412598</v>
      </c>
      <c r="F53">
        <v>7428</v>
      </c>
      <c r="G53">
        <v>5571</v>
      </c>
      <c r="H53">
        <v>1857</v>
      </c>
      <c r="I53">
        <v>0.68712977921378571</v>
      </c>
      <c r="J53">
        <v>0.59213226817584497</v>
      </c>
      <c r="K53">
        <v>0.68712977921378571</v>
      </c>
      <c r="L53">
        <v>0</v>
      </c>
      <c r="M53">
        <v>0.56107637837178392</v>
      </c>
      <c r="N53">
        <v>0.68712977921378571</v>
      </c>
      <c r="O53">
        <v>0</v>
      </c>
      <c r="P53">
        <v>0.57326627142471442</v>
      </c>
      <c r="Q53">
        <v>0.68712977921378571</v>
      </c>
      <c r="R53">
        <v>0</v>
      </c>
      <c r="S53" s="1" t="s">
        <v>210</v>
      </c>
      <c r="T53" s="1">
        <v>222</v>
      </c>
      <c r="U53" s="1">
        <v>48</v>
      </c>
      <c r="V53" s="1">
        <v>156</v>
      </c>
      <c r="W53" s="1">
        <v>37</v>
      </c>
      <c r="X53" s="1">
        <v>91</v>
      </c>
      <c r="Y53" s="1">
        <v>151</v>
      </c>
      <c r="Z53" s="1">
        <v>106</v>
      </c>
      <c r="AA53" s="1">
        <v>83</v>
      </c>
      <c r="AB53" s="1">
        <v>963</v>
      </c>
      <c r="AC53">
        <v>0.40990990990990989</v>
      </c>
      <c r="AD53">
        <v>0.3261648745519713</v>
      </c>
      <c r="AE53">
        <v>0.36327345309381243</v>
      </c>
      <c r="AF53">
        <v>279</v>
      </c>
      <c r="AG53">
        <v>0.79521056977704374</v>
      </c>
      <c r="AH53">
        <v>1152</v>
      </c>
      <c r="AI53">
        <v>0.75826771653543312</v>
      </c>
      <c r="AJ53">
        <v>0.8359375</v>
      </c>
      <c r="AK53">
        <v>0.60821917808219184</v>
      </c>
      <c r="AL53">
        <v>0.52112676056338025</v>
      </c>
      <c r="AM53">
        <v>0.56131479140328688</v>
      </c>
      <c r="AN53">
        <v>426</v>
      </c>
      <c r="AO53">
        <v>0.68712977921378571</v>
      </c>
      <c r="AP53">
        <v>0.59213226817584497</v>
      </c>
      <c r="AQ53">
        <v>0.56107637837178392</v>
      </c>
      <c r="AR53">
        <v>0.57326627142471442</v>
      </c>
      <c r="AS53">
        <v>1857</v>
      </c>
      <c r="AT53">
        <v>0.67150815518400508</v>
      </c>
      <c r="AU53">
        <v>0.68712977921378571</v>
      </c>
      <c r="AV53">
        <v>0.67665911197314388</v>
      </c>
      <c r="AW53">
        <v>1857</v>
      </c>
    </row>
    <row r="54" spans="1:49" x14ac:dyDescent="0.25">
      <c r="A54">
        <v>3</v>
      </c>
      <c r="B54" s="1" t="s">
        <v>59</v>
      </c>
      <c r="C54" s="1" t="s">
        <v>60</v>
      </c>
      <c r="D54" s="1" t="s">
        <v>168</v>
      </c>
      <c r="E54">
        <v>11.969575643539429</v>
      </c>
      <c r="F54">
        <v>7428</v>
      </c>
      <c r="G54">
        <v>5571</v>
      </c>
      <c r="H54">
        <v>1857</v>
      </c>
      <c r="I54">
        <v>0.69574582660204631</v>
      </c>
      <c r="J54">
        <v>0.60765654609230746</v>
      </c>
      <c r="K54">
        <v>0.69574582660204631</v>
      </c>
      <c r="L54">
        <v>0</v>
      </c>
      <c r="M54">
        <v>0.57812289657899607</v>
      </c>
      <c r="N54">
        <v>0.69574582660204631</v>
      </c>
      <c r="O54">
        <v>0</v>
      </c>
      <c r="P54">
        <v>0.59018007362525138</v>
      </c>
      <c r="Q54">
        <v>0.69574582660204631</v>
      </c>
      <c r="R54">
        <v>0</v>
      </c>
      <c r="S54" s="1" t="s">
        <v>211</v>
      </c>
      <c r="T54" s="1">
        <v>238</v>
      </c>
      <c r="U54" s="1">
        <v>41</v>
      </c>
      <c r="V54" s="1">
        <v>147</v>
      </c>
      <c r="W54" s="1">
        <v>31</v>
      </c>
      <c r="X54" s="1">
        <v>96</v>
      </c>
      <c r="Y54" s="1">
        <v>152</v>
      </c>
      <c r="Z54" s="1">
        <v>103</v>
      </c>
      <c r="AA54" s="1">
        <v>91</v>
      </c>
      <c r="AB54" s="1">
        <v>958</v>
      </c>
      <c r="AC54">
        <v>0.42105263157894729</v>
      </c>
      <c r="AD54">
        <v>0.34408602150537632</v>
      </c>
      <c r="AE54">
        <v>0.378698224852071</v>
      </c>
      <c r="AF54">
        <v>279</v>
      </c>
      <c r="AG54">
        <v>0.79535076795350756</v>
      </c>
      <c r="AH54">
        <v>1152</v>
      </c>
      <c r="AI54">
        <v>0.76213206046141602</v>
      </c>
      <c r="AJ54">
        <v>0.83159722222222221</v>
      </c>
      <c r="AK54">
        <v>0.63978494623655913</v>
      </c>
      <c r="AL54">
        <v>0.55868544600938963</v>
      </c>
      <c r="AM54">
        <v>0.59649122807017541</v>
      </c>
      <c r="AN54">
        <v>426</v>
      </c>
      <c r="AO54">
        <v>0.69574582660204631</v>
      </c>
      <c r="AP54">
        <v>0.60765654609230746</v>
      </c>
      <c r="AQ54">
        <v>0.57812289657899607</v>
      </c>
      <c r="AR54">
        <v>0.59018007362525138</v>
      </c>
      <c r="AS54">
        <v>1857</v>
      </c>
      <c r="AT54">
        <v>0.68282078888468056</v>
      </c>
      <c r="AU54">
        <v>0.69574582660204631</v>
      </c>
      <c r="AV54">
        <v>0.68713309239314124</v>
      </c>
      <c r="AW54">
        <v>1857</v>
      </c>
    </row>
    <row r="55" spans="1:49" x14ac:dyDescent="0.25">
      <c r="A55">
        <v>4</v>
      </c>
      <c r="B55" s="1" t="s">
        <v>59</v>
      </c>
      <c r="C55" s="1" t="s">
        <v>60</v>
      </c>
      <c r="D55" s="1" t="s">
        <v>168</v>
      </c>
      <c r="E55">
        <v>11.857072353363035</v>
      </c>
      <c r="F55">
        <v>7428</v>
      </c>
      <c r="G55">
        <v>5571</v>
      </c>
      <c r="H55">
        <v>1857</v>
      </c>
      <c r="I55">
        <v>0.70866989768443722</v>
      </c>
      <c r="J55">
        <v>0.62812677664910777</v>
      </c>
      <c r="K55">
        <v>0.70866989768443722</v>
      </c>
      <c r="L55">
        <v>0</v>
      </c>
      <c r="M55">
        <v>0.59041384609399306</v>
      </c>
      <c r="N55">
        <v>0.70866989768443722</v>
      </c>
      <c r="O55">
        <v>0</v>
      </c>
      <c r="P55">
        <v>0.60501377130538847</v>
      </c>
      <c r="Q55">
        <v>0.70866989768443722</v>
      </c>
      <c r="R55">
        <v>0</v>
      </c>
      <c r="S55" s="1" t="s">
        <v>212</v>
      </c>
      <c r="T55" s="1">
        <v>236</v>
      </c>
      <c r="U55" s="1">
        <v>30</v>
      </c>
      <c r="V55" s="1">
        <v>159</v>
      </c>
      <c r="W55" s="1">
        <v>45</v>
      </c>
      <c r="X55" s="1">
        <v>103</v>
      </c>
      <c r="Y55" s="1">
        <v>132</v>
      </c>
      <c r="Z55" s="1">
        <v>99</v>
      </c>
      <c r="AA55" s="1">
        <v>76</v>
      </c>
      <c r="AB55" s="1">
        <v>977</v>
      </c>
      <c r="AC55">
        <v>0.492822966507177</v>
      </c>
      <c r="AD55">
        <v>0.36785714285714288</v>
      </c>
      <c r="AE55">
        <v>0.42126789366053169</v>
      </c>
      <c r="AF55">
        <v>280</v>
      </c>
      <c r="AG55">
        <v>0.80743801652892555</v>
      </c>
      <c r="AH55">
        <v>1152</v>
      </c>
      <c r="AI55">
        <v>0.77050473186119872</v>
      </c>
      <c r="AJ55">
        <v>0.84809027777777779</v>
      </c>
      <c r="AK55">
        <v>0.62105263157894741</v>
      </c>
      <c r="AL55">
        <v>0.55529411764705883</v>
      </c>
      <c r="AM55">
        <v>0.58633540372670812</v>
      </c>
      <c r="AN55">
        <v>425</v>
      </c>
      <c r="AO55">
        <v>0.70866989768443722</v>
      </c>
      <c r="AP55">
        <v>0.62812677664910777</v>
      </c>
      <c r="AQ55">
        <v>0.59041384609399306</v>
      </c>
      <c r="AR55">
        <v>0.60501377130538847</v>
      </c>
      <c r="AS55">
        <v>1857</v>
      </c>
      <c r="AT55">
        <v>0.69443147557736307</v>
      </c>
      <c r="AU55">
        <v>0.70866989768443722</v>
      </c>
      <c r="AV55">
        <v>0.69860859011853649</v>
      </c>
      <c r="AW55">
        <v>1857</v>
      </c>
    </row>
    <row r="56" spans="1:49" s="2" customFormat="1" x14ac:dyDescent="0.25">
      <c r="A56" s="3" t="s">
        <v>160</v>
      </c>
      <c r="B56" s="3" t="str">
        <f>B55</f>
        <v>SM01</v>
      </c>
      <c r="C56" s="3" t="str">
        <f>C55</f>
        <v>sb10k</v>
      </c>
      <c r="D56" s="3" t="str">
        <f>D55</f>
        <v>Ternary</v>
      </c>
      <c r="E56" s="3">
        <f>SUM(E52:E55)</f>
        <v>48.283391952514648</v>
      </c>
      <c r="F56" s="3">
        <f>F55</f>
        <v>7428</v>
      </c>
      <c r="G56" s="3">
        <f t="shared" ref="G56:H56" si="100">G55</f>
        <v>5571</v>
      </c>
      <c r="H56" s="3">
        <f t="shared" si="100"/>
        <v>1857</v>
      </c>
      <c r="I56" s="3">
        <f>SUM(I52:I55)/4</f>
        <v>0.69561120086160466</v>
      </c>
      <c r="J56" s="3">
        <f t="shared" ref="J56:L56" si="101">SUM(J52:J55)/4</f>
        <v>0.60761163790390216</v>
      </c>
      <c r="K56" s="3">
        <f t="shared" si="101"/>
        <v>0.69561120086160466</v>
      </c>
      <c r="L56" s="3">
        <f t="shared" si="101"/>
        <v>0</v>
      </c>
      <c r="M56" s="3">
        <f t="shared" ref="M56:R56" si="102">SUM(M52:M55)/4</f>
        <v>0.5758949144300054</v>
      </c>
      <c r="N56" s="3">
        <f t="shared" si="102"/>
        <v>0.69561120086160466</v>
      </c>
      <c r="O56" s="3">
        <f t="shared" si="102"/>
        <v>0</v>
      </c>
      <c r="P56" s="3">
        <f t="shared" si="102"/>
        <v>0.58848724900956695</v>
      </c>
      <c r="Q56" s="3">
        <f t="shared" si="102"/>
        <v>0.69561120086160466</v>
      </c>
      <c r="R56" s="3">
        <f t="shared" si="102"/>
        <v>0</v>
      </c>
      <c r="S56" s="3"/>
      <c r="T56" s="3">
        <f>ROUND(SUM(T52:T55)/4,0)</f>
        <v>230</v>
      </c>
      <c r="U56" s="3">
        <f>ROUND(SUM(U52:U55)/4,0)</f>
        <v>41</v>
      </c>
      <c r="V56" s="3">
        <f t="shared" ref="V56:AB56" si="103">ROUND(SUM(V52:V55)/4,0)</f>
        <v>156</v>
      </c>
      <c r="W56" s="3">
        <f t="shared" si="103"/>
        <v>39</v>
      </c>
      <c r="X56" s="3">
        <f t="shared" si="103"/>
        <v>98</v>
      </c>
      <c r="Y56" s="3">
        <f t="shared" si="103"/>
        <v>142</v>
      </c>
      <c r="Z56" s="3">
        <f t="shared" si="103"/>
        <v>107</v>
      </c>
      <c r="AA56" s="3">
        <f t="shared" si="103"/>
        <v>81</v>
      </c>
      <c r="AB56" s="3">
        <f t="shared" si="103"/>
        <v>964</v>
      </c>
      <c r="AC56" s="3">
        <f t="shared" ref="AC56" si="104">SUM(AC52:AC55)/4</f>
        <v>0.44746221410308096</v>
      </c>
      <c r="AD56" s="3">
        <f t="shared" ref="AD56:AE56" si="105">SUM(AD52:AD55)/4</f>
        <v>0.35182091653865843</v>
      </c>
      <c r="AE56" s="3">
        <f t="shared" si="105"/>
        <v>0.39380989290160373</v>
      </c>
      <c r="AF56" s="3">
        <f>AF55</f>
        <v>280</v>
      </c>
      <c r="AG56" s="3">
        <f t="shared" ref="AG56:AI56" si="106">SUM(AG52:AG55)/4</f>
        <v>0.7989169909378917</v>
      </c>
      <c r="AH56" s="3">
        <f t="shared" si="106"/>
        <v>1152</v>
      </c>
      <c r="AI56" s="3">
        <f t="shared" si="106"/>
        <v>0.76432612721451199</v>
      </c>
      <c r="AJ56" s="3">
        <f>AJ55</f>
        <v>0.84809027777777779</v>
      </c>
      <c r="AK56" s="3">
        <f t="shared" ref="AK56:AM56" si="107">SUM(AK52:AK55)/4</f>
        <v>0.61104657239411375</v>
      </c>
      <c r="AL56" s="3">
        <f t="shared" si="107"/>
        <v>0.53905827119580219</v>
      </c>
      <c r="AM56" s="3">
        <f t="shared" si="107"/>
        <v>0.57273486318920519</v>
      </c>
      <c r="AN56" s="3">
        <f>AN55</f>
        <v>425</v>
      </c>
      <c r="AO56" s="3">
        <f t="shared" ref="AO56:AR56" si="108">SUM(AO52:AO55)/4</f>
        <v>0.69561120086160466</v>
      </c>
      <c r="AP56" s="3">
        <f t="shared" si="108"/>
        <v>0.60761163790390216</v>
      </c>
      <c r="AQ56" s="3">
        <f t="shared" si="108"/>
        <v>0.5758949144300054</v>
      </c>
      <c r="AR56" s="3">
        <f t="shared" si="108"/>
        <v>0.58848724900956695</v>
      </c>
      <c r="AS56" s="3">
        <f>AS55</f>
        <v>1857</v>
      </c>
      <c r="AT56" s="3">
        <f t="shared" ref="AT56:AV56" si="109">SUM(AT52:AT55)/4</f>
        <v>0.6815398162140559</v>
      </c>
      <c r="AU56" s="3">
        <f t="shared" si="109"/>
        <v>0.69561120086160466</v>
      </c>
      <c r="AV56" s="3">
        <f t="shared" si="109"/>
        <v>0.68614384411474616</v>
      </c>
      <c r="AW56" s="3">
        <f>AW55</f>
        <v>1857</v>
      </c>
    </row>
    <row r="57" spans="1:49" x14ac:dyDescent="0.25">
      <c r="A57">
        <v>1</v>
      </c>
      <c r="B57" s="1" t="s">
        <v>61</v>
      </c>
      <c r="C57" s="1" t="s">
        <v>62</v>
      </c>
      <c r="D57" s="1" t="s">
        <v>168</v>
      </c>
      <c r="E57">
        <v>12.017619371414185</v>
      </c>
      <c r="F57">
        <v>7294</v>
      </c>
      <c r="G57">
        <v>5470</v>
      </c>
      <c r="H57">
        <v>1824</v>
      </c>
      <c r="I57">
        <v>0.65625</v>
      </c>
      <c r="J57">
        <v>0.61999027353196035</v>
      </c>
      <c r="K57">
        <v>0.65625</v>
      </c>
      <c r="L57">
        <v>0</v>
      </c>
      <c r="M57">
        <v>0.61546761653748738</v>
      </c>
      <c r="N57">
        <v>0.65625</v>
      </c>
      <c r="O57">
        <v>0</v>
      </c>
      <c r="P57">
        <v>0.61498075037526079</v>
      </c>
      <c r="Q57">
        <v>0.65625</v>
      </c>
      <c r="R57">
        <v>0</v>
      </c>
      <c r="S57" s="1" t="s">
        <v>213</v>
      </c>
      <c r="T57" s="1">
        <v>610</v>
      </c>
      <c r="U57" s="1">
        <v>75</v>
      </c>
      <c r="V57" s="1">
        <v>153</v>
      </c>
      <c r="W57" s="1">
        <v>95</v>
      </c>
      <c r="X57" s="1">
        <v>153</v>
      </c>
      <c r="Y57" s="1">
        <v>129</v>
      </c>
      <c r="Z57" s="1">
        <v>86</v>
      </c>
      <c r="AA57" s="1">
        <v>89</v>
      </c>
      <c r="AB57" s="1">
        <v>434</v>
      </c>
      <c r="AC57">
        <v>0.48264984227129332</v>
      </c>
      <c r="AD57">
        <v>0.40583554376657821</v>
      </c>
      <c r="AE57">
        <v>0.44092219020172901</v>
      </c>
      <c r="AF57">
        <v>377</v>
      </c>
      <c r="AG57">
        <v>0.65509433962264152</v>
      </c>
      <c r="AH57">
        <v>609</v>
      </c>
      <c r="AI57">
        <v>0.6061452513966481</v>
      </c>
      <c r="AJ57">
        <v>0.71264367816091956</v>
      </c>
      <c r="AK57">
        <v>0.77117572692793934</v>
      </c>
      <c r="AL57">
        <v>0.72792362768496421</v>
      </c>
      <c r="AM57">
        <v>0.74892572130141188</v>
      </c>
      <c r="AN57">
        <v>838</v>
      </c>
      <c r="AO57">
        <v>0.65625</v>
      </c>
      <c r="AP57">
        <v>0.61999027353196035</v>
      </c>
      <c r="AQ57">
        <v>0.61546761653748738</v>
      </c>
      <c r="AR57">
        <v>0.61498075037526079</v>
      </c>
      <c r="AS57">
        <v>1824</v>
      </c>
      <c r="AT57">
        <v>0.65644008103204476</v>
      </c>
      <c r="AU57">
        <v>0.65625</v>
      </c>
      <c r="AV57">
        <v>0.65393633387435512</v>
      </c>
      <c r="AW57">
        <v>1824</v>
      </c>
    </row>
    <row r="58" spans="1:49" x14ac:dyDescent="0.25">
      <c r="A58">
        <v>2</v>
      </c>
      <c r="B58" s="1" t="s">
        <v>61</v>
      </c>
      <c r="C58" s="1" t="s">
        <v>62</v>
      </c>
      <c r="D58" s="1" t="s">
        <v>168</v>
      </c>
      <c r="E58">
        <v>11.978912830352783</v>
      </c>
      <c r="F58">
        <v>7294</v>
      </c>
      <c r="G58">
        <v>5470</v>
      </c>
      <c r="H58">
        <v>1824</v>
      </c>
      <c r="I58">
        <v>0.65241228070175439</v>
      </c>
      <c r="J58">
        <v>0.61636250123931235</v>
      </c>
      <c r="K58">
        <v>0.65241228070175439</v>
      </c>
      <c r="L58">
        <v>0</v>
      </c>
      <c r="M58">
        <v>0.6150298293420281</v>
      </c>
      <c r="N58">
        <v>0.65241228070175439</v>
      </c>
      <c r="O58">
        <v>0</v>
      </c>
      <c r="P58">
        <v>0.61365723663487992</v>
      </c>
      <c r="Q58">
        <v>0.65241228070175439</v>
      </c>
      <c r="R58">
        <v>0</v>
      </c>
      <c r="S58" s="1" t="s">
        <v>214</v>
      </c>
      <c r="T58" s="1">
        <v>598</v>
      </c>
      <c r="U58" s="1">
        <v>93</v>
      </c>
      <c r="V58" s="1">
        <v>146</v>
      </c>
      <c r="W58" s="1">
        <v>92</v>
      </c>
      <c r="X58" s="1">
        <v>158</v>
      </c>
      <c r="Y58" s="1">
        <v>128</v>
      </c>
      <c r="Z58" s="1">
        <v>88</v>
      </c>
      <c r="AA58" s="1">
        <v>87</v>
      </c>
      <c r="AB58" s="1">
        <v>434</v>
      </c>
      <c r="AC58">
        <v>0.46745562130177509</v>
      </c>
      <c r="AD58">
        <v>0.41798941798941791</v>
      </c>
      <c r="AE58">
        <v>0.44134078212290501</v>
      </c>
      <c r="AF58">
        <v>378</v>
      </c>
      <c r="AG58">
        <v>0.65907365223993919</v>
      </c>
      <c r="AH58">
        <v>609</v>
      </c>
      <c r="AI58">
        <v>0.61299435028248583</v>
      </c>
      <c r="AJ58">
        <v>0.71264367816091956</v>
      </c>
      <c r="AK58">
        <v>0.76863753213367614</v>
      </c>
      <c r="AL58">
        <v>0.71445639187574672</v>
      </c>
      <c r="AM58">
        <v>0.74055727554179562</v>
      </c>
      <c r="AN58">
        <v>837</v>
      </c>
      <c r="AO58">
        <v>0.65241228070175439</v>
      </c>
      <c r="AP58">
        <v>0.61636250123931235</v>
      </c>
      <c r="AQ58">
        <v>0.6150298293420281</v>
      </c>
      <c r="AR58">
        <v>0.61365723663487992</v>
      </c>
      <c r="AS58">
        <v>1824</v>
      </c>
      <c r="AT58">
        <v>0.65425515272477619</v>
      </c>
      <c r="AU58">
        <v>0.65241228070175439</v>
      </c>
      <c r="AV58">
        <v>0.65134271353347806</v>
      </c>
      <c r="AW58">
        <v>1824</v>
      </c>
    </row>
    <row r="59" spans="1:49" x14ac:dyDescent="0.25">
      <c r="A59">
        <v>3</v>
      </c>
      <c r="B59" s="1" t="s">
        <v>61</v>
      </c>
      <c r="C59" s="1" t="s">
        <v>62</v>
      </c>
      <c r="D59" s="1" t="s">
        <v>168</v>
      </c>
      <c r="E59">
        <v>11.830055713653564</v>
      </c>
      <c r="F59">
        <v>7294</v>
      </c>
      <c r="G59">
        <v>5471</v>
      </c>
      <c r="H59">
        <v>1823</v>
      </c>
      <c r="I59">
        <v>0.64179923203510691</v>
      </c>
      <c r="J59">
        <v>0.60097217910326228</v>
      </c>
      <c r="K59">
        <v>0.64179923203510691</v>
      </c>
      <c r="L59">
        <v>0</v>
      </c>
      <c r="M59">
        <v>0.59476592466830158</v>
      </c>
      <c r="N59">
        <v>0.64179923203510691</v>
      </c>
      <c r="O59">
        <v>0</v>
      </c>
      <c r="P59">
        <v>0.59360385231249624</v>
      </c>
      <c r="Q59">
        <v>0.64179923203510691</v>
      </c>
      <c r="R59">
        <v>0</v>
      </c>
      <c r="S59" s="1" t="s">
        <v>215</v>
      </c>
      <c r="T59" s="1">
        <v>607</v>
      </c>
      <c r="U59" s="1">
        <v>79</v>
      </c>
      <c r="V59" s="1">
        <v>151</v>
      </c>
      <c r="W59" s="1">
        <v>92</v>
      </c>
      <c r="X59" s="1">
        <v>133</v>
      </c>
      <c r="Y59" s="1">
        <v>153</v>
      </c>
      <c r="Z59" s="1">
        <v>98</v>
      </c>
      <c r="AA59" s="1">
        <v>80</v>
      </c>
      <c r="AB59" s="1">
        <v>430</v>
      </c>
      <c r="AC59">
        <v>0.45547945205479451</v>
      </c>
      <c r="AD59">
        <v>0.3518518518518518</v>
      </c>
      <c r="AE59">
        <v>0.39701492537313438</v>
      </c>
      <c r="AF59">
        <v>378</v>
      </c>
      <c r="AG59">
        <v>0.64083457526080478</v>
      </c>
      <c r="AH59">
        <v>608</v>
      </c>
      <c r="AI59">
        <v>0.58583106267029972</v>
      </c>
      <c r="AJ59">
        <v>0.70723684210526316</v>
      </c>
      <c r="AK59">
        <v>0.76160602258469257</v>
      </c>
      <c r="AL59">
        <v>0.72520908004778972</v>
      </c>
      <c r="AM59">
        <v>0.7429620563035495</v>
      </c>
      <c r="AN59">
        <v>837</v>
      </c>
      <c r="AO59">
        <v>0.64179923203510691</v>
      </c>
      <c r="AP59">
        <v>0.60097217910326228</v>
      </c>
      <c r="AQ59">
        <v>0.59476592466830158</v>
      </c>
      <c r="AR59">
        <v>0.59360385231249624</v>
      </c>
      <c r="AS59">
        <v>1823</v>
      </c>
      <c r="AT59">
        <v>0.63950672511444995</v>
      </c>
      <c r="AU59">
        <v>0.64179923203510691</v>
      </c>
      <c r="AV59">
        <v>0.63716857085885081</v>
      </c>
      <c r="AW59">
        <v>1823</v>
      </c>
    </row>
    <row r="60" spans="1:49" x14ac:dyDescent="0.25">
      <c r="A60">
        <v>4</v>
      </c>
      <c r="B60" s="1" t="s">
        <v>61</v>
      </c>
      <c r="C60" s="1" t="s">
        <v>62</v>
      </c>
      <c r="D60" s="1" t="s">
        <v>168</v>
      </c>
      <c r="E60">
        <v>11.72486138343811</v>
      </c>
      <c r="F60">
        <v>7294</v>
      </c>
      <c r="G60">
        <v>5471</v>
      </c>
      <c r="H60">
        <v>1823</v>
      </c>
      <c r="I60">
        <v>0.65551289083927589</v>
      </c>
      <c r="J60">
        <v>0.61878523857126422</v>
      </c>
      <c r="K60">
        <v>0.65551289083927589</v>
      </c>
      <c r="L60">
        <v>0</v>
      </c>
      <c r="M60">
        <v>0.61691015009517047</v>
      </c>
      <c r="N60">
        <v>0.65551289083927589</v>
      </c>
      <c r="O60">
        <v>0</v>
      </c>
      <c r="P60">
        <v>0.61687591420292209</v>
      </c>
      <c r="Q60">
        <v>0.65551289083927589</v>
      </c>
      <c r="R60">
        <v>0</v>
      </c>
      <c r="S60" s="1" t="s">
        <v>216</v>
      </c>
      <c r="T60" s="1">
        <v>613</v>
      </c>
      <c r="U60" s="1">
        <v>98</v>
      </c>
      <c r="V60" s="1">
        <v>126</v>
      </c>
      <c r="W60" s="1">
        <v>93</v>
      </c>
      <c r="X60" s="1">
        <v>161</v>
      </c>
      <c r="Y60" s="1">
        <v>123</v>
      </c>
      <c r="Z60" s="1">
        <v>108</v>
      </c>
      <c r="AA60" s="1">
        <v>80</v>
      </c>
      <c r="AB60" s="1">
        <v>421</v>
      </c>
      <c r="AC60">
        <v>0.47492625368731561</v>
      </c>
      <c r="AD60">
        <v>0.4270557029177719</v>
      </c>
      <c r="AE60">
        <v>0.44972067039106139</v>
      </c>
      <c r="AF60">
        <v>377</v>
      </c>
      <c r="AG60">
        <v>0.65832681782642688</v>
      </c>
      <c r="AH60">
        <v>609</v>
      </c>
      <c r="AI60">
        <v>0.62835820895522387</v>
      </c>
      <c r="AJ60">
        <v>0.69129720853858789</v>
      </c>
      <c r="AK60">
        <v>0.75307125307125311</v>
      </c>
      <c r="AL60">
        <v>0.73237753882915169</v>
      </c>
      <c r="AM60">
        <v>0.74258025439127806</v>
      </c>
      <c r="AN60">
        <v>837</v>
      </c>
      <c r="AO60">
        <v>0.65551289083927589</v>
      </c>
      <c r="AP60">
        <v>0.61878523857126422</v>
      </c>
      <c r="AQ60">
        <v>0.61691015009517047</v>
      </c>
      <c r="AR60">
        <v>0.61687591420292209</v>
      </c>
      <c r="AS60">
        <v>1823</v>
      </c>
      <c r="AT60">
        <v>0.6538880887078925</v>
      </c>
      <c r="AU60">
        <v>0.65551289083927589</v>
      </c>
      <c r="AV60">
        <v>0.65387021268196588</v>
      </c>
      <c r="AW60">
        <v>1823</v>
      </c>
    </row>
    <row r="61" spans="1:49" s="2" customFormat="1" x14ac:dyDescent="0.25">
      <c r="A61" s="3" t="s">
        <v>160</v>
      </c>
      <c r="B61" s="3" t="str">
        <f>B60</f>
        <v>SM02</v>
      </c>
      <c r="C61" s="3" t="str">
        <f>C60</f>
        <v>potts</v>
      </c>
      <c r="D61" s="3" t="str">
        <f>D60</f>
        <v>Ternary</v>
      </c>
      <c r="E61" s="3">
        <f>SUM(E57:E60)</f>
        <v>47.551449298858643</v>
      </c>
      <c r="F61" s="3">
        <f>F60</f>
        <v>7294</v>
      </c>
      <c r="G61" s="3">
        <f t="shared" ref="G61:H61" si="110">G60</f>
        <v>5471</v>
      </c>
      <c r="H61" s="3">
        <f t="shared" si="110"/>
        <v>1823</v>
      </c>
      <c r="I61" s="3">
        <f>SUM(I57:I60)/4</f>
        <v>0.6514936008940343</v>
      </c>
      <c r="J61" s="3">
        <f t="shared" ref="J61:L61" si="111">SUM(J57:J60)/4</f>
        <v>0.61402754811144977</v>
      </c>
      <c r="K61" s="3">
        <f t="shared" si="111"/>
        <v>0.6514936008940343</v>
      </c>
      <c r="L61" s="3">
        <f t="shared" si="111"/>
        <v>0</v>
      </c>
      <c r="M61" s="3">
        <f t="shared" ref="M61:R61" si="112">SUM(M57:M60)/4</f>
        <v>0.61054338016074683</v>
      </c>
      <c r="N61" s="3">
        <f t="shared" si="112"/>
        <v>0.6514936008940343</v>
      </c>
      <c r="O61" s="3">
        <f t="shared" si="112"/>
        <v>0</v>
      </c>
      <c r="P61" s="3">
        <f t="shared" si="112"/>
        <v>0.6097794383813897</v>
      </c>
      <c r="Q61" s="3">
        <f t="shared" si="112"/>
        <v>0.6514936008940343</v>
      </c>
      <c r="R61" s="3">
        <f t="shared" si="112"/>
        <v>0</v>
      </c>
      <c r="S61" s="3"/>
      <c r="T61" s="3">
        <f>ROUND(SUM(T57:T60)/4,0)</f>
        <v>607</v>
      </c>
      <c r="U61" s="3">
        <f>ROUND(SUM(U57:U60)/4,0)</f>
        <v>86</v>
      </c>
      <c r="V61" s="3">
        <f t="shared" ref="V61:AB61" si="113">ROUND(SUM(V57:V60)/4,0)</f>
        <v>144</v>
      </c>
      <c r="W61" s="3">
        <f t="shared" si="113"/>
        <v>93</v>
      </c>
      <c r="X61" s="3">
        <f t="shared" si="113"/>
        <v>151</v>
      </c>
      <c r="Y61" s="3">
        <f t="shared" si="113"/>
        <v>133</v>
      </c>
      <c r="Z61" s="3">
        <f t="shared" si="113"/>
        <v>95</v>
      </c>
      <c r="AA61" s="3">
        <f t="shared" si="113"/>
        <v>84</v>
      </c>
      <c r="AB61" s="3">
        <f t="shared" si="113"/>
        <v>430</v>
      </c>
      <c r="AC61" s="3">
        <f t="shared" ref="AC61" si="114">SUM(AC57:AC60)/4</f>
        <v>0.47012779232879459</v>
      </c>
      <c r="AD61" s="3">
        <f t="shared" ref="AD61:AE61" si="115">SUM(AD57:AD60)/4</f>
        <v>0.40068312913140497</v>
      </c>
      <c r="AE61" s="3">
        <f t="shared" si="115"/>
        <v>0.43224964202220745</v>
      </c>
      <c r="AF61" s="3">
        <f>AF60</f>
        <v>377</v>
      </c>
      <c r="AG61" s="3">
        <f t="shared" ref="AG61:AI61" si="116">SUM(AG57:AG60)/4</f>
        <v>0.65333234623745307</v>
      </c>
      <c r="AH61" s="3">
        <f t="shared" si="116"/>
        <v>608.75</v>
      </c>
      <c r="AI61" s="3">
        <f t="shared" si="116"/>
        <v>0.60833221832616435</v>
      </c>
      <c r="AJ61" s="3">
        <f>AJ60</f>
        <v>0.69129720853858789</v>
      </c>
      <c r="AK61" s="3">
        <f t="shared" ref="AK61:AM61" si="117">SUM(AK57:AK60)/4</f>
        <v>0.76362263367939032</v>
      </c>
      <c r="AL61" s="3">
        <f t="shared" si="117"/>
        <v>0.72499165960941303</v>
      </c>
      <c r="AM61" s="3">
        <f t="shared" si="117"/>
        <v>0.74375632688450877</v>
      </c>
      <c r="AN61" s="3">
        <f>AN60</f>
        <v>837</v>
      </c>
      <c r="AO61" s="3">
        <f t="shared" ref="AO61:AR61" si="118">SUM(AO57:AO60)/4</f>
        <v>0.6514936008940343</v>
      </c>
      <c r="AP61" s="3">
        <f t="shared" si="118"/>
        <v>0.61402754811144977</v>
      </c>
      <c r="AQ61" s="3">
        <f t="shared" si="118"/>
        <v>0.61054338016074683</v>
      </c>
      <c r="AR61" s="3">
        <f t="shared" si="118"/>
        <v>0.6097794383813897</v>
      </c>
      <c r="AS61" s="3">
        <f>AS60</f>
        <v>1823</v>
      </c>
      <c r="AT61" s="3">
        <f t="shared" ref="AT61:AV61" si="119">SUM(AT57:AT60)/4</f>
        <v>0.65102251189479088</v>
      </c>
      <c r="AU61" s="3">
        <f t="shared" si="119"/>
        <v>0.6514936008940343</v>
      </c>
      <c r="AV61" s="3">
        <f t="shared" si="119"/>
        <v>0.64907945773716247</v>
      </c>
      <c r="AW61" s="3">
        <f>AW60</f>
        <v>1823</v>
      </c>
    </row>
    <row r="62" spans="1:49" x14ac:dyDescent="0.25">
      <c r="A62">
        <v>1</v>
      </c>
      <c r="B62" s="1" t="s">
        <v>63</v>
      </c>
      <c r="C62" s="1" t="s">
        <v>64</v>
      </c>
      <c r="D62" s="1" t="s">
        <v>168</v>
      </c>
      <c r="E62">
        <v>0.67666840553283691</v>
      </c>
      <c r="F62">
        <v>1658</v>
      </c>
      <c r="G62">
        <v>1243</v>
      </c>
      <c r="H62">
        <v>415</v>
      </c>
      <c r="I62">
        <v>0.68915662650602405</v>
      </c>
      <c r="J62">
        <v>0.59476141333726462</v>
      </c>
      <c r="K62">
        <v>0.68915662650602405</v>
      </c>
      <c r="L62">
        <v>0</v>
      </c>
      <c r="M62">
        <v>0.51271569732232525</v>
      </c>
      <c r="N62">
        <v>0.68915662650602405</v>
      </c>
      <c r="O62">
        <v>0</v>
      </c>
      <c r="P62">
        <v>0.53601247041813715</v>
      </c>
      <c r="Q62">
        <v>0.68915662650602405</v>
      </c>
      <c r="R62">
        <v>0</v>
      </c>
      <c r="S62" s="1" t="s">
        <v>217</v>
      </c>
      <c r="T62" s="1">
        <v>34</v>
      </c>
      <c r="U62" s="1">
        <v>5</v>
      </c>
      <c r="V62" s="1">
        <v>49</v>
      </c>
      <c r="W62" s="1">
        <v>5</v>
      </c>
      <c r="X62" s="1">
        <v>16</v>
      </c>
      <c r="Y62" s="1">
        <v>38</v>
      </c>
      <c r="Z62" s="1">
        <v>18</v>
      </c>
      <c r="AA62" s="1">
        <v>14</v>
      </c>
      <c r="AB62" s="1">
        <v>236</v>
      </c>
      <c r="AC62">
        <v>0.45714285714285707</v>
      </c>
      <c r="AD62">
        <v>0.2711864406779661</v>
      </c>
      <c r="AE62">
        <v>0.34042553191489361</v>
      </c>
      <c r="AF62">
        <v>59</v>
      </c>
      <c r="AG62">
        <v>0.79864636209813866</v>
      </c>
      <c r="AH62">
        <v>268</v>
      </c>
      <c r="AI62">
        <v>0.73065015479876161</v>
      </c>
      <c r="AJ62">
        <v>0.88059701492537312</v>
      </c>
      <c r="AK62">
        <v>0.59649122807017541</v>
      </c>
      <c r="AL62">
        <v>0.3863636363636363</v>
      </c>
      <c r="AM62">
        <v>0.46896551724137919</v>
      </c>
      <c r="AN62">
        <v>88</v>
      </c>
      <c r="AO62">
        <v>0.68915662650602405</v>
      </c>
      <c r="AP62">
        <v>0.59476141333726462</v>
      </c>
      <c r="AQ62">
        <v>0.51271569732232525</v>
      </c>
      <c r="AR62">
        <v>0.53601247041813715</v>
      </c>
      <c r="AS62">
        <v>415</v>
      </c>
      <c r="AT62">
        <v>0.66331782681366769</v>
      </c>
      <c r="AU62">
        <v>0.68915662650602405</v>
      </c>
      <c r="AV62">
        <v>0.66359348660848494</v>
      </c>
      <c r="AW62">
        <v>415</v>
      </c>
    </row>
    <row r="63" spans="1:49" x14ac:dyDescent="0.25">
      <c r="A63">
        <v>2</v>
      </c>
      <c r="B63" s="1" t="s">
        <v>63</v>
      </c>
      <c r="C63" s="1" t="s">
        <v>64</v>
      </c>
      <c r="D63" s="1" t="s">
        <v>168</v>
      </c>
      <c r="E63">
        <v>0.69028735160827637</v>
      </c>
      <c r="F63">
        <v>1658</v>
      </c>
      <c r="G63">
        <v>1243</v>
      </c>
      <c r="H63">
        <v>415</v>
      </c>
      <c r="I63">
        <v>0.72530120481927707</v>
      </c>
      <c r="J63">
        <v>0.62926473271300853</v>
      </c>
      <c r="K63">
        <v>0.72530120481927707</v>
      </c>
      <c r="L63">
        <v>0</v>
      </c>
      <c r="M63">
        <v>0.54687196202893584</v>
      </c>
      <c r="N63">
        <v>0.72530120481927707</v>
      </c>
      <c r="O63">
        <v>0</v>
      </c>
      <c r="P63">
        <v>0.57072411203311901</v>
      </c>
      <c r="Q63">
        <v>0.72530120481927707</v>
      </c>
      <c r="R63">
        <v>0</v>
      </c>
      <c r="S63" s="1" t="s">
        <v>218</v>
      </c>
      <c r="T63" s="1">
        <v>40</v>
      </c>
      <c r="U63" s="1">
        <v>8</v>
      </c>
      <c r="V63" s="1">
        <v>39</v>
      </c>
      <c r="W63" s="1">
        <v>9</v>
      </c>
      <c r="X63" s="1">
        <v>16</v>
      </c>
      <c r="Y63" s="1">
        <v>35</v>
      </c>
      <c r="Z63" s="1">
        <v>14</v>
      </c>
      <c r="AA63" s="1">
        <v>9</v>
      </c>
      <c r="AB63" s="1">
        <v>245</v>
      </c>
      <c r="AC63">
        <v>0.48484848484848481</v>
      </c>
      <c r="AD63">
        <v>0.26666666666666661</v>
      </c>
      <c r="AE63">
        <v>0.34408602150537632</v>
      </c>
      <c r="AF63">
        <v>60</v>
      </c>
      <c r="AG63">
        <v>0.83475298126064723</v>
      </c>
      <c r="AH63">
        <v>268</v>
      </c>
      <c r="AI63">
        <v>0.76802507836990597</v>
      </c>
      <c r="AJ63">
        <v>0.91417910447761197</v>
      </c>
      <c r="AK63">
        <v>0.63492063492063489</v>
      </c>
      <c r="AL63">
        <v>0.45977011494252867</v>
      </c>
      <c r="AM63">
        <v>0.53333333333333333</v>
      </c>
      <c r="AN63">
        <v>87</v>
      </c>
      <c r="AO63">
        <v>0.72530120481927707</v>
      </c>
      <c r="AP63">
        <v>0.62926473271300853</v>
      </c>
      <c r="AQ63">
        <v>0.54687196202893584</v>
      </c>
      <c r="AR63">
        <v>0.57072411203311901</v>
      </c>
      <c r="AS63">
        <v>415</v>
      </c>
      <c r="AT63">
        <v>0.69918006104129915</v>
      </c>
      <c r="AU63">
        <v>0.72530120481927707</v>
      </c>
      <c r="AV63">
        <v>0.70062400064620733</v>
      </c>
      <c r="AW63">
        <v>415</v>
      </c>
    </row>
    <row r="64" spans="1:49" x14ac:dyDescent="0.25">
      <c r="A64">
        <v>3</v>
      </c>
      <c r="B64" s="1" t="s">
        <v>63</v>
      </c>
      <c r="C64" s="1" t="s">
        <v>64</v>
      </c>
      <c r="D64" s="1" t="s">
        <v>168</v>
      </c>
      <c r="E64">
        <v>0.66347408294677734</v>
      </c>
      <c r="F64">
        <v>1658</v>
      </c>
      <c r="G64">
        <v>1244</v>
      </c>
      <c r="H64">
        <v>414</v>
      </c>
      <c r="I64">
        <v>0.67874396135265702</v>
      </c>
      <c r="J64">
        <v>0.53804855275443508</v>
      </c>
      <c r="K64">
        <v>0.67874396135265702</v>
      </c>
      <c r="L64">
        <v>0</v>
      </c>
      <c r="M64">
        <v>0.5011936227686814</v>
      </c>
      <c r="N64">
        <v>0.67874396135265702</v>
      </c>
      <c r="O64">
        <v>0</v>
      </c>
      <c r="P64">
        <v>0.50450398697301579</v>
      </c>
      <c r="Q64">
        <v>0.67874396135265702</v>
      </c>
      <c r="R64">
        <v>0</v>
      </c>
      <c r="S64" s="1" t="s">
        <v>219</v>
      </c>
      <c r="T64" s="1">
        <v>45</v>
      </c>
      <c r="U64" s="1">
        <v>2</v>
      </c>
      <c r="V64" s="1">
        <v>40</v>
      </c>
      <c r="W64" s="1">
        <v>13</v>
      </c>
      <c r="X64" s="1">
        <v>8</v>
      </c>
      <c r="Y64" s="1">
        <v>38</v>
      </c>
      <c r="Z64" s="1">
        <v>26</v>
      </c>
      <c r="AA64" s="1">
        <v>14</v>
      </c>
      <c r="AB64" s="1">
        <v>228</v>
      </c>
      <c r="AC64">
        <v>0.33333333333333331</v>
      </c>
      <c r="AD64">
        <v>0.13559322033898299</v>
      </c>
      <c r="AE64">
        <v>0.1927710843373493</v>
      </c>
      <c r="AF64">
        <v>59</v>
      </c>
      <c r="AG64">
        <v>0.79442508710801385</v>
      </c>
      <c r="AH64">
        <v>268</v>
      </c>
      <c r="AI64">
        <v>0.74509803921568629</v>
      </c>
      <c r="AJ64">
        <v>0.85074626865671643</v>
      </c>
      <c r="AK64">
        <v>0.5357142857142857</v>
      </c>
      <c r="AL64">
        <v>0.51724137931034486</v>
      </c>
      <c r="AM64">
        <v>0.52631578947368429</v>
      </c>
      <c r="AN64">
        <v>87</v>
      </c>
      <c r="AO64">
        <v>0.67874396135265702</v>
      </c>
      <c r="AP64">
        <v>0.53804855275443508</v>
      </c>
      <c r="AQ64">
        <v>0.5011936227686814</v>
      </c>
      <c r="AR64">
        <v>0.50450398697301579</v>
      </c>
      <c r="AS64">
        <v>414</v>
      </c>
      <c r="AT64">
        <v>0.64241566191694066</v>
      </c>
      <c r="AU64">
        <v>0.67874396135265702</v>
      </c>
      <c r="AV64">
        <v>0.65234031643734747</v>
      </c>
      <c r="AW64">
        <v>414</v>
      </c>
    </row>
    <row r="65" spans="1:49" x14ac:dyDescent="0.25">
      <c r="A65">
        <v>4</v>
      </c>
      <c r="B65" s="1" t="s">
        <v>63</v>
      </c>
      <c r="C65" s="1" t="s">
        <v>64</v>
      </c>
      <c r="D65" s="1" t="s">
        <v>168</v>
      </c>
      <c r="E65">
        <v>0.66609907150268555</v>
      </c>
      <c r="F65">
        <v>1658</v>
      </c>
      <c r="G65">
        <v>1244</v>
      </c>
      <c r="H65">
        <v>414</v>
      </c>
      <c r="I65">
        <v>0.68599033816425126</v>
      </c>
      <c r="J65">
        <v>0.54236951221095808</v>
      </c>
      <c r="K65">
        <v>0.68599033816425126</v>
      </c>
      <c r="L65">
        <v>0</v>
      </c>
      <c r="M65">
        <v>0.50082475872801524</v>
      </c>
      <c r="N65">
        <v>0.68599033816425126</v>
      </c>
      <c r="O65">
        <v>0</v>
      </c>
      <c r="P65">
        <v>0.50976411558879853</v>
      </c>
      <c r="Q65">
        <v>0.68599033816425126</v>
      </c>
      <c r="R65">
        <v>0</v>
      </c>
      <c r="S65" s="1" t="s">
        <v>220</v>
      </c>
      <c r="T65" s="1">
        <v>42</v>
      </c>
      <c r="U65" s="1">
        <v>11</v>
      </c>
      <c r="V65" s="1">
        <v>35</v>
      </c>
      <c r="W65" s="1">
        <v>7</v>
      </c>
      <c r="X65" s="1">
        <v>9</v>
      </c>
      <c r="Y65" s="1">
        <v>43</v>
      </c>
      <c r="Z65" s="1">
        <v>25</v>
      </c>
      <c r="AA65" s="1">
        <v>9</v>
      </c>
      <c r="AB65" s="1">
        <v>233</v>
      </c>
      <c r="AC65">
        <v>0.31034482758620691</v>
      </c>
      <c r="AD65">
        <v>0.15254237288135589</v>
      </c>
      <c r="AE65">
        <v>0.2045454545454545</v>
      </c>
      <c r="AF65">
        <v>59</v>
      </c>
      <c r="AG65">
        <v>0.80622837370242217</v>
      </c>
      <c r="AH65">
        <v>267</v>
      </c>
      <c r="AI65">
        <v>0.74919614147909963</v>
      </c>
      <c r="AJ65">
        <v>0.87265917602996257</v>
      </c>
      <c r="AK65">
        <v>0.56756756756756754</v>
      </c>
      <c r="AL65">
        <v>0.47727272727272729</v>
      </c>
      <c r="AM65">
        <v>0.51851851851851849</v>
      </c>
      <c r="AN65">
        <v>88</v>
      </c>
      <c r="AO65">
        <v>0.68599033816425126</v>
      </c>
      <c r="AP65">
        <v>0.54236951221095808</v>
      </c>
      <c r="AQ65">
        <v>0.50082475872801524</v>
      </c>
      <c r="AR65">
        <v>0.50976411558879853</v>
      </c>
      <c r="AS65">
        <v>414</v>
      </c>
      <c r="AT65">
        <v>0.64804748924746791</v>
      </c>
      <c r="AU65">
        <v>0.68599033816425126</v>
      </c>
      <c r="AV65">
        <v>0.65932557301052697</v>
      </c>
      <c r="AW65">
        <v>414</v>
      </c>
    </row>
    <row r="66" spans="1:49" s="2" customFormat="1" x14ac:dyDescent="0.25">
      <c r="A66" s="3" t="s">
        <v>160</v>
      </c>
      <c r="B66" s="3" t="str">
        <f>B65</f>
        <v>SM03</v>
      </c>
      <c r="C66" s="3" t="str">
        <f>C65</f>
        <v>multiSe</v>
      </c>
      <c r="D66" s="3" t="str">
        <f>D65</f>
        <v>Ternary</v>
      </c>
      <c r="E66" s="3">
        <f>SUM(E62:E65)</f>
        <v>2.6965289115905762</v>
      </c>
      <c r="F66" s="3">
        <f>F65</f>
        <v>1658</v>
      </c>
      <c r="G66" s="3">
        <f t="shared" ref="G66:H66" si="120">G65</f>
        <v>1244</v>
      </c>
      <c r="H66" s="3">
        <f t="shared" si="120"/>
        <v>414</v>
      </c>
      <c r="I66" s="3">
        <f>SUM(I62:I65)/4</f>
        <v>0.69479803271055229</v>
      </c>
      <c r="J66" s="3">
        <f t="shared" ref="J66:L66" si="121">SUM(J62:J65)/4</f>
        <v>0.5761110527539165</v>
      </c>
      <c r="K66" s="3">
        <f t="shared" si="121"/>
        <v>0.69479803271055229</v>
      </c>
      <c r="L66" s="3">
        <f t="shared" si="121"/>
        <v>0</v>
      </c>
      <c r="M66" s="3">
        <f t="shared" ref="M66:R66" si="122">SUM(M62:M65)/4</f>
        <v>0.51540151021198943</v>
      </c>
      <c r="N66" s="3">
        <f t="shared" si="122"/>
        <v>0.69479803271055229</v>
      </c>
      <c r="O66" s="3">
        <f t="shared" si="122"/>
        <v>0</v>
      </c>
      <c r="P66" s="3">
        <f t="shared" si="122"/>
        <v>0.53025117125326771</v>
      </c>
      <c r="Q66" s="3">
        <f t="shared" si="122"/>
        <v>0.69479803271055229</v>
      </c>
      <c r="R66" s="3">
        <f t="shared" si="122"/>
        <v>0</v>
      </c>
      <c r="S66" s="3"/>
      <c r="T66" s="3">
        <f>ROUND(SUM(T62:T65)/4,0)</f>
        <v>40</v>
      </c>
      <c r="U66" s="3">
        <f>ROUND(SUM(U62:U65)/4,0)</f>
        <v>7</v>
      </c>
      <c r="V66" s="3">
        <f t="shared" ref="V66:AB66" si="123">ROUND(SUM(V62:V65)/4,0)</f>
        <v>41</v>
      </c>
      <c r="W66" s="3">
        <f t="shared" si="123"/>
        <v>9</v>
      </c>
      <c r="X66" s="3">
        <f t="shared" si="123"/>
        <v>12</v>
      </c>
      <c r="Y66" s="3">
        <f t="shared" si="123"/>
        <v>39</v>
      </c>
      <c r="Z66" s="3">
        <f t="shared" si="123"/>
        <v>21</v>
      </c>
      <c r="AA66" s="3">
        <f t="shared" si="123"/>
        <v>12</v>
      </c>
      <c r="AB66" s="3">
        <f t="shared" si="123"/>
        <v>236</v>
      </c>
      <c r="AC66" s="3">
        <f t="shared" ref="AC66" si="124">SUM(AC62:AC65)/4</f>
        <v>0.39641737572772051</v>
      </c>
      <c r="AD66" s="3">
        <f t="shared" ref="AD66:AE66" si="125">SUM(AD62:AD65)/4</f>
        <v>0.20649717514124288</v>
      </c>
      <c r="AE66" s="3">
        <f t="shared" si="125"/>
        <v>0.27045702307576847</v>
      </c>
      <c r="AF66" s="3">
        <f>AF65</f>
        <v>59</v>
      </c>
      <c r="AG66" s="3">
        <f t="shared" ref="AG66:AI66" si="126">SUM(AG62:AG65)/4</f>
        <v>0.80851320104230551</v>
      </c>
      <c r="AH66" s="3">
        <f t="shared" si="126"/>
        <v>267.75</v>
      </c>
      <c r="AI66" s="3">
        <f t="shared" si="126"/>
        <v>0.74824235346586332</v>
      </c>
      <c r="AJ66" s="3">
        <f>AJ65</f>
        <v>0.87265917602996257</v>
      </c>
      <c r="AK66" s="3">
        <f t="shared" ref="AK66:AM66" si="127">SUM(AK62:AK65)/4</f>
        <v>0.58367342906816588</v>
      </c>
      <c r="AL66" s="3">
        <f t="shared" si="127"/>
        <v>0.46016196447230928</v>
      </c>
      <c r="AM66" s="3">
        <f t="shared" si="127"/>
        <v>0.51178328964172881</v>
      </c>
      <c r="AN66" s="3">
        <f>AN65</f>
        <v>88</v>
      </c>
      <c r="AO66" s="3">
        <f t="shared" ref="AO66:AR66" si="128">SUM(AO62:AO65)/4</f>
        <v>0.69479803271055229</v>
      </c>
      <c r="AP66" s="3">
        <f t="shared" si="128"/>
        <v>0.5761110527539165</v>
      </c>
      <c r="AQ66" s="3">
        <f t="shared" si="128"/>
        <v>0.51540151021198943</v>
      </c>
      <c r="AR66" s="3">
        <f t="shared" si="128"/>
        <v>0.53025117125326771</v>
      </c>
      <c r="AS66" s="3">
        <f>AS65</f>
        <v>414</v>
      </c>
      <c r="AT66" s="3">
        <f t="shared" ref="AT66:AV66" si="129">SUM(AT62:AT65)/4</f>
        <v>0.6632402597548438</v>
      </c>
      <c r="AU66" s="3">
        <f t="shared" si="129"/>
        <v>0.69479803271055229</v>
      </c>
      <c r="AV66" s="3">
        <f t="shared" si="129"/>
        <v>0.66897084417564168</v>
      </c>
      <c r="AW66" s="3">
        <f>AW65</f>
        <v>414</v>
      </c>
    </row>
    <row r="67" spans="1:49" x14ac:dyDescent="0.25">
      <c r="A67">
        <v>1</v>
      </c>
      <c r="B67" s="1" t="s">
        <v>65</v>
      </c>
      <c r="C67" s="1" t="s">
        <v>66</v>
      </c>
      <c r="D67" s="1" t="s">
        <v>168</v>
      </c>
      <c r="E67">
        <v>1242.7912728786469</v>
      </c>
      <c r="F67">
        <v>64501</v>
      </c>
      <c r="G67">
        <v>48375</v>
      </c>
      <c r="H67">
        <v>16126</v>
      </c>
      <c r="I67">
        <v>0.61763611558973086</v>
      </c>
      <c r="J67">
        <v>0.56395076539648037</v>
      </c>
      <c r="K67">
        <v>0.61763611558973086</v>
      </c>
      <c r="L67">
        <v>0</v>
      </c>
      <c r="M67">
        <v>0.53725731892218409</v>
      </c>
      <c r="N67">
        <v>0.61763611558973086</v>
      </c>
      <c r="O67">
        <v>0</v>
      </c>
      <c r="P67">
        <v>0.54735814615212741</v>
      </c>
      <c r="Q67">
        <v>0.61763611558973086</v>
      </c>
      <c r="R67">
        <v>0</v>
      </c>
      <c r="S67" s="1" t="s">
        <v>221</v>
      </c>
      <c r="T67" s="1">
        <v>1958</v>
      </c>
      <c r="U67" s="1">
        <v>349</v>
      </c>
      <c r="V67" s="1">
        <v>1810</v>
      </c>
      <c r="W67" s="1">
        <v>334</v>
      </c>
      <c r="X67" s="1">
        <v>1100</v>
      </c>
      <c r="Y67" s="1">
        <v>1484</v>
      </c>
      <c r="Z67" s="1">
        <v>1286</v>
      </c>
      <c r="AA67" s="1">
        <v>903</v>
      </c>
      <c r="AB67" s="1">
        <v>6902</v>
      </c>
      <c r="AC67">
        <v>0.46768707482993199</v>
      </c>
      <c r="AD67">
        <v>0.37697052775873879</v>
      </c>
      <c r="AE67">
        <v>0.41745730550284632</v>
      </c>
      <c r="AF67">
        <v>2918</v>
      </c>
      <c r="AG67">
        <v>0.71571524861305535</v>
      </c>
      <c r="AH67">
        <v>9091</v>
      </c>
      <c r="AI67">
        <v>0.67693213024715571</v>
      </c>
      <c r="AJ67">
        <v>0.75921240787592126</v>
      </c>
      <c r="AK67">
        <v>0.5472330911123533</v>
      </c>
      <c r="AL67">
        <v>0.47558902113189211</v>
      </c>
      <c r="AM67">
        <v>0.50890188434048078</v>
      </c>
      <c r="AN67">
        <v>4117</v>
      </c>
      <c r="AO67">
        <v>0.61763611558973086</v>
      </c>
      <c r="AP67">
        <v>0.56395076539648037</v>
      </c>
      <c r="AQ67">
        <v>0.53725731892218409</v>
      </c>
      <c r="AR67">
        <v>0.54735814615212741</v>
      </c>
      <c r="AS67">
        <v>16126</v>
      </c>
      <c r="AT67">
        <v>0.60595680990575418</v>
      </c>
      <c r="AU67">
        <v>0.61763611558973086</v>
      </c>
      <c r="AV67">
        <v>0.60894560339999704</v>
      </c>
      <c r="AW67">
        <v>16126</v>
      </c>
    </row>
    <row r="68" spans="1:49" x14ac:dyDescent="0.25">
      <c r="A68">
        <v>2</v>
      </c>
      <c r="B68" s="1" t="s">
        <v>65</v>
      </c>
      <c r="C68" s="1" t="s">
        <v>66</v>
      </c>
      <c r="D68" s="1" t="s">
        <v>168</v>
      </c>
      <c r="E68">
        <v>1278.3062033653259</v>
      </c>
      <c r="F68">
        <v>64501</v>
      </c>
      <c r="G68">
        <v>48376</v>
      </c>
      <c r="H68">
        <v>16125</v>
      </c>
      <c r="I68">
        <v>0.62195348837209308</v>
      </c>
      <c r="J68">
        <v>0.57126693519625127</v>
      </c>
      <c r="K68">
        <v>0.62195348837209308</v>
      </c>
      <c r="L68">
        <v>0</v>
      </c>
      <c r="M68">
        <v>0.54142147143223029</v>
      </c>
      <c r="N68">
        <v>0.62195348837209308</v>
      </c>
      <c r="O68">
        <v>0</v>
      </c>
      <c r="P68">
        <v>0.55258179939076946</v>
      </c>
      <c r="Q68">
        <v>0.62195348837209308</v>
      </c>
      <c r="R68">
        <v>0</v>
      </c>
      <c r="S68" s="1" t="s">
        <v>222</v>
      </c>
      <c r="T68" s="1">
        <v>1959</v>
      </c>
      <c r="U68" s="1">
        <v>313</v>
      </c>
      <c r="V68" s="1">
        <v>1844</v>
      </c>
      <c r="W68" s="1">
        <v>312</v>
      </c>
      <c r="X68" s="1">
        <v>1120</v>
      </c>
      <c r="Y68" s="1">
        <v>1486</v>
      </c>
      <c r="Z68" s="1">
        <v>1238</v>
      </c>
      <c r="AA68" s="1">
        <v>903</v>
      </c>
      <c r="AB68" s="1">
        <v>6950</v>
      </c>
      <c r="AC68">
        <v>0.47945205479452052</v>
      </c>
      <c r="AD68">
        <v>0.38382453735435229</v>
      </c>
      <c r="AE68">
        <v>0.42634183479253901</v>
      </c>
      <c r="AF68">
        <v>2918</v>
      </c>
      <c r="AG68">
        <v>0.71756749780599871</v>
      </c>
      <c r="AH68">
        <v>9091</v>
      </c>
      <c r="AI68">
        <v>0.67607003891050588</v>
      </c>
      <c r="AJ68">
        <v>0.76449235507644919</v>
      </c>
      <c r="AK68">
        <v>0.55827871188372757</v>
      </c>
      <c r="AL68">
        <v>0.47594752186588918</v>
      </c>
      <c r="AM68">
        <v>0.51383606557377048</v>
      </c>
      <c r="AN68">
        <v>4116</v>
      </c>
      <c r="AO68">
        <v>0.62195348837209308</v>
      </c>
      <c r="AP68">
        <v>0.57126693519625127</v>
      </c>
      <c r="AQ68">
        <v>0.54142147143223029</v>
      </c>
      <c r="AR68">
        <v>0.55258179939076946</v>
      </c>
      <c r="AS68">
        <v>16125</v>
      </c>
      <c r="AT68">
        <v>0.61042288358072827</v>
      </c>
      <c r="AU68">
        <v>0.62195348837209308</v>
      </c>
      <c r="AV68">
        <v>0.61286330805461098</v>
      </c>
      <c r="AW68">
        <v>16125</v>
      </c>
    </row>
    <row r="69" spans="1:49" x14ac:dyDescent="0.25">
      <c r="A69">
        <v>3</v>
      </c>
      <c r="B69" s="1" t="s">
        <v>65</v>
      </c>
      <c r="C69" s="1" t="s">
        <v>66</v>
      </c>
      <c r="D69" s="1" t="s">
        <v>168</v>
      </c>
      <c r="E69">
        <v>1260.6722884178162</v>
      </c>
      <c r="F69">
        <v>64501</v>
      </c>
      <c r="G69">
        <v>48376</v>
      </c>
      <c r="H69">
        <v>16125</v>
      </c>
      <c r="I69">
        <v>0.61965891472868218</v>
      </c>
      <c r="J69">
        <v>0.56847107784083939</v>
      </c>
      <c r="K69">
        <v>0.61965891472868218</v>
      </c>
      <c r="L69">
        <v>0</v>
      </c>
      <c r="M69">
        <v>0.5431451693043573</v>
      </c>
      <c r="N69">
        <v>0.61965891472868218</v>
      </c>
      <c r="O69">
        <v>0</v>
      </c>
      <c r="P69">
        <v>0.55301927679948581</v>
      </c>
      <c r="Q69">
        <v>0.61965891472868218</v>
      </c>
      <c r="R69">
        <v>0</v>
      </c>
      <c r="S69" s="1" t="s">
        <v>223</v>
      </c>
      <c r="T69" s="1">
        <v>1990</v>
      </c>
      <c r="U69" s="1">
        <v>314</v>
      </c>
      <c r="V69" s="1">
        <v>1812</v>
      </c>
      <c r="W69" s="1">
        <v>317</v>
      </c>
      <c r="X69" s="1">
        <v>1142</v>
      </c>
      <c r="Y69" s="1">
        <v>1459</v>
      </c>
      <c r="Z69" s="1">
        <v>1256</v>
      </c>
      <c r="AA69" s="1">
        <v>975</v>
      </c>
      <c r="AB69" s="1">
        <v>6860</v>
      </c>
      <c r="AC69">
        <v>0.46976552858905801</v>
      </c>
      <c r="AD69">
        <v>0.391363947909527</v>
      </c>
      <c r="AE69">
        <v>0.42699570013086557</v>
      </c>
      <c r="AF69">
        <v>2918</v>
      </c>
      <c r="AG69">
        <v>0.71376547705753823</v>
      </c>
      <c r="AH69">
        <v>9091</v>
      </c>
      <c r="AI69">
        <v>0.67712960221103546</v>
      </c>
      <c r="AJ69">
        <v>0.75459245407545927</v>
      </c>
      <c r="AK69">
        <v>0.55851810272242497</v>
      </c>
      <c r="AL69">
        <v>0.48347910592808552</v>
      </c>
      <c r="AM69">
        <v>0.51829665321005347</v>
      </c>
      <c r="AN69">
        <v>4116</v>
      </c>
      <c r="AO69">
        <v>0.61965891472868218</v>
      </c>
      <c r="AP69">
        <v>0.56847107784083939</v>
      </c>
      <c r="AQ69">
        <v>0.5431451693043573</v>
      </c>
      <c r="AR69">
        <v>0.55301927679948581</v>
      </c>
      <c r="AS69">
        <v>16125</v>
      </c>
      <c r="AT69">
        <v>0.6093284674064432</v>
      </c>
      <c r="AU69">
        <v>0.61965891472868218</v>
      </c>
      <c r="AV69">
        <v>0.61197670880772259</v>
      </c>
      <c r="AW69">
        <v>16125</v>
      </c>
    </row>
    <row r="70" spans="1:49" x14ac:dyDescent="0.25">
      <c r="A70">
        <v>4</v>
      </c>
      <c r="B70" s="1" t="s">
        <v>65</v>
      </c>
      <c r="C70" s="1" t="s">
        <v>66</v>
      </c>
      <c r="D70" s="1" t="s">
        <v>168</v>
      </c>
      <c r="E70">
        <v>1289.044638633728</v>
      </c>
      <c r="F70">
        <v>64501</v>
      </c>
      <c r="G70">
        <v>48376</v>
      </c>
      <c r="H70">
        <v>16125</v>
      </c>
      <c r="I70">
        <v>0.63007751937984491</v>
      </c>
      <c r="J70">
        <v>0.5817810228275947</v>
      </c>
      <c r="K70">
        <v>0.63007751937984491</v>
      </c>
      <c r="L70">
        <v>0</v>
      </c>
      <c r="M70">
        <v>0.55026360993778678</v>
      </c>
      <c r="N70">
        <v>0.63007751937984491</v>
      </c>
      <c r="O70">
        <v>0</v>
      </c>
      <c r="P70">
        <v>0.56207262237403643</v>
      </c>
      <c r="Q70">
        <v>0.63007751937984491</v>
      </c>
      <c r="R70">
        <v>0</v>
      </c>
      <c r="S70" s="1" t="s">
        <v>224</v>
      </c>
      <c r="T70" s="1">
        <v>2001</v>
      </c>
      <c r="U70" s="1">
        <v>315</v>
      </c>
      <c r="V70" s="1">
        <v>1801</v>
      </c>
      <c r="W70" s="1">
        <v>300</v>
      </c>
      <c r="X70" s="1">
        <v>1148</v>
      </c>
      <c r="Y70" s="1">
        <v>1469</v>
      </c>
      <c r="Z70" s="1">
        <v>1237</v>
      </c>
      <c r="AA70" s="1">
        <v>843</v>
      </c>
      <c r="AB70" s="1">
        <v>7011</v>
      </c>
      <c r="AC70">
        <v>0.49783174327840418</v>
      </c>
      <c r="AD70">
        <v>0.39355502228316758</v>
      </c>
      <c r="AE70">
        <v>0.43959410300593521</v>
      </c>
      <c r="AF70">
        <v>2917</v>
      </c>
      <c r="AG70">
        <v>0.72382820565765016</v>
      </c>
      <c r="AH70">
        <v>9091</v>
      </c>
      <c r="AI70">
        <v>0.68193755471257655</v>
      </c>
      <c r="AJ70">
        <v>0.7712022879771202</v>
      </c>
      <c r="AK70">
        <v>0.56557377049180324</v>
      </c>
      <c r="AL70">
        <v>0.48603351955307261</v>
      </c>
      <c r="AM70">
        <v>0.52279555845852388</v>
      </c>
      <c r="AN70">
        <v>4117</v>
      </c>
      <c r="AO70">
        <v>0.63007751937984491</v>
      </c>
      <c r="AP70">
        <v>0.5817810228275947</v>
      </c>
      <c r="AQ70">
        <v>0.55026360993778678</v>
      </c>
      <c r="AR70">
        <v>0.56207262237403643</v>
      </c>
      <c r="AS70">
        <v>16125</v>
      </c>
      <c r="AT70">
        <v>0.61892320732712502</v>
      </c>
      <c r="AU70">
        <v>0.63007751937984491</v>
      </c>
      <c r="AV70">
        <v>0.62108325769151962</v>
      </c>
      <c r="AW70">
        <v>16125</v>
      </c>
    </row>
    <row r="71" spans="1:49" s="2" customFormat="1" x14ac:dyDescent="0.25">
      <c r="A71" s="3" t="s">
        <v>160</v>
      </c>
      <c r="B71" s="3" t="str">
        <f>B70</f>
        <v>SM04</v>
      </c>
      <c r="C71" s="3" t="str">
        <f>C70</f>
        <v>gertwittersent</v>
      </c>
      <c r="D71" s="3" t="str">
        <f>D70</f>
        <v>Ternary</v>
      </c>
      <c r="E71" s="3">
        <f>SUM(E67:E70)</f>
        <v>5070.814403295517</v>
      </c>
      <c r="F71" s="3">
        <f>F70</f>
        <v>64501</v>
      </c>
      <c r="G71" s="3">
        <f t="shared" ref="G71:H71" si="130">G70</f>
        <v>48376</v>
      </c>
      <c r="H71" s="3">
        <f t="shared" si="130"/>
        <v>16125</v>
      </c>
      <c r="I71" s="3">
        <f>SUM(I67:I70)/4</f>
        <v>0.62233150951758776</v>
      </c>
      <c r="J71" s="3">
        <f t="shared" ref="J71:L71" si="131">SUM(J67:J70)/4</f>
        <v>0.57136745031529146</v>
      </c>
      <c r="K71" s="3">
        <f t="shared" si="131"/>
        <v>0.62233150951758776</v>
      </c>
      <c r="L71" s="3">
        <f t="shared" si="131"/>
        <v>0</v>
      </c>
      <c r="M71" s="3">
        <f t="shared" ref="M71:R71" si="132">SUM(M67:M70)/4</f>
        <v>0.54302189239913956</v>
      </c>
      <c r="N71" s="3">
        <f t="shared" si="132"/>
        <v>0.62233150951758776</v>
      </c>
      <c r="O71" s="3">
        <f t="shared" si="132"/>
        <v>0</v>
      </c>
      <c r="P71" s="3">
        <f t="shared" si="132"/>
        <v>0.55375796117910481</v>
      </c>
      <c r="Q71" s="3">
        <f t="shared" si="132"/>
        <v>0.62233150951758776</v>
      </c>
      <c r="R71" s="3">
        <f t="shared" si="132"/>
        <v>0</v>
      </c>
      <c r="S71" s="3"/>
      <c r="T71" s="3">
        <f>ROUND(SUM(T67:T70)/4,0)</f>
        <v>1977</v>
      </c>
      <c r="U71" s="3">
        <f>ROUND(SUM(U67:U70)/4,0)</f>
        <v>323</v>
      </c>
      <c r="V71" s="3">
        <f t="shared" ref="V71:AB71" si="133">ROUND(SUM(V67:V70)/4,0)</f>
        <v>1817</v>
      </c>
      <c r="W71" s="3">
        <f t="shared" si="133"/>
        <v>316</v>
      </c>
      <c r="X71" s="3">
        <f t="shared" si="133"/>
        <v>1128</v>
      </c>
      <c r="Y71" s="3">
        <f t="shared" si="133"/>
        <v>1475</v>
      </c>
      <c r="Z71" s="3">
        <f t="shared" si="133"/>
        <v>1254</v>
      </c>
      <c r="AA71" s="3">
        <f t="shared" si="133"/>
        <v>906</v>
      </c>
      <c r="AB71" s="3">
        <f t="shared" si="133"/>
        <v>6931</v>
      </c>
      <c r="AC71" s="3">
        <f t="shared" ref="AC71" si="134">SUM(AC67:AC70)/4</f>
        <v>0.4786841003729787</v>
      </c>
      <c r="AD71" s="3">
        <f t="shared" ref="AD71:AE71" si="135">SUM(AD67:AD70)/4</f>
        <v>0.38642850882644642</v>
      </c>
      <c r="AE71" s="3">
        <f t="shared" si="135"/>
        <v>0.42759723585804649</v>
      </c>
      <c r="AF71" s="3">
        <f>AF70</f>
        <v>2917</v>
      </c>
      <c r="AG71" s="3">
        <f t="shared" ref="AG71:AI71" si="136">SUM(AG67:AG70)/4</f>
        <v>0.71771910728356059</v>
      </c>
      <c r="AH71" s="3">
        <f t="shared" si="136"/>
        <v>9091</v>
      </c>
      <c r="AI71" s="3">
        <f t="shared" si="136"/>
        <v>0.6780173315203184</v>
      </c>
      <c r="AJ71" s="3">
        <f>AJ70</f>
        <v>0.7712022879771202</v>
      </c>
      <c r="AK71" s="3">
        <f t="shared" ref="AK71:AM71" si="137">SUM(AK67:AK70)/4</f>
        <v>0.55740091905257727</v>
      </c>
      <c r="AL71" s="3">
        <f t="shared" si="137"/>
        <v>0.48026229211973481</v>
      </c>
      <c r="AM71" s="3">
        <f t="shared" si="137"/>
        <v>0.51595754039570718</v>
      </c>
      <c r="AN71" s="3">
        <f>AN70</f>
        <v>4117</v>
      </c>
      <c r="AO71" s="3">
        <f t="shared" ref="AO71:AR71" si="138">SUM(AO67:AO70)/4</f>
        <v>0.62233150951758776</v>
      </c>
      <c r="AP71" s="3">
        <f t="shared" si="138"/>
        <v>0.57136745031529146</v>
      </c>
      <c r="AQ71" s="3">
        <f t="shared" si="138"/>
        <v>0.54302189239913956</v>
      </c>
      <c r="AR71" s="3">
        <f t="shared" si="138"/>
        <v>0.55375796117910481</v>
      </c>
      <c r="AS71" s="3">
        <f>AS70</f>
        <v>16125</v>
      </c>
      <c r="AT71" s="3">
        <f t="shared" ref="AT71:AV71" si="139">SUM(AT67:AT70)/4</f>
        <v>0.61115784205501267</v>
      </c>
      <c r="AU71" s="3">
        <f t="shared" si="139"/>
        <v>0.62233150951758776</v>
      </c>
      <c r="AV71" s="3">
        <f t="shared" si="139"/>
        <v>0.61371721948846258</v>
      </c>
      <c r="AW71" s="3">
        <f>AW70</f>
        <v>16125</v>
      </c>
    </row>
    <row r="72" spans="1:49" x14ac:dyDescent="0.25">
      <c r="A72">
        <v>1</v>
      </c>
      <c r="B72" s="1" t="s">
        <v>67</v>
      </c>
      <c r="C72" s="1" t="s">
        <v>68</v>
      </c>
      <c r="D72" s="1" t="s">
        <v>168</v>
      </c>
      <c r="E72">
        <v>2.34148502349853E-2</v>
      </c>
      <c r="F72">
        <v>163</v>
      </c>
      <c r="G72">
        <v>122</v>
      </c>
      <c r="H72">
        <v>41</v>
      </c>
      <c r="I72">
        <v>0.73170731707317072</v>
      </c>
      <c r="J72">
        <v>0.46767676767676769</v>
      </c>
      <c r="K72">
        <v>0.73170731707317072</v>
      </c>
      <c r="L72">
        <v>0</v>
      </c>
      <c r="M72">
        <v>0.47839506172839502</v>
      </c>
      <c r="N72">
        <v>0.73170731707317072</v>
      </c>
      <c r="O72">
        <v>0</v>
      </c>
      <c r="P72">
        <v>0.471904398677854</v>
      </c>
      <c r="Q72">
        <v>0.73170731707317072</v>
      </c>
      <c r="R72">
        <v>0</v>
      </c>
      <c r="S72" s="1" t="s">
        <v>225</v>
      </c>
      <c r="T72" s="1">
        <v>7</v>
      </c>
      <c r="U72" s="1">
        <v>5</v>
      </c>
      <c r="V72" s="1">
        <v>0</v>
      </c>
      <c r="W72" s="1">
        <v>4</v>
      </c>
      <c r="X72" s="1">
        <v>23</v>
      </c>
      <c r="Y72" s="1">
        <v>0</v>
      </c>
      <c r="Z72" s="1">
        <v>0</v>
      </c>
      <c r="AA72" s="1">
        <v>2</v>
      </c>
      <c r="AB72" s="1">
        <v>0</v>
      </c>
      <c r="AC72">
        <v>0.76666666666666672</v>
      </c>
      <c r="AD72">
        <v>0.85185185185185186</v>
      </c>
      <c r="AE72">
        <v>0.80701754385964908</v>
      </c>
      <c r="AF72">
        <v>27</v>
      </c>
      <c r="AG72">
        <v>0</v>
      </c>
      <c r="AH72">
        <v>2</v>
      </c>
      <c r="AI72">
        <v>0</v>
      </c>
      <c r="AJ72">
        <v>0</v>
      </c>
      <c r="AK72">
        <v>0.63636363636363635</v>
      </c>
      <c r="AL72">
        <v>0.58333333333333337</v>
      </c>
      <c r="AM72">
        <v>0.60869565217391308</v>
      </c>
      <c r="AN72">
        <v>12</v>
      </c>
      <c r="AO72">
        <v>0.73170731707317072</v>
      </c>
      <c r="AP72">
        <v>0.46767676767676769</v>
      </c>
      <c r="AQ72">
        <v>0.47839506172839502</v>
      </c>
      <c r="AR72">
        <v>0.471904398677854</v>
      </c>
      <c r="AS72">
        <v>41</v>
      </c>
      <c r="AT72">
        <v>0.69113082039911311</v>
      </c>
      <c r="AU72">
        <v>0.73170731707317072</v>
      </c>
      <c r="AV72">
        <v>0.70960540269018246</v>
      </c>
      <c r="AW72">
        <v>41</v>
      </c>
    </row>
    <row r="73" spans="1:49" x14ac:dyDescent="0.25">
      <c r="A73">
        <v>2</v>
      </c>
      <c r="B73" s="1" t="s">
        <v>67</v>
      </c>
      <c r="C73" s="1" t="s">
        <v>68</v>
      </c>
      <c r="D73" s="1" t="s">
        <v>168</v>
      </c>
      <c r="E73">
        <v>2.9883861541747998E-2</v>
      </c>
      <c r="F73">
        <v>163</v>
      </c>
      <c r="G73">
        <v>122</v>
      </c>
      <c r="H73">
        <v>41</v>
      </c>
      <c r="I73">
        <v>0.80487804878048785</v>
      </c>
      <c r="J73">
        <v>0.52586206896551724</v>
      </c>
      <c r="K73">
        <v>0.80487804878048785</v>
      </c>
      <c r="L73">
        <v>0</v>
      </c>
      <c r="M73">
        <v>0.54629629629629628</v>
      </c>
      <c r="N73">
        <v>0.80487804878048785</v>
      </c>
      <c r="O73">
        <v>0</v>
      </c>
      <c r="P73">
        <v>0.5357142857142857</v>
      </c>
      <c r="Q73">
        <v>0.80487804878048774</v>
      </c>
      <c r="R73">
        <v>0</v>
      </c>
      <c r="S73" s="1" t="s">
        <v>226</v>
      </c>
      <c r="T73" s="1">
        <v>9</v>
      </c>
      <c r="U73" s="1">
        <v>3</v>
      </c>
      <c r="V73" s="1">
        <v>0</v>
      </c>
      <c r="W73" s="1">
        <v>3</v>
      </c>
      <c r="X73" s="1">
        <v>24</v>
      </c>
      <c r="Y73" s="1">
        <v>0</v>
      </c>
      <c r="Z73" s="1">
        <v>0</v>
      </c>
      <c r="AA73" s="1">
        <v>2</v>
      </c>
      <c r="AB73" s="1">
        <v>0</v>
      </c>
      <c r="AC73">
        <v>0.82758620689655171</v>
      </c>
      <c r="AD73">
        <v>0.88888888888888884</v>
      </c>
      <c r="AE73">
        <v>0.85714285714285721</v>
      </c>
      <c r="AF73">
        <v>27</v>
      </c>
      <c r="AG73">
        <v>0</v>
      </c>
      <c r="AH73">
        <v>2</v>
      </c>
      <c r="AI73">
        <v>0</v>
      </c>
      <c r="AJ73">
        <v>0</v>
      </c>
      <c r="AK73">
        <v>0.75</v>
      </c>
      <c r="AL73">
        <v>0.75</v>
      </c>
      <c r="AM73">
        <v>0.75</v>
      </c>
      <c r="AN73">
        <v>12</v>
      </c>
      <c r="AO73">
        <v>0.80487804878048785</v>
      </c>
      <c r="AP73">
        <v>0.52586206896551724</v>
      </c>
      <c r="AQ73">
        <v>0.54629629629629628</v>
      </c>
      <c r="AR73">
        <v>0.5357142857142857</v>
      </c>
      <c r="AS73">
        <v>41</v>
      </c>
      <c r="AT73">
        <v>0.76450798990748525</v>
      </c>
      <c r="AU73">
        <v>0.80487804878048785</v>
      </c>
      <c r="AV73">
        <v>0.78397212543554018</v>
      </c>
      <c r="AW73">
        <v>41</v>
      </c>
    </row>
    <row r="74" spans="1:49" x14ac:dyDescent="0.25">
      <c r="A74">
        <v>3</v>
      </c>
      <c r="B74" s="1" t="s">
        <v>67</v>
      </c>
      <c r="C74" s="1" t="s">
        <v>68</v>
      </c>
      <c r="D74" s="1" t="s">
        <v>168</v>
      </c>
      <c r="E74">
        <v>1.2141704559326101E-2</v>
      </c>
      <c r="F74">
        <v>163</v>
      </c>
      <c r="G74">
        <v>122</v>
      </c>
      <c r="H74">
        <v>41</v>
      </c>
      <c r="I74">
        <v>0.70731707317073167</v>
      </c>
      <c r="J74">
        <v>0.44731182795698921</v>
      </c>
      <c r="K74">
        <v>0.70731707317073167</v>
      </c>
      <c r="L74">
        <v>0</v>
      </c>
      <c r="M74">
        <v>0.45061728395061729</v>
      </c>
      <c r="N74">
        <v>0.70731707317073167</v>
      </c>
      <c r="O74">
        <v>0</v>
      </c>
      <c r="P74">
        <v>0.4461859979101358</v>
      </c>
      <c r="Q74">
        <v>0.70731707317073167</v>
      </c>
      <c r="R74">
        <v>0</v>
      </c>
      <c r="S74" s="1" t="s">
        <v>227</v>
      </c>
      <c r="T74" s="1">
        <v>6</v>
      </c>
      <c r="U74" s="1">
        <v>6</v>
      </c>
      <c r="V74" s="1">
        <v>0</v>
      </c>
      <c r="W74" s="1">
        <v>4</v>
      </c>
      <c r="X74" s="1">
        <v>23</v>
      </c>
      <c r="Y74" s="1">
        <v>0</v>
      </c>
      <c r="Z74" s="1">
        <v>0</v>
      </c>
      <c r="AA74" s="1">
        <v>2</v>
      </c>
      <c r="AB74" s="1">
        <v>0</v>
      </c>
      <c r="AC74">
        <v>0.74193548387096775</v>
      </c>
      <c r="AD74">
        <v>0.85185185185185186</v>
      </c>
      <c r="AE74">
        <v>0.7931034482758621</v>
      </c>
      <c r="AF74">
        <v>27</v>
      </c>
      <c r="AG74">
        <v>0</v>
      </c>
      <c r="AH74">
        <v>2</v>
      </c>
      <c r="AI74">
        <v>0</v>
      </c>
      <c r="AJ74">
        <v>0</v>
      </c>
      <c r="AK74">
        <v>0.6</v>
      </c>
      <c r="AL74">
        <v>0.5</v>
      </c>
      <c r="AM74">
        <v>0.54545454545454541</v>
      </c>
      <c r="AN74">
        <v>12</v>
      </c>
      <c r="AO74">
        <v>0.70731707317073167</v>
      </c>
      <c r="AP74">
        <v>0.44731182795698921</v>
      </c>
      <c r="AQ74">
        <v>0.45061728395061729</v>
      </c>
      <c r="AR74">
        <v>0.4461859979101358</v>
      </c>
      <c r="AS74">
        <v>41</v>
      </c>
      <c r="AT74">
        <v>0.66420141620771045</v>
      </c>
      <c r="AU74">
        <v>0.70731707317073167</v>
      </c>
      <c r="AV74">
        <v>0.68193286948543475</v>
      </c>
      <c r="AW74">
        <v>41</v>
      </c>
    </row>
    <row r="75" spans="1:49" x14ac:dyDescent="0.25">
      <c r="A75">
        <v>4</v>
      </c>
      <c r="B75" s="1" t="s">
        <v>67</v>
      </c>
      <c r="C75" s="1" t="s">
        <v>68</v>
      </c>
      <c r="D75" s="1" t="s">
        <v>168</v>
      </c>
      <c r="E75">
        <v>1.2174129486083899E-2</v>
      </c>
      <c r="F75">
        <v>163</v>
      </c>
      <c r="G75">
        <v>123</v>
      </c>
      <c r="H75">
        <v>40</v>
      </c>
      <c r="I75">
        <v>0.72499999999999998</v>
      </c>
      <c r="J75">
        <v>0.50476190476190474</v>
      </c>
      <c r="K75">
        <v>0.72499999999999998</v>
      </c>
      <c r="L75">
        <v>0</v>
      </c>
      <c r="M75">
        <v>0.42307692307692307</v>
      </c>
      <c r="N75">
        <v>0.72499999999999998</v>
      </c>
      <c r="O75">
        <v>0</v>
      </c>
      <c r="P75">
        <v>0.4213721918639951</v>
      </c>
      <c r="Q75">
        <v>0.72500000000000009</v>
      </c>
      <c r="R75">
        <v>0</v>
      </c>
      <c r="S75" s="1" t="s">
        <v>228</v>
      </c>
      <c r="T75" s="1">
        <v>4</v>
      </c>
      <c r="U75" s="1">
        <v>9</v>
      </c>
      <c r="V75" s="1">
        <v>0</v>
      </c>
      <c r="W75" s="1">
        <v>1</v>
      </c>
      <c r="X75" s="1">
        <v>25</v>
      </c>
      <c r="Y75" s="1">
        <v>0</v>
      </c>
      <c r="Z75" s="1">
        <v>0</v>
      </c>
      <c r="AA75" s="1">
        <v>1</v>
      </c>
      <c r="AB75" s="1">
        <v>0</v>
      </c>
      <c r="AC75">
        <v>0.7142857142857143</v>
      </c>
      <c r="AD75">
        <v>0.96153846153846156</v>
      </c>
      <c r="AE75">
        <v>0.81967213114754101</v>
      </c>
      <c r="AF75">
        <v>26</v>
      </c>
      <c r="AG75">
        <v>0</v>
      </c>
      <c r="AH75">
        <v>1</v>
      </c>
      <c r="AI75">
        <v>0</v>
      </c>
      <c r="AJ75">
        <v>0</v>
      </c>
      <c r="AK75">
        <v>0.8</v>
      </c>
      <c r="AL75">
        <v>0.30769230769230771</v>
      </c>
      <c r="AM75">
        <v>0.44444444444444442</v>
      </c>
      <c r="AN75">
        <v>13</v>
      </c>
      <c r="AO75">
        <v>0.72499999999999998</v>
      </c>
      <c r="AP75">
        <v>0.50476190476190474</v>
      </c>
      <c r="AQ75">
        <v>0.42307692307692307</v>
      </c>
      <c r="AR75">
        <v>0.4213721918639951</v>
      </c>
      <c r="AS75">
        <v>40</v>
      </c>
      <c r="AT75">
        <v>0.72428571428571442</v>
      </c>
      <c r="AU75">
        <v>0.72499999999999998</v>
      </c>
      <c r="AV75">
        <v>0.67723132969034616</v>
      </c>
      <c r="AW75">
        <v>40</v>
      </c>
    </row>
    <row r="76" spans="1:49" s="2" customFormat="1" x14ac:dyDescent="0.25">
      <c r="A76" s="3" t="s">
        <v>160</v>
      </c>
      <c r="B76" s="3" t="str">
        <f>B75</f>
        <v>SM05</v>
      </c>
      <c r="C76" s="3" t="str">
        <f>C75</f>
        <v>ironycorpus</v>
      </c>
      <c r="D76" s="3" t="str">
        <f>D75</f>
        <v>Ternary</v>
      </c>
      <c r="E76" s="3">
        <f>SUM(E72:E75)</f>
        <v>7.7614545822143305E-2</v>
      </c>
      <c r="F76" s="3">
        <f>F75</f>
        <v>163</v>
      </c>
      <c r="G76" s="3">
        <f t="shared" ref="G76:H76" si="140">G75</f>
        <v>123</v>
      </c>
      <c r="H76" s="3">
        <f t="shared" si="140"/>
        <v>40</v>
      </c>
      <c r="I76" s="3">
        <f>SUM(I72:I75)/4</f>
        <v>0.74222560975609764</v>
      </c>
      <c r="J76" s="3">
        <f t="shared" ref="J76:L76" si="141">SUM(J72:J75)/4</f>
        <v>0.48640314234029469</v>
      </c>
      <c r="K76" s="3">
        <f t="shared" si="141"/>
        <v>0.74222560975609764</v>
      </c>
      <c r="L76" s="3">
        <f t="shared" si="141"/>
        <v>0</v>
      </c>
      <c r="M76" s="3">
        <f t="shared" ref="M76:R76" si="142">SUM(M72:M75)/4</f>
        <v>0.47459639126305792</v>
      </c>
      <c r="N76" s="3">
        <f t="shared" si="142"/>
        <v>0.74222560975609764</v>
      </c>
      <c r="O76" s="3">
        <f t="shared" si="142"/>
        <v>0</v>
      </c>
      <c r="P76" s="3">
        <f t="shared" si="142"/>
        <v>0.46879421854156766</v>
      </c>
      <c r="Q76" s="3">
        <f t="shared" si="142"/>
        <v>0.74222560975609764</v>
      </c>
      <c r="R76" s="3">
        <f t="shared" si="142"/>
        <v>0</v>
      </c>
      <c r="S76" s="3"/>
      <c r="T76" s="3">
        <f>ROUND(SUM(T72:T75)/4,0)</f>
        <v>7</v>
      </c>
      <c r="U76" s="3">
        <f>ROUND(SUM(U72:U75)/4,0)</f>
        <v>6</v>
      </c>
      <c r="V76" s="3">
        <f t="shared" ref="V76:AB76" si="143">ROUND(SUM(V72:V75)/4,0)</f>
        <v>0</v>
      </c>
      <c r="W76" s="3">
        <f t="shared" si="143"/>
        <v>3</v>
      </c>
      <c r="X76" s="3">
        <f t="shared" si="143"/>
        <v>24</v>
      </c>
      <c r="Y76" s="3">
        <f t="shared" si="143"/>
        <v>0</v>
      </c>
      <c r="Z76" s="3">
        <f t="shared" si="143"/>
        <v>0</v>
      </c>
      <c r="AA76" s="3">
        <f t="shared" si="143"/>
        <v>2</v>
      </c>
      <c r="AB76" s="3">
        <f t="shared" si="143"/>
        <v>0</v>
      </c>
      <c r="AC76" s="3">
        <f t="shared" ref="AC76" si="144">SUM(AC72:AC75)/4</f>
        <v>0.76261851792997515</v>
      </c>
      <c r="AD76" s="3">
        <f t="shared" ref="AD76:AE76" si="145">SUM(AD72:AD75)/4</f>
        <v>0.88853276353276356</v>
      </c>
      <c r="AE76" s="3">
        <f t="shared" si="145"/>
        <v>0.81923399510647732</v>
      </c>
      <c r="AF76" s="3">
        <f>AF75</f>
        <v>26</v>
      </c>
      <c r="AG76" s="3">
        <f t="shared" ref="AG76:AI76" si="146">SUM(AG72:AG75)/4</f>
        <v>0</v>
      </c>
      <c r="AH76" s="3">
        <f t="shared" si="146"/>
        <v>1.75</v>
      </c>
      <c r="AI76" s="3">
        <f t="shared" si="146"/>
        <v>0</v>
      </c>
      <c r="AJ76" s="3">
        <f>AJ75</f>
        <v>0</v>
      </c>
      <c r="AK76" s="3">
        <f t="shared" ref="AK76:AM76" si="147">SUM(AK72:AK75)/4</f>
        <v>0.69659090909090904</v>
      </c>
      <c r="AL76" s="3">
        <f t="shared" si="147"/>
        <v>0.53525641025641035</v>
      </c>
      <c r="AM76" s="3">
        <f t="shared" si="147"/>
        <v>0.58714866051822567</v>
      </c>
      <c r="AN76" s="3">
        <f>AN75</f>
        <v>13</v>
      </c>
      <c r="AO76" s="3">
        <f t="shared" ref="AO76:AR76" si="148">SUM(AO72:AO75)/4</f>
        <v>0.74222560975609764</v>
      </c>
      <c r="AP76" s="3">
        <f t="shared" si="148"/>
        <v>0.48640314234029469</v>
      </c>
      <c r="AQ76" s="3">
        <f t="shared" si="148"/>
        <v>0.47459639126305792</v>
      </c>
      <c r="AR76" s="3">
        <f t="shared" si="148"/>
        <v>0.46879421854156766</v>
      </c>
      <c r="AS76" s="3">
        <f>AS75</f>
        <v>40</v>
      </c>
      <c r="AT76" s="3">
        <f t="shared" ref="AT76:AV76" si="149">SUM(AT72:AT75)/4</f>
        <v>0.7110314852000057</v>
      </c>
      <c r="AU76" s="3">
        <f t="shared" si="149"/>
        <v>0.74222560975609764</v>
      </c>
      <c r="AV76" s="3">
        <f t="shared" si="149"/>
        <v>0.71318543182537586</v>
      </c>
      <c r="AW76" s="3">
        <f>AW75</f>
        <v>40</v>
      </c>
    </row>
    <row r="77" spans="1:49" x14ac:dyDescent="0.25">
      <c r="A77">
        <v>1</v>
      </c>
      <c r="B77" s="1" t="s">
        <v>69</v>
      </c>
      <c r="C77" s="1" t="s">
        <v>70</v>
      </c>
      <c r="D77" s="1" t="s">
        <v>168</v>
      </c>
      <c r="E77">
        <v>8.8380098342895494E-2</v>
      </c>
      <c r="F77">
        <v>490</v>
      </c>
      <c r="G77">
        <v>367</v>
      </c>
      <c r="H77">
        <v>123</v>
      </c>
      <c r="I77">
        <v>0.5934959349593496</v>
      </c>
      <c r="J77">
        <v>0.382078853046595</v>
      </c>
      <c r="K77">
        <v>0.5934959349593496</v>
      </c>
      <c r="L77">
        <v>0</v>
      </c>
      <c r="M77">
        <v>0.38253968253968251</v>
      </c>
      <c r="N77">
        <v>0.5934959349593496</v>
      </c>
      <c r="O77">
        <v>0</v>
      </c>
      <c r="P77">
        <v>0.36988097110796492</v>
      </c>
      <c r="Q77">
        <v>0.5934959349593496</v>
      </c>
      <c r="R77">
        <v>0</v>
      </c>
      <c r="S77" s="1" t="s">
        <v>229</v>
      </c>
      <c r="T77" s="1">
        <v>57</v>
      </c>
      <c r="U77" s="1">
        <v>13</v>
      </c>
      <c r="V77" s="1">
        <v>0</v>
      </c>
      <c r="W77" s="1">
        <v>32</v>
      </c>
      <c r="X77" s="1">
        <v>16</v>
      </c>
      <c r="Y77" s="1">
        <v>0</v>
      </c>
      <c r="Z77" s="1">
        <v>4</v>
      </c>
      <c r="AA77" s="1">
        <v>1</v>
      </c>
      <c r="AB77" s="1">
        <v>0</v>
      </c>
      <c r="AC77">
        <v>0.53333333333333333</v>
      </c>
      <c r="AD77">
        <v>0.33333333333333331</v>
      </c>
      <c r="AE77">
        <v>0.41025641025641019</v>
      </c>
      <c r="AF77">
        <v>48</v>
      </c>
      <c r="AG77">
        <v>0</v>
      </c>
      <c r="AH77">
        <v>5</v>
      </c>
      <c r="AI77">
        <v>0</v>
      </c>
      <c r="AJ77">
        <v>0</v>
      </c>
      <c r="AK77">
        <v>0.61290322580645162</v>
      </c>
      <c r="AL77">
        <v>0.81428571428571428</v>
      </c>
      <c r="AM77">
        <v>0.69938650306748462</v>
      </c>
      <c r="AN77">
        <v>70</v>
      </c>
      <c r="AO77">
        <v>0.5934959349593496</v>
      </c>
      <c r="AP77">
        <v>0.382078853046595</v>
      </c>
      <c r="AQ77">
        <v>0.38253968253968251</v>
      </c>
      <c r="AR77">
        <v>0.36988097110796492</v>
      </c>
      <c r="AS77">
        <v>123</v>
      </c>
      <c r="AT77">
        <v>0.55693679517440331</v>
      </c>
      <c r="AU77">
        <v>0.5934959349593496</v>
      </c>
      <c r="AV77">
        <v>0.55812490168318385</v>
      </c>
      <c r="AW77">
        <v>123</v>
      </c>
    </row>
    <row r="78" spans="1:49" x14ac:dyDescent="0.25">
      <c r="A78">
        <v>2</v>
      </c>
      <c r="B78" s="1" t="s">
        <v>69</v>
      </c>
      <c r="C78" s="1" t="s">
        <v>70</v>
      </c>
      <c r="D78" s="1" t="s">
        <v>168</v>
      </c>
      <c r="E78">
        <v>8.8661670684814398E-2</v>
      </c>
      <c r="F78">
        <v>490</v>
      </c>
      <c r="G78">
        <v>367</v>
      </c>
      <c r="H78">
        <v>123</v>
      </c>
      <c r="I78">
        <v>0.61788617886178865</v>
      </c>
      <c r="J78">
        <v>0.56810699588477365</v>
      </c>
      <c r="K78">
        <v>0.61788617886178865</v>
      </c>
      <c r="L78">
        <v>0</v>
      </c>
      <c r="M78">
        <v>0.4718253968253967</v>
      </c>
      <c r="N78">
        <v>0.61788617886178865</v>
      </c>
      <c r="O78">
        <v>0</v>
      </c>
      <c r="P78">
        <v>0.49590034689372442</v>
      </c>
      <c r="Q78">
        <v>0.61788617886178865</v>
      </c>
      <c r="R78">
        <v>0</v>
      </c>
      <c r="S78" s="1" t="s">
        <v>230</v>
      </c>
      <c r="T78" s="1">
        <v>53</v>
      </c>
      <c r="U78" s="1">
        <v>16</v>
      </c>
      <c r="V78" s="1">
        <v>1</v>
      </c>
      <c r="W78" s="1">
        <v>26</v>
      </c>
      <c r="X78" s="1">
        <v>22</v>
      </c>
      <c r="Y78" s="1">
        <v>0</v>
      </c>
      <c r="Z78" s="1">
        <v>2</v>
      </c>
      <c r="AA78" s="1">
        <v>2</v>
      </c>
      <c r="AB78" s="1">
        <v>1</v>
      </c>
      <c r="AC78">
        <v>0.55000000000000004</v>
      </c>
      <c r="AD78">
        <v>0.45833333333333331</v>
      </c>
      <c r="AE78">
        <v>0.5</v>
      </c>
      <c r="AF78">
        <v>48</v>
      </c>
      <c r="AG78">
        <v>0.2857142857142857</v>
      </c>
      <c r="AH78">
        <v>5</v>
      </c>
      <c r="AI78">
        <v>0.5</v>
      </c>
      <c r="AJ78">
        <v>0.2</v>
      </c>
      <c r="AK78">
        <v>0.65432098765432101</v>
      </c>
      <c r="AL78">
        <v>0.75714285714285712</v>
      </c>
      <c r="AM78">
        <v>0.70198675496688745</v>
      </c>
      <c r="AN78">
        <v>70</v>
      </c>
      <c r="AO78">
        <v>0.61788617886178865</v>
      </c>
      <c r="AP78">
        <v>0.56810699588477365</v>
      </c>
      <c r="AQ78">
        <v>0.4718253968253967</v>
      </c>
      <c r="AR78">
        <v>0.49590034689372442</v>
      </c>
      <c r="AS78">
        <v>123</v>
      </c>
      <c r="AT78">
        <v>0.60733714744554856</v>
      </c>
      <c r="AU78">
        <v>0.61788617886178865</v>
      </c>
      <c r="AV78">
        <v>0.60624101037604516</v>
      </c>
      <c r="AW78">
        <v>123</v>
      </c>
    </row>
    <row r="79" spans="1:49" x14ac:dyDescent="0.25">
      <c r="A79">
        <v>3</v>
      </c>
      <c r="B79" s="1" t="s">
        <v>69</v>
      </c>
      <c r="C79" s="1" t="s">
        <v>70</v>
      </c>
      <c r="D79" s="1" t="s">
        <v>168</v>
      </c>
      <c r="E79">
        <v>8.8218688964843694E-2</v>
      </c>
      <c r="F79">
        <v>490</v>
      </c>
      <c r="G79">
        <v>368</v>
      </c>
      <c r="H79">
        <v>122</v>
      </c>
      <c r="I79">
        <v>0.60655737704918034</v>
      </c>
      <c r="J79">
        <v>0.39219114219114221</v>
      </c>
      <c r="K79">
        <v>0.60655737704918034</v>
      </c>
      <c r="L79">
        <v>0</v>
      </c>
      <c r="M79">
        <v>0.40949737897008931</v>
      </c>
      <c r="N79">
        <v>0.60655737704918034</v>
      </c>
      <c r="O79">
        <v>0</v>
      </c>
      <c r="P79">
        <v>0.3997906855049711</v>
      </c>
      <c r="Q79">
        <v>0.60655737704918034</v>
      </c>
      <c r="R79">
        <v>0</v>
      </c>
      <c r="S79" s="1" t="s">
        <v>231</v>
      </c>
      <c r="T79" s="1">
        <v>51</v>
      </c>
      <c r="U79" s="1">
        <v>18</v>
      </c>
      <c r="V79" s="1">
        <v>0</v>
      </c>
      <c r="W79" s="1">
        <v>24</v>
      </c>
      <c r="X79" s="1">
        <v>23</v>
      </c>
      <c r="Y79" s="1">
        <v>0</v>
      </c>
      <c r="Z79" s="1">
        <v>3</v>
      </c>
      <c r="AA79" s="1">
        <v>3</v>
      </c>
      <c r="AB79" s="1">
        <v>0</v>
      </c>
      <c r="AC79">
        <v>0.52272727272727271</v>
      </c>
      <c r="AD79">
        <v>0.4893617021276595</v>
      </c>
      <c r="AE79">
        <v>0.50549450549450547</v>
      </c>
      <c r="AF79">
        <v>47</v>
      </c>
      <c r="AG79">
        <v>0</v>
      </c>
      <c r="AH79">
        <v>6</v>
      </c>
      <c r="AI79">
        <v>0</v>
      </c>
      <c r="AJ79">
        <v>0</v>
      </c>
      <c r="AK79">
        <v>0.65384615384615385</v>
      </c>
      <c r="AL79">
        <v>0.73913043478260865</v>
      </c>
      <c r="AM79">
        <v>0.69387755102040805</v>
      </c>
      <c r="AN79">
        <v>69</v>
      </c>
      <c r="AO79">
        <v>0.60655737704918034</v>
      </c>
      <c r="AP79">
        <v>0.39219114219114221</v>
      </c>
      <c r="AQ79">
        <v>0.40949737897008931</v>
      </c>
      <c r="AR79">
        <v>0.3997906855049711</v>
      </c>
      <c r="AS79">
        <v>122</v>
      </c>
      <c r="AT79">
        <v>0.57117677404562639</v>
      </c>
      <c r="AU79">
        <v>0.60655737704918034</v>
      </c>
      <c r="AV79">
        <v>0.58717862933319598</v>
      </c>
      <c r="AW79">
        <v>122</v>
      </c>
    </row>
    <row r="80" spans="1:49" x14ac:dyDescent="0.25">
      <c r="A80">
        <v>4</v>
      </c>
      <c r="B80" s="1" t="s">
        <v>69</v>
      </c>
      <c r="C80" s="1" t="s">
        <v>70</v>
      </c>
      <c r="D80" s="1" t="s">
        <v>168</v>
      </c>
      <c r="E80">
        <v>8.9173078536987305E-2</v>
      </c>
      <c r="F80">
        <v>490</v>
      </c>
      <c r="G80">
        <v>368</v>
      </c>
      <c r="H80">
        <v>122</v>
      </c>
      <c r="I80">
        <v>0.5901639344262295</v>
      </c>
      <c r="J80">
        <v>0.37596899224806202</v>
      </c>
      <c r="K80">
        <v>0.5901639344262295</v>
      </c>
      <c r="L80">
        <v>0</v>
      </c>
      <c r="M80">
        <v>0.38852913968547642</v>
      </c>
      <c r="N80">
        <v>0.5901639344262295</v>
      </c>
      <c r="O80">
        <v>0</v>
      </c>
      <c r="P80">
        <v>0.37683637776914108</v>
      </c>
      <c r="Q80">
        <v>0.5901639344262295</v>
      </c>
      <c r="R80">
        <v>0</v>
      </c>
      <c r="S80" s="1" t="s">
        <v>232</v>
      </c>
      <c r="T80" s="1">
        <v>54</v>
      </c>
      <c r="U80" s="1">
        <v>15</v>
      </c>
      <c r="V80" s="1">
        <v>0</v>
      </c>
      <c r="W80" s="1">
        <v>29</v>
      </c>
      <c r="X80" s="1">
        <v>18</v>
      </c>
      <c r="Y80" s="1">
        <v>0</v>
      </c>
      <c r="Z80" s="1">
        <v>3</v>
      </c>
      <c r="AA80" s="1">
        <v>3</v>
      </c>
      <c r="AB80" s="1">
        <v>0</v>
      </c>
      <c r="AC80">
        <v>0.5</v>
      </c>
      <c r="AD80">
        <v>0.38297872340425532</v>
      </c>
      <c r="AE80">
        <v>0.4337349397590361</v>
      </c>
      <c r="AF80">
        <v>47</v>
      </c>
      <c r="AG80">
        <v>0</v>
      </c>
      <c r="AH80">
        <v>6</v>
      </c>
      <c r="AI80">
        <v>0</v>
      </c>
      <c r="AJ80">
        <v>0</v>
      </c>
      <c r="AK80">
        <v>0.62790697674418605</v>
      </c>
      <c r="AL80">
        <v>0.78260869565217395</v>
      </c>
      <c r="AM80">
        <v>0.6967741935483871</v>
      </c>
      <c r="AN80">
        <v>69</v>
      </c>
      <c r="AO80">
        <v>0.5901639344262295</v>
      </c>
      <c r="AP80">
        <v>0.37596899224806202</v>
      </c>
      <c r="AQ80">
        <v>0.38852913968547642</v>
      </c>
      <c r="AR80">
        <v>0.37683637776914108</v>
      </c>
      <c r="AS80">
        <v>122</v>
      </c>
      <c r="AT80">
        <v>0.54775066717499044</v>
      </c>
      <c r="AU80">
        <v>0.5901639344262295</v>
      </c>
      <c r="AV80">
        <v>0.56117181576650343</v>
      </c>
      <c r="AW80">
        <v>122</v>
      </c>
    </row>
    <row r="81" spans="1:49" s="2" customFormat="1" x14ac:dyDescent="0.25">
      <c r="A81" s="3" t="s">
        <v>160</v>
      </c>
      <c r="B81" s="3" t="str">
        <f>B80</f>
        <v>SM06</v>
      </c>
      <c r="C81" s="3" t="str">
        <f>C80</f>
        <v>celeb</v>
      </c>
      <c r="D81" s="3" t="str">
        <f>D80</f>
        <v>Ternary</v>
      </c>
      <c r="E81" s="3">
        <f>SUM(E77:E80)</f>
        <v>0.3544335365295409</v>
      </c>
      <c r="F81" s="3">
        <f>F80</f>
        <v>490</v>
      </c>
      <c r="G81" s="3">
        <f t="shared" ref="G81:H81" si="150">G80</f>
        <v>368</v>
      </c>
      <c r="H81" s="3">
        <f t="shared" si="150"/>
        <v>122</v>
      </c>
      <c r="I81" s="3">
        <f>SUM(I77:I80)/4</f>
        <v>0.60202585632413697</v>
      </c>
      <c r="J81" s="3">
        <f t="shared" ref="J81:L81" si="151">SUM(J77:J80)/4</f>
        <v>0.42958649584264319</v>
      </c>
      <c r="K81" s="3">
        <f t="shared" si="151"/>
        <v>0.60202585632413697</v>
      </c>
      <c r="L81" s="3">
        <f t="shared" si="151"/>
        <v>0</v>
      </c>
      <c r="M81" s="3">
        <f t="shared" ref="M81:R81" si="152">SUM(M77:M80)/4</f>
        <v>0.41309789950516124</v>
      </c>
      <c r="N81" s="3">
        <f t="shared" si="152"/>
        <v>0.60202585632413697</v>
      </c>
      <c r="O81" s="3">
        <f t="shared" si="152"/>
        <v>0</v>
      </c>
      <c r="P81" s="3">
        <f t="shared" si="152"/>
        <v>0.41060209531895037</v>
      </c>
      <c r="Q81" s="3">
        <f t="shared" si="152"/>
        <v>0.60202585632413697</v>
      </c>
      <c r="R81" s="3">
        <f t="shared" si="152"/>
        <v>0</v>
      </c>
      <c r="S81" s="3"/>
      <c r="T81" s="3">
        <f>ROUND(SUM(T77:T80)/4,0)</f>
        <v>54</v>
      </c>
      <c r="U81" s="3">
        <f>ROUND(SUM(U77:U80)/4,0)</f>
        <v>16</v>
      </c>
      <c r="V81" s="3">
        <f t="shared" ref="V81:AB81" si="153">ROUND(SUM(V77:V80)/4,0)</f>
        <v>0</v>
      </c>
      <c r="W81" s="3">
        <f t="shared" si="153"/>
        <v>28</v>
      </c>
      <c r="X81" s="3">
        <f t="shared" si="153"/>
        <v>20</v>
      </c>
      <c r="Y81" s="3">
        <f t="shared" si="153"/>
        <v>0</v>
      </c>
      <c r="Z81" s="3">
        <f t="shared" si="153"/>
        <v>3</v>
      </c>
      <c r="AA81" s="3">
        <f t="shared" si="153"/>
        <v>2</v>
      </c>
      <c r="AB81" s="3">
        <f t="shared" si="153"/>
        <v>0</v>
      </c>
      <c r="AC81" s="3">
        <f t="shared" ref="AC81" si="154">SUM(AC77:AC80)/4</f>
        <v>0.5265151515151516</v>
      </c>
      <c r="AD81" s="3">
        <f t="shared" ref="AD81:AE81" si="155">SUM(AD77:AD80)/4</f>
        <v>0.41600177304964536</v>
      </c>
      <c r="AE81" s="3">
        <f t="shared" si="155"/>
        <v>0.46237146387748795</v>
      </c>
      <c r="AF81" s="3">
        <f>AF80</f>
        <v>47</v>
      </c>
      <c r="AG81" s="3">
        <f t="shared" ref="AG81:AI81" si="156">SUM(AG77:AG80)/4</f>
        <v>7.1428571428571425E-2</v>
      </c>
      <c r="AH81" s="3">
        <f t="shared" si="156"/>
        <v>5.5</v>
      </c>
      <c r="AI81" s="3">
        <f t="shared" si="156"/>
        <v>0.125</v>
      </c>
      <c r="AJ81" s="3">
        <f>AJ80</f>
        <v>0</v>
      </c>
      <c r="AK81" s="3">
        <f t="shared" ref="AK81:AM81" si="157">SUM(AK77:AK80)/4</f>
        <v>0.63724433601277819</v>
      </c>
      <c r="AL81" s="3">
        <f t="shared" si="157"/>
        <v>0.77329192546583847</v>
      </c>
      <c r="AM81" s="3">
        <f t="shared" si="157"/>
        <v>0.6980062506507918</v>
      </c>
      <c r="AN81" s="3">
        <f>AN80</f>
        <v>69</v>
      </c>
      <c r="AO81" s="3">
        <f t="shared" ref="AO81:AR81" si="158">SUM(AO77:AO80)/4</f>
        <v>0.60202585632413697</v>
      </c>
      <c r="AP81" s="3">
        <f t="shared" si="158"/>
        <v>0.42958649584264319</v>
      </c>
      <c r="AQ81" s="3">
        <f t="shared" si="158"/>
        <v>0.41309789950516124</v>
      </c>
      <c r="AR81" s="3">
        <f t="shared" si="158"/>
        <v>0.41060209531895037</v>
      </c>
      <c r="AS81" s="3">
        <f>AS80</f>
        <v>122</v>
      </c>
      <c r="AT81" s="3">
        <f t="shared" ref="AT81:AV81" si="159">SUM(AT77:AT80)/4</f>
        <v>0.57080034596014217</v>
      </c>
      <c r="AU81" s="3">
        <f t="shared" si="159"/>
        <v>0.60202585632413697</v>
      </c>
      <c r="AV81" s="3">
        <f t="shared" si="159"/>
        <v>0.57817908928973216</v>
      </c>
      <c r="AW81" s="3">
        <f>AW80</f>
        <v>122</v>
      </c>
    </row>
    <row r="82" spans="1:49" x14ac:dyDescent="0.25">
      <c r="A82">
        <v>1</v>
      </c>
      <c r="B82" s="1" t="s">
        <v>71</v>
      </c>
      <c r="C82" s="1" t="s">
        <v>72</v>
      </c>
      <c r="D82" s="1" t="s">
        <v>168</v>
      </c>
      <c r="E82">
        <v>1414.1860761642456</v>
      </c>
      <c r="F82">
        <v>70002</v>
      </c>
      <c r="G82">
        <v>52501</v>
      </c>
      <c r="H82">
        <v>17501</v>
      </c>
      <c r="I82">
        <v>0.63516370493114682</v>
      </c>
      <c r="J82">
        <v>0.62964076247989775</v>
      </c>
      <c r="K82">
        <v>0.63516370493114682</v>
      </c>
      <c r="L82">
        <v>0</v>
      </c>
      <c r="M82">
        <v>0.63516510655009173</v>
      </c>
      <c r="N82">
        <v>0.63516370493114682</v>
      </c>
      <c r="O82">
        <v>0</v>
      </c>
      <c r="P82">
        <v>0.63099266904316875</v>
      </c>
      <c r="Q82">
        <v>0.63516370493114682</v>
      </c>
      <c r="R82">
        <v>0</v>
      </c>
      <c r="S82" s="1" t="s">
        <v>233</v>
      </c>
      <c r="T82" s="1">
        <v>4482</v>
      </c>
      <c r="U82" s="1">
        <v>488</v>
      </c>
      <c r="V82" s="1">
        <v>864</v>
      </c>
      <c r="W82" s="1">
        <v>589</v>
      </c>
      <c r="X82" s="1">
        <v>3848</v>
      </c>
      <c r="Y82" s="1">
        <v>1396</v>
      </c>
      <c r="Z82" s="1">
        <v>1213</v>
      </c>
      <c r="AA82" s="1">
        <v>1835</v>
      </c>
      <c r="AB82" s="1">
        <v>2786</v>
      </c>
      <c r="AC82">
        <v>0.62356182142278394</v>
      </c>
      <c r="AD82">
        <v>0.65969483970512599</v>
      </c>
      <c r="AE82">
        <v>0.6411196267910696</v>
      </c>
      <c r="AF82">
        <v>5833</v>
      </c>
      <c r="AG82">
        <v>0.51213235294117643</v>
      </c>
      <c r="AH82">
        <v>5834</v>
      </c>
      <c r="AI82">
        <v>0.5521204914783987</v>
      </c>
      <c r="AJ82">
        <v>0.47754542338018507</v>
      </c>
      <c r="AK82">
        <v>0.71323997453851051</v>
      </c>
      <c r="AL82">
        <v>0.76825505656496396</v>
      </c>
      <c r="AM82">
        <v>0.73972602739726034</v>
      </c>
      <c r="AN82">
        <v>5834</v>
      </c>
      <c r="AO82">
        <v>0.63516370493114682</v>
      </c>
      <c r="AP82">
        <v>0.62964076247989775</v>
      </c>
      <c r="AQ82">
        <v>0.63516510655009173</v>
      </c>
      <c r="AR82">
        <v>0.63099266904316875</v>
      </c>
      <c r="AS82">
        <v>17501</v>
      </c>
      <c r="AT82">
        <v>0.62964110982810961</v>
      </c>
      <c r="AU82">
        <v>0.63516370493114682</v>
      </c>
      <c r="AV82">
        <v>0.63099209039293458</v>
      </c>
      <c r="AW82">
        <v>17501</v>
      </c>
    </row>
    <row r="83" spans="1:49" x14ac:dyDescent="0.25">
      <c r="A83">
        <v>2</v>
      </c>
      <c r="B83" s="1" t="s">
        <v>71</v>
      </c>
      <c r="C83" s="1" t="s">
        <v>72</v>
      </c>
      <c r="D83" s="1" t="s">
        <v>168</v>
      </c>
      <c r="E83">
        <v>1451.1764335632324</v>
      </c>
      <c r="F83">
        <v>70002</v>
      </c>
      <c r="G83">
        <v>52501</v>
      </c>
      <c r="H83">
        <v>17501</v>
      </c>
      <c r="I83">
        <v>0.64310610822238734</v>
      </c>
      <c r="J83">
        <v>0.63828810774047684</v>
      </c>
      <c r="K83">
        <v>0.64310610822238734</v>
      </c>
      <c r="L83">
        <v>0</v>
      </c>
      <c r="M83">
        <v>0.64310736949305669</v>
      </c>
      <c r="N83">
        <v>0.64310610822238734</v>
      </c>
      <c r="O83">
        <v>0</v>
      </c>
      <c r="P83">
        <v>0.63957445146704617</v>
      </c>
      <c r="Q83">
        <v>0.64310610822238734</v>
      </c>
      <c r="R83">
        <v>0</v>
      </c>
      <c r="S83" s="1" t="s">
        <v>234</v>
      </c>
      <c r="T83" s="1">
        <v>4494</v>
      </c>
      <c r="U83" s="1">
        <v>492</v>
      </c>
      <c r="V83" s="1">
        <v>848</v>
      </c>
      <c r="W83" s="1">
        <v>549</v>
      </c>
      <c r="X83" s="1">
        <v>3880</v>
      </c>
      <c r="Y83" s="1">
        <v>1404</v>
      </c>
      <c r="Z83" s="1">
        <v>1178</v>
      </c>
      <c r="AA83" s="1">
        <v>1775</v>
      </c>
      <c r="AB83" s="1">
        <v>2881</v>
      </c>
      <c r="AC83">
        <v>0.63120221246136332</v>
      </c>
      <c r="AD83">
        <v>0.66518086747814165</v>
      </c>
      <c r="AE83">
        <v>0.64774624373956602</v>
      </c>
      <c r="AF83">
        <v>5833</v>
      </c>
      <c r="AG83">
        <v>0.52539436491292046</v>
      </c>
      <c r="AH83">
        <v>5834</v>
      </c>
      <c r="AI83">
        <v>0.56127021235145136</v>
      </c>
      <c r="AJ83">
        <v>0.49382927665409659</v>
      </c>
      <c r="AK83">
        <v>0.72239189840861595</v>
      </c>
      <c r="AL83">
        <v>0.77031196434693183</v>
      </c>
      <c r="AM83">
        <v>0.74558274574865191</v>
      </c>
      <c r="AN83">
        <v>5834</v>
      </c>
      <c r="AO83">
        <v>0.64310610822238734</v>
      </c>
      <c r="AP83">
        <v>0.63828810774047684</v>
      </c>
      <c r="AQ83">
        <v>0.64310736949305669</v>
      </c>
      <c r="AR83">
        <v>0.63957445146704617</v>
      </c>
      <c r="AS83">
        <v>17501</v>
      </c>
      <c r="AT83">
        <v>0.63828851262564223</v>
      </c>
      <c r="AU83">
        <v>0.64310610822238734</v>
      </c>
      <c r="AV83">
        <v>0.63957398453416958</v>
      </c>
      <c r="AW83">
        <v>17501</v>
      </c>
    </row>
    <row r="84" spans="1:49" x14ac:dyDescent="0.25">
      <c r="A84">
        <v>3</v>
      </c>
      <c r="B84" s="1" t="s">
        <v>71</v>
      </c>
      <c r="C84" s="1" t="s">
        <v>72</v>
      </c>
      <c r="D84" s="1" t="s">
        <v>168</v>
      </c>
      <c r="E84">
        <v>1455.1794769763949</v>
      </c>
      <c r="F84">
        <v>70002</v>
      </c>
      <c r="G84">
        <v>52502</v>
      </c>
      <c r="H84">
        <v>17500</v>
      </c>
      <c r="I84">
        <v>0.64062857142857144</v>
      </c>
      <c r="J84">
        <v>0.63583734228489341</v>
      </c>
      <c r="K84">
        <v>0.64062857142857144</v>
      </c>
      <c r="L84">
        <v>0</v>
      </c>
      <c r="M84">
        <v>0.64062708671750734</v>
      </c>
      <c r="N84">
        <v>0.64062857142857144</v>
      </c>
      <c r="O84">
        <v>0</v>
      </c>
      <c r="P84">
        <v>0.63725315699267793</v>
      </c>
      <c r="Q84">
        <v>0.64062857142857144</v>
      </c>
      <c r="R84">
        <v>0</v>
      </c>
      <c r="S84" s="1" t="s">
        <v>235</v>
      </c>
      <c r="T84" s="1">
        <v>4451</v>
      </c>
      <c r="U84" s="1">
        <v>455</v>
      </c>
      <c r="V84" s="1">
        <v>927</v>
      </c>
      <c r="W84" s="1">
        <v>566</v>
      </c>
      <c r="X84" s="1">
        <v>3889</v>
      </c>
      <c r="Y84" s="1">
        <v>1379</v>
      </c>
      <c r="Z84" s="1">
        <v>1192</v>
      </c>
      <c r="AA84" s="1">
        <v>1770</v>
      </c>
      <c r="AB84" s="1">
        <v>2871</v>
      </c>
      <c r="AC84">
        <v>0.63608112528622829</v>
      </c>
      <c r="AD84">
        <v>0.66660953033938974</v>
      </c>
      <c r="AE84">
        <v>0.65098761298962171</v>
      </c>
      <c r="AF84">
        <v>5834</v>
      </c>
      <c r="AG84">
        <v>0.52152588555858315</v>
      </c>
      <c r="AH84">
        <v>5833</v>
      </c>
      <c r="AI84">
        <v>0.55456828278926018</v>
      </c>
      <c r="AJ84">
        <v>0.49219955426024342</v>
      </c>
      <c r="AK84">
        <v>0.71686261877919155</v>
      </c>
      <c r="AL84">
        <v>0.76307217555288875</v>
      </c>
      <c r="AM84">
        <v>0.73924597242982903</v>
      </c>
      <c r="AN84">
        <v>5833</v>
      </c>
      <c r="AO84">
        <v>0.64062857142857144</v>
      </c>
      <c r="AP84">
        <v>0.63583734228489341</v>
      </c>
      <c r="AQ84">
        <v>0.64062708671750734</v>
      </c>
      <c r="AR84">
        <v>0.63725315699267793</v>
      </c>
      <c r="AS84">
        <v>17500</v>
      </c>
      <c r="AT84">
        <v>0.63583735621535054</v>
      </c>
      <c r="AU84">
        <v>0.64062857142857144</v>
      </c>
      <c r="AV84">
        <v>0.63725394181873485</v>
      </c>
      <c r="AW84">
        <v>17500</v>
      </c>
    </row>
    <row r="85" spans="1:49" x14ac:dyDescent="0.25">
      <c r="A85">
        <v>4</v>
      </c>
      <c r="B85" s="1" t="s">
        <v>71</v>
      </c>
      <c r="C85" s="1" t="s">
        <v>72</v>
      </c>
      <c r="D85" s="1" t="s">
        <v>168</v>
      </c>
      <c r="E85">
        <v>1449.8735699653623</v>
      </c>
      <c r="F85">
        <v>70002</v>
      </c>
      <c r="G85">
        <v>52502</v>
      </c>
      <c r="H85">
        <v>17500</v>
      </c>
      <c r="I85">
        <v>0.63897142857142852</v>
      </c>
      <c r="J85">
        <v>0.6340748034774083</v>
      </c>
      <c r="K85">
        <v>0.63897142857142852</v>
      </c>
      <c r="L85">
        <v>0</v>
      </c>
      <c r="M85">
        <v>0.63897024097542332</v>
      </c>
      <c r="N85">
        <v>0.63897142857142852</v>
      </c>
      <c r="O85">
        <v>0</v>
      </c>
      <c r="P85">
        <v>0.63529193620496927</v>
      </c>
      <c r="Q85">
        <v>0.63897142857142852</v>
      </c>
      <c r="R85">
        <v>0</v>
      </c>
      <c r="S85" s="1" t="s">
        <v>236</v>
      </c>
      <c r="T85" s="1">
        <v>4464</v>
      </c>
      <c r="U85" s="1">
        <v>512</v>
      </c>
      <c r="V85" s="1">
        <v>857</v>
      </c>
      <c r="W85" s="1">
        <v>605</v>
      </c>
      <c r="X85" s="1">
        <v>3849</v>
      </c>
      <c r="Y85" s="1">
        <v>1380</v>
      </c>
      <c r="Z85" s="1">
        <v>1214</v>
      </c>
      <c r="AA85" s="1">
        <v>1750</v>
      </c>
      <c r="AB85" s="1">
        <v>2869</v>
      </c>
      <c r="AC85">
        <v>0.62984781541482571</v>
      </c>
      <c r="AD85">
        <v>0.65975317106616382</v>
      </c>
      <c r="AE85">
        <v>0.64445374633737973</v>
      </c>
      <c r="AF85">
        <v>5834</v>
      </c>
      <c r="AG85">
        <v>0.52454520522899717</v>
      </c>
      <c r="AH85">
        <v>5833</v>
      </c>
      <c r="AI85">
        <v>0.56188797493145315</v>
      </c>
      <c r="AJ85">
        <v>0.49185667752442991</v>
      </c>
      <c r="AK85">
        <v>0.71048862008594615</v>
      </c>
      <c r="AL85">
        <v>0.76530087433567628</v>
      </c>
      <c r="AM85">
        <v>0.73687685704853079</v>
      </c>
      <c r="AN85">
        <v>5833</v>
      </c>
      <c r="AO85">
        <v>0.63897142857142852</v>
      </c>
      <c r="AP85">
        <v>0.6340748034774083</v>
      </c>
      <c r="AQ85">
        <v>0.63897024097542332</v>
      </c>
      <c r="AR85">
        <v>0.63529193620496927</v>
      </c>
      <c r="AS85">
        <v>17500</v>
      </c>
      <c r="AT85">
        <v>0.63407456193523337</v>
      </c>
      <c r="AU85">
        <v>0.63897142857142852</v>
      </c>
      <c r="AV85">
        <v>0.63529245973697679</v>
      </c>
      <c r="AW85">
        <v>17500</v>
      </c>
    </row>
    <row r="86" spans="1:49" s="2" customFormat="1" x14ac:dyDescent="0.25">
      <c r="A86" s="3" t="s">
        <v>160</v>
      </c>
      <c r="B86" s="3" t="str">
        <f>B85</f>
        <v>RE02</v>
      </c>
      <c r="C86" s="3" t="str">
        <f>C85</f>
        <v>scare</v>
      </c>
      <c r="D86" s="3" t="str">
        <f>D85</f>
        <v>Ternary</v>
      </c>
      <c r="E86" s="3">
        <f>SUM(E82:E85)</f>
        <v>5770.4155566692352</v>
      </c>
      <c r="F86" s="3">
        <f>F85</f>
        <v>70002</v>
      </c>
      <c r="G86" s="3">
        <f t="shared" ref="G86:H86" si="160">G85</f>
        <v>52502</v>
      </c>
      <c r="H86" s="3">
        <f t="shared" si="160"/>
        <v>17500</v>
      </c>
      <c r="I86" s="3">
        <f>SUM(I82:I85)/4</f>
        <v>0.6394674532883835</v>
      </c>
      <c r="J86" s="3">
        <f t="shared" ref="J86:L86" si="161">SUM(J82:J85)/4</f>
        <v>0.63446025399566908</v>
      </c>
      <c r="K86" s="3">
        <f t="shared" si="161"/>
        <v>0.6394674532883835</v>
      </c>
      <c r="L86" s="3">
        <f t="shared" si="161"/>
        <v>0</v>
      </c>
      <c r="M86" s="3">
        <f t="shared" ref="M86:R86" si="162">SUM(M82:M85)/4</f>
        <v>0.63946745093401969</v>
      </c>
      <c r="N86" s="3">
        <f t="shared" si="162"/>
        <v>0.6394674532883835</v>
      </c>
      <c r="O86" s="3">
        <f t="shared" si="162"/>
        <v>0</v>
      </c>
      <c r="P86" s="3">
        <f t="shared" si="162"/>
        <v>0.63577805342696547</v>
      </c>
      <c r="Q86" s="3">
        <f t="shared" si="162"/>
        <v>0.6394674532883835</v>
      </c>
      <c r="R86" s="3">
        <f t="shared" si="162"/>
        <v>0</v>
      </c>
      <c r="S86" s="3"/>
      <c r="T86" s="3">
        <f>ROUND(SUM(T82:T85)/4,0)</f>
        <v>4473</v>
      </c>
      <c r="U86" s="3">
        <f>ROUND(SUM(U82:U85)/4,0)</f>
        <v>487</v>
      </c>
      <c r="V86" s="3">
        <f t="shared" ref="V86:AB86" si="163">ROUND(SUM(V82:V85)/4,0)</f>
        <v>874</v>
      </c>
      <c r="W86" s="3">
        <f t="shared" si="163"/>
        <v>577</v>
      </c>
      <c r="X86" s="3">
        <f t="shared" si="163"/>
        <v>3867</v>
      </c>
      <c r="Y86" s="3">
        <f t="shared" si="163"/>
        <v>1390</v>
      </c>
      <c r="Z86" s="3">
        <f t="shared" si="163"/>
        <v>1199</v>
      </c>
      <c r="AA86" s="3">
        <f t="shared" si="163"/>
        <v>1783</v>
      </c>
      <c r="AB86" s="3">
        <f t="shared" si="163"/>
        <v>2852</v>
      </c>
      <c r="AC86" s="3">
        <f t="shared" ref="AC86" si="164">SUM(AC82:AC85)/4</f>
        <v>0.63017324364630034</v>
      </c>
      <c r="AD86" s="3">
        <f t="shared" ref="AD86:AE86" si="165">SUM(AD82:AD85)/4</f>
        <v>0.6628096021472053</v>
      </c>
      <c r="AE86" s="3">
        <f t="shared" si="165"/>
        <v>0.64607680746440921</v>
      </c>
      <c r="AF86" s="3">
        <f>AF85</f>
        <v>5834</v>
      </c>
      <c r="AG86" s="3">
        <f t="shared" ref="AG86:AI86" si="166">SUM(AG82:AG85)/4</f>
        <v>0.52089945216041933</v>
      </c>
      <c r="AH86" s="3">
        <f t="shared" si="166"/>
        <v>5833.5</v>
      </c>
      <c r="AI86" s="3">
        <f t="shared" si="166"/>
        <v>0.55746174038764085</v>
      </c>
      <c r="AJ86" s="3">
        <f>AJ85</f>
        <v>0.49185667752442991</v>
      </c>
      <c r="AK86" s="3">
        <f t="shared" ref="AK86:AM86" si="167">SUM(AK82:AK85)/4</f>
        <v>0.71574577795306604</v>
      </c>
      <c r="AL86" s="3">
        <f t="shared" si="167"/>
        <v>0.76673501770011521</v>
      </c>
      <c r="AM86" s="3">
        <f t="shared" si="167"/>
        <v>0.74035790065606799</v>
      </c>
      <c r="AN86" s="3">
        <f>AN85</f>
        <v>5833</v>
      </c>
      <c r="AO86" s="3">
        <f t="shared" ref="AO86:AR86" si="168">SUM(AO82:AO85)/4</f>
        <v>0.6394674532883835</v>
      </c>
      <c r="AP86" s="3">
        <f t="shared" si="168"/>
        <v>0.63446025399566908</v>
      </c>
      <c r="AQ86" s="3">
        <f t="shared" si="168"/>
        <v>0.63946745093401969</v>
      </c>
      <c r="AR86" s="3">
        <f t="shared" si="168"/>
        <v>0.63577805342696547</v>
      </c>
      <c r="AS86" s="3">
        <f>AS85</f>
        <v>17500</v>
      </c>
      <c r="AT86" s="3">
        <f t="shared" ref="AT86:AV86" si="169">SUM(AT82:AT85)/4</f>
        <v>0.63446038515108394</v>
      </c>
      <c r="AU86" s="3">
        <f t="shared" si="169"/>
        <v>0.6394674532883835</v>
      </c>
      <c r="AV86" s="3">
        <f t="shared" si="169"/>
        <v>0.63577811912070392</v>
      </c>
      <c r="AW86" s="3">
        <f>AW85</f>
        <v>17500</v>
      </c>
    </row>
    <row r="87" spans="1:49" x14ac:dyDescent="0.25">
      <c r="A87">
        <v>1</v>
      </c>
      <c r="B87" s="1" t="s">
        <v>73</v>
      </c>
      <c r="C87" s="1" t="s">
        <v>74</v>
      </c>
      <c r="D87" s="1" t="s">
        <v>168</v>
      </c>
      <c r="E87">
        <v>5363.0880389213562</v>
      </c>
      <c r="F87">
        <v>70430</v>
      </c>
      <c r="G87">
        <v>52822</v>
      </c>
      <c r="H87">
        <v>17608</v>
      </c>
      <c r="I87">
        <v>0.70269195820081776</v>
      </c>
      <c r="J87">
        <v>0.64332975851394902</v>
      </c>
      <c r="K87">
        <v>0.70269195820081776</v>
      </c>
      <c r="L87">
        <v>0</v>
      </c>
      <c r="M87">
        <v>0.64425068417187703</v>
      </c>
      <c r="N87">
        <v>0.70269195820081776</v>
      </c>
      <c r="O87">
        <v>0</v>
      </c>
      <c r="P87">
        <v>0.643173336350637</v>
      </c>
      <c r="Q87">
        <v>0.70269195820081776</v>
      </c>
      <c r="R87">
        <v>0</v>
      </c>
      <c r="S87" s="1" t="s">
        <v>237</v>
      </c>
      <c r="T87" s="1">
        <v>8062</v>
      </c>
      <c r="U87" s="1">
        <v>685</v>
      </c>
      <c r="V87" s="1">
        <v>1157</v>
      </c>
      <c r="W87" s="1">
        <v>643</v>
      </c>
      <c r="X87" s="1">
        <v>2606</v>
      </c>
      <c r="Y87" s="1">
        <v>610</v>
      </c>
      <c r="Z87" s="1">
        <v>1331</v>
      </c>
      <c r="AA87" s="1">
        <v>809</v>
      </c>
      <c r="AB87" s="1">
        <v>1705</v>
      </c>
      <c r="AC87">
        <v>0.63560975609756099</v>
      </c>
      <c r="AD87">
        <v>0.67530448302669088</v>
      </c>
      <c r="AE87">
        <v>0.65485613770574191</v>
      </c>
      <c r="AF87">
        <v>3859</v>
      </c>
      <c r="AG87">
        <v>0.46603799371327048</v>
      </c>
      <c r="AH87">
        <v>3845</v>
      </c>
      <c r="AI87">
        <v>0.49107142857142849</v>
      </c>
      <c r="AJ87">
        <v>0.44343302990897271</v>
      </c>
      <c r="AK87">
        <v>0.80330809087285771</v>
      </c>
      <c r="AL87">
        <v>0.81401453957996772</v>
      </c>
      <c r="AM87">
        <v>0.80862587763289862</v>
      </c>
      <c r="AN87">
        <v>9904</v>
      </c>
      <c r="AO87">
        <v>0.70269195820081776</v>
      </c>
      <c r="AP87">
        <v>0.64332975851394902</v>
      </c>
      <c r="AQ87">
        <v>0.64425068417187703</v>
      </c>
      <c r="AR87">
        <v>0.643173336350637</v>
      </c>
      <c r="AS87">
        <v>17608</v>
      </c>
      <c r="AT87">
        <v>0.69837295681749278</v>
      </c>
      <c r="AU87">
        <v>0.70269195820081776</v>
      </c>
      <c r="AV87">
        <v>0.7001156640907662</v>
      </c>
      <c r="AW87">
        <v>17608</v>
      </c>
    </row>
    <row r="88" spans="1:49" x14ac:dyDescent="0.25">
      <c r="A88">
        <v>2</v>
      </c>
      <c r="B88" s="1" t="s">
        <v>73</v>
      </c>
      <c r="C88" s="1" t="s">
        <v>74</v>
      </c>
      <c r="D88" s="1" t="s">
        <v>168</v>
      </c>
      <c r="E88">
        <v>5339.6650233268738</v>
      </c>
      <c r="F88">
        <v>70430</v>
      </c>
      <c r="G88">
        <v>52822</v>
      </c>
      <c r="H88">
        <v>17608</v>
      </c>
      <c r="I88">
        <v>0.70598591549295775</v>
      </c>
      <c r="J88">
        <v>0.64569432196781984</v>
      </c>
      <c r="K88">
        <v>0.70598591549295775</v>
      </c>
      <c r="L88">
        <v>0</v>
      </c>
      <c r="M88">
        <v>0.64564895632496266</v>
      </c>
      <c r="N88">
        <v>0.70598591549295775</v>
      </c>
      <c r="O88">
        <v>0</v>
      </c>
      <c r="P88">
        <v>0.64510574534861453</v>
      </c>
      <c r="Q88">
        <v>0.70598591549295775</v>
      </c>
      <c r="R88">
        <v>0</v>
      </c>
      <c r="S88" s="1" t="s">
        <v>238</v>
      </c>
      <c r="T88" s="1">
        <v>8131</v>
      </c>
      <c r="U88" s="1">
        <v>687</v>
      </c>
      <c r="V88" s="1">
        <v>1086</v>
      </c>
      <c r="W88" s="1">
        <v>623</v>
      </c>
      <c r="X88" s="1">
        <v>2571</v>
      </c>
      <c r="Y88" s="1">
        <v>664</v>
      </c>
      <c r="Z88" s="1">
        <v>1306</v>
      </c>
      <c r="AA88" s="1">
        <v>811</v>
      </c>
      <c r="AB88" s="1">
        <v>1729</v>
      </c>
      <c r="AC88">
        <v>0.63185057753747853</v>
      </c>
      <c r="AD88">
        <v>0.66640746500777603</v>
      </c>
      <c r="AE88">
        <v>0.648669105588495</v>
      </c>
      <c r="AF88">
        <v>3858</v>
      </c>
      <c r="AG88">
        <v>0.47208191126279858</v>
      </c>
      <c r="AH88">
        <v>3846</v>
      </c>
      <c r="AI88">
        <v>0.49698189134808851</v>
      </c>
      <c r="AJ88">
        <v>0.44955798231929278</v>
      </c>
      <c r="AK88">
        <v>0.80825049701789264</v>
      </c>
      <c r="AL88">
        <v>0.82098142164781907</v>
      </c>
      <c r="AM88">
        <v>0.81456621919455008</v>
      </c>
      <c r="AN88">
        <v>9904</v>
      </c>
      <c r="AO88">
        <v>0.70598591549295775</v>
      </c>
      <c r="AP88">
        <v>0.64569432196781984</v>
      </c>
      <c r="AQ88">
        <v>0.64564895632496266</v>
      </c>
      <c r="AR88">
        <v>0.64510574534861453</v>
      </c>
      <c r="AS88">
        <v>17608</v>
      </c>
      <c r="AT88">
        <v>0.70161204025042878</v>
      </c>
      <c r="AU88">
        <v>0.70598591549295775</v>
      </c>
      <c r="AV88">
        <v>0.70341073801567255</v>
      </c>
      <c r="AW88">
        <v>17608</v>
      </c>
    </row>
    <row r="89" spans="1:49" x14ac:dyDescent="0.25">
      <c r="A89">
        <v>3</v>
      </c>
      <c r="B89" s="1" t="s">
        <v>73</v>
      </c>
      <c r="C89" s="1" t="s">
        <v>74</v>
      </c>
      <c r="D89" s="1" t="s">
        <v>168</v>
      </c>
      <c r="E89">
        <v>5409.2994956970215</v>
      </c>
      <c r="F89">
        <v>70430</v>
      </c>
      <c r="G89">
        <v>52823</v>
      </c>
      <c r="H89">
        <v>17607</v>
      </c>
      <c r="I89">
        <v>0.70523087408417107</v>
      </c>
      <c r="J89">
        <v>0.6460129020622295</v>
      </c>
      <c r="K89">
        <v>0.70523087408417107</v>
      </c>
      <c r="L89">
        <v>0</v>
      </c>
      <c r="M89">
        <v>0.64559062238629272</v>
      </c>
      <c r="N89">
        <v>0.70523087408417107</v>
      </c>
      <c r="O89">
        <v>0</v>
      </c>
      <c r="P89">
        <v>0.64539134240636586</v>
      </c>
      <c r="Q89">
        <v>0.70523087408417107</v>
      </c>
      <c r="R89">
        <v>0</v>
      </c>
      <c r="S89" s="1" t="s">
        <v>239</v>
      </c>
      <c r="T89" s="1">
        <v>8110</v>
      </c>
      <c r="U89" s="1">
        <v>658</v>
      </c>
      <c r="V89" s="1">
        <v>1136</v>
      </c>
      <c r="W89" s="1">
        <v>652</v>
      </c>
      <c r="X89" s="1">
        <v>2562</v>
      </c>
      <c r="Y89" s="1">
        <v>644</v>
      </c>
      <c r="Z89" s="1">
        <v>1296</v>
      </c>
      <c r="AA89" s="1">
        <v>804</v>
      </c>
      <c r="AB89" s="1">
        <v>1745</v>
      </c>
      <c r="AC89">
        <v>0.63667992047713717</v>
      </c>
      <c r="AD89">
        <v>0.66407465007776045</v>
      </c>
      <c r="AE89">
        <v>0.65008880994671414</v>
      </c>
      <c r="AF89">
        <v>3858</v>
      </c>
      <c r="AG89">
        <v>0.47354138398914508</v>
      </c>
      <c r="AH89">
        <v>3845</v>
      </c>
      <c r="AI89">
        <v>0.49503546099290779</v>
      </c>
      <c r="AJ89">
        <v>0.45383615084525358</v>
      </c>
      <c r="AK89">
        <v>0.80632332471664347</v>
      </c>
      <c r="AL89">
        <v>0.8188610662358643</v>
      </c>
      <c r="AM89">
        <v>0.8125438332832382</v>
      </c>
      <c r="AN89">
        <v>9904</v>
      </c>
      <c r="AO89">
        <v>0.70523087408417107</v>
      </c>
      <c r="AP89">
        <v>0.6460129020622295</v>
      </c>
      <c r="AQ89">
        <v>0.64559062238629272</v>
      </c>
      <c r="AR89">
        <v>0.64539134240636586</v>
      </c>
      <c r="AS89">
        <v>17607</v>
      </c>
      <c r="AT89">
        <v>0.70117275451310057</v>
      </c>
      <c r="AU89">
        <v>0.70523087408417107</v>
      </c>
      <c r="AV89">
        <v>0.70291607741522555</v>
      </c>
      <c r="AW89">
        <v>17607</v>
      </c>
    </row>
    <row r="90" spans="1:49" x14ac:dyDescent="0.25">
      <c r="A90">
        <v>4</v>
      </c>
      <c r="B90" s="1" t="s">
        <v>73</v>
      </c>
      <c r="C90" s="1" t="s">
        <v>74</v>
      </c>
      <c r="D90" s="1" t="s">
        <v>168</v>
      </c>
      <c r="E90">
        <v>5372.6933872699738</v>
      </c>
      <c r="F90">
        <v>70430</v>
      </c>
      <c r="G90">
        <v>52823</v>
      </c>
      <c r="H90">
        <v>17607</v>
      </c>
      <c r="I90">
        <v>0.70608280797410117</v>
      </c>
      <c r="J90">
        <v>0.64692231893804875</v>
      </c>
      <c r="K90">
        <v>0.70608280797410117</v>
      </c>
      <c r="L90">
        <v>0</v>
      </c>
      <c r="M90">
        <v>0.64737833263288813</v>
      </c>
      <c r="N90">
        <v>0.70608280797410117</v>
      </c>
      <c r="O90">
        <v>0</v>
      </c>
      <c r="P90">
        <v>0.6465495944573042</v>
      </c>
      <c r="Q90">
        <v>0.70608280797410117</v>
      </c>
      <c r="R90">
        <v>0</v>
      </c>
      <c r="S90" s="1" t="s">
        <v>240</v>
      </c>
      <c r="T90" s="1">
        <v>8100</v>
      </c>
      <c r="U90" s="1">
        <v>690</v>
      </c>
      <c r="V90" s="1">
        <v>1113</v>
      </c>
      <c r="W90" s="1">
        <v>622</v>
      </c>
      <c r="X90" s="1">
        <v>2604</v>
      </c>
      <c r="Y90" s="1">
        <v>633</v>
      </c>
      <c r="Z90" s="1">
        <v>1323</v>
      </c>
      <c r="AA90" s="1">
        <v>794</v>
      </c>
      <c r="AB90" s="1">
        <v>1728</v>
      </c>
      <c r="AC90">
        <v>0.63698630136986301</v>
      </c>
      <c r="AD90">
        <v>0.67478621404508943</v>
      </c>
      <c r="AE90">
        <v>0.65534163835409587</v>
      </c>
      <c r="AF90">
        <v>3859</v>
      </c>
      <c r="AG90">
        <v>0.47219565514414541</v>
      </c>
      <c r="AH90">
        <v>3845</v>
      </c>
      <c r="AI90">
        <v>0.49740932642487046</v>
      </c>
      <c r="AJ90">
        <v>0.44941482444733422</v>
      </c>
      <c r="AK90">
        <v>0.80637132901941266</v>
      </c>
      <c r="AL90">
        <v>0.81793395940624058</v>
      </c>
      <c r="AM90">
        <v>0.81211148987367154</v>
      </c>
      <c r="AN90">
        <v>9903</v>
      </c>
      <c r="AO90">
        <v>0.70608280797410117</v>
      </c>
      <c r="AP90">
        <v>0.64692231893804875</v>
      </c>
      <c r="AQ90">
        <v>0.64737833263288813</v>
      </c>
      <c r="AR90">
        <v>0.6465495944573042</v>
      </c>
      <c r="AS90">
        <v>17607</v>
      </c>
      <c r="AT90">
        <v>0.70177567265117125</v>
      </c>
      <c r="AU90">
        <v>0.70608280797410117</v>
      </c>
      <c r="AV90">
        <v>0.7035210859690274</v>
      </c>
      <c r="AW90">
        <v>17607</v>
      </c>
    </row>
    <row r="91" spans="1:49" s="2" customFormat="1" x14ac:dyDescent="0.25">
      <c r="A91" s="3" t="s">
        <v>160</v>
      </c>
      <c r="B91" s="4" t="str">
        <f>B90</f>
        <v>RE04</v>
      </c>
      <c r="C91" s="4" t="str">
        <f>C90</f>
        <v>filmstarts</v>
      </c>
      <c r="D91" s="4" t="str">
        <f>D90</f>
        <v>Ternary</v>
      </c>
      <c r="E91" s="3">
        <f>SUM(E87:E90)</f>
        <v>21484.745945215225</v>
      </c>
      <c r="F91" s="3">
        <f>F90</f>
        <v>70430</v>
      </c>
      <c r="G91" s="3">
        <f t="shared" ref="G91:H91" si="170">G90</f>
        <v>52823</v>
      </c>
      <c r="H91" s="3">
        <f t="shared" si="170"/>
        <v>17607</v>
      </c>
      <c r="I91" s="3">
        <f>SUM(I87:I90)/4</f>
        <v>0.70499788893801196</v>
      </c>
      <c r="J91" s="3">
        <f t="shared" ref="J91:L91" si="171">SUM(J87:J90)/4</f>
        <v>0.6454898253705118</v>
      </c>
      <c r="K91" s="3">
        <f t="shared" si="171"/>
        <v>0.70499788893801196</v>
      </c>
      <c r="L91" s="3">
        <f t="shared" si="171"/>
        <v>0</v>
      </c>
      <c r="M91" s="3">
        <f t="shared" ref="M91:R91" si="172">SUM(M87:M90)/4</f>
        <v>0.64571714887900511</v>
      </c>
      <c r="N91" s="3">
        <f t="shared" si="172"/>
        <v>0.70499788893801196</v>
      </c>
      <c r="O91" s="3">
        <f t="shared" si="172"/>
        <v>0</v>
      </c>
      <c r="P91" s="3">
        <f t="shared" si="172"/>
        <v>0.6450550046407304</v>
      </c>
      <c r="Q91" s="3">
        <f t="shared" si="172"/>
        <v>0.70499788893801196</v>
      </c>
      <c r="R91" s="3">
        <f t="shared" si="172"/>
        <v>0</v>
      </c>
      <c r="S91" s="4"/>
      <c r="T91" s="4">
        <f>ROUND(SUM(T87:T90)/4,0)</f>
        <v>8101</v>
      </c>
      <c r="U91" s="4">
        <f>ROUND(SUM(U87:U90)/4,0)</f>
        <v>680</v>
      </c>
      <c r="V91" s="4">
        <f t="shared" ref="V91:AB91" si="173">ROUND(SUM(V87:V90)/4,0)</f>
        <v>1123</v>
      </c>
      <c r="W91" s="4">
        <f t="shared" si="173"/>
        <v>635</v>
      </c>
      <c r="X91" s="4">
        <f t="shared" si="173"/>
        <v>2586</v>
      </c>
      <c r="Y91" s="4">
        <f t="shared" si="173"/>
        <v>638</v>
      </c>
      <c r="Z91" s="4">
        <f t="shared" si="173"/>
        <v>1314</v>
      </c>
      <c r="AA91" s="4">
        <f t="shared" si="173"/>
        <v>805</v>
      </c>
      <c r="AB91" s="4">
        <f t="shared" si="173"/>
        <v>1727</v>
      </c>
      <c r="AC91" s="3">
        <f t="shared" ref="AC91" si="174">SUM(AC87:AC90)/4</f>
        <v>0.63528163887050992</v>
      </c>
      <c r="AD91" s="3">
        <f t="shared" ref="AD91:AE91" si="175">SUM(AD87:AD90)/4</f>
        <v>0.67014320303932917</v>
      </c>
      <c r="AE91" s="3">
        <f t="shared" si="175"/>
        <v>0.65223892289876173</v>
      </c>
      <c r="AF91" s="3">
        <f>AF90</f>
        <v>3859</v>
      </c>
      <c r="AG91" s="3">
        <f t="shared" ref="AG91:AI91" si="176">SUM(AG87:AG90)/4</f>
        <v>0.47096423602733994</v>
      </c>
      <c r="AH91" s="3">
        <f t="shared" si="176"/>
        <v>3845.25</v>
      </c>
      <c r="AI91" s="3">
        <f t="shared" si="176"/>
        <v>0.49512452683432379</v>
      </c>
      <c r="AJ91" s="3">
        <f>AJ90</f>
        <v>0.44941482444733422</v>
      </c>
      <c r="AK91" s="3">
        <f t="shared" ref="AK91:AM91" si="177">SUM(AK87:AK90)/4</f>
        <v>0.80606331040670154</v>
      </c>
      <c r="AL91" s="3">
        <f t="shared" si="177"/>
        <v>0.81794774671747295</v>
      </c>
      <c r="AM91" s="3">
        <f t="shared" si="177"/>
        <v>0.81196185499608964</v>
      </c>
      <c r="AN91" s="3">
        <f>AN90</f>
        <v>9903</v>
      </c>
      <c r="AO91" s="3">
        <f t="shared" ref="AO91:AR91" si="178">SUM(AO87:AO90)/4</f>
        <v>0.70499788893801196</v>
      </c>
      <c r="AP91" s="3">
        <f t="shared" si="178"/>
        <v>0.6454898253705118</v>
      </c>
      <c r="AQ91" s="3">
        <f t="shared" si="178"/>
        <v>0.64571714887900511</v>
      </c>
      <c r="AR91" s="3">
        <f t="shared" si="178"/>
        <v>0.6450550046407304</v>
      </c>
      <c r="AS91" s="3">
        <f>AS90</f>
        <v>17607</v>
      </c>
      <c r="AT91" s="3">
        <f t="shared" ref="AT91:AV91" si="179">SUM(AT87:AT90)/4</f>
        <v>0.70073335605804832</v>
      </c>
      <c r="AU91" s="3">
        <f t="shared" si="179"/>
        <v>0.70499788893801196</v>
      </c>
      <c r="AV91" s="3">
        <f t="shared" si="179"/>
        <v>0.70249089137267284</v>
      </c>
      <c r="AW91" s="3">
        <f>AW90</f>
        <v>17607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B288-422F-4453-87A8-B97D214A7B9F}">
  <dimension ref="A1:AW20"/>
  <sheetViews>
    <sheetView zoomScale="160" zoomScaleNormal="160" workbookViewId="0">
      <selection activeCell="G24" sqref="G24"/>
    </sheetView>
  </sheetViews>
  <sheetFormatPr baseColWidth="10" defaultRowHeight="15" x14ac:dyDescent="0.25"/>
  <cols>
    <col min="6" max="6" width="14" customWidth="1"/>
    <col min="7" max="7" width="13.570312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20" max="20" width="15.7109375" customWidth="1"/>
    <col min="21" max="21" width="16.140625" customWidth="1"/>
    <col min="22" max="22" width="12.7109375" customWidth="1"/>
    <col min="23" max="23" width="16.42578125" customWidth="1"/>
    <col min="24" max="24" width="16.85546875" customWidth="1"/>
    <col min="25" max="25" width="13.140625" customWidth="1"/>
    <col min="26" max="26" width="12.28515625" customWidth="1"/>
    <col min="27" max="27" width="12.7109375" customWidth="1"/>
    <col min="28" max="28" width="12.85546875" customWidth="1"/>
    <col min="29" max="29" width="19.42578125" customWidth="1"/>
    <col min="30" max="30" width="16.140625" customWidth="1"/>
    <col min="31" max="31" width="18.42578125" customWidth="1"/>
    <col min="32" max="32" width="18.140625" customWidth="1"/>
    <col min="33" max="33" width="17.140625" customWidth="1"/>
    <col min="34" max="34" width="16.85546875" customWidth="1"/>
    <col min="35" max="35" width="18.140625" customWidth="1"/>
    <col min="36" max="36" width="14.85546875" customWidth="1"/>
    <col min="37" max="37" width="18.85546875" customWidth="1"/>
    <col min="38" max="38" width="15.5703125" customWidth="1"/>
    <col min="39" max="39" width="17.85546875" customWidth="1"/>
    <col min="40" max="40" width="17.5703125" customWidth="1"/>
    <col min="41" max="41" width="18.42578125" customWidth="1"/>
    <col min="42" max="42" width="20.5703125" customWidth="1"/>
    <col min="43" max="43" width="17.28515625" customWidth="1"/>
    <col min="44" max="44" width="19.5703125" customWidth="1"/>
    <col min="45" max="45" width="19.28515625" customWidth="1"/>
    <col min="46" max="46" width="23.5703125" customWidth="1"/>
    <col min="47" max="47" width="20.28515625" customWidth="1"/>
    <col min="48" max="48" width="22.5703125" customWidth="1"/>
    <col min="49" max="49" width="22.28515625" customWidth="1"/>
  </cols>
  <sheetData>
    <row r="1" spans="1:4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161</v>
      </c>
      <c r="U1" s="5" t="s">
        <v>157</v>
      </c>
      <c r="V1" s="5" t="s">
        <v>241</v>
      </c>
      <c r="W1" s="5" t="s">
        <v>158</v>
      </c>
      <c r="X1" s="5" t="s">
        <v>159</v>
      </c>
      <c r="Y1" s="5" t="s">
        <v>242</v>
      </c>
      <c r="Z1" s="5" t="s">
        <v>243</v>
      </c>
      <c r="AA1" s="5" t="s">
        <v>244</v>
      </c>
      <c r="AB1" s="5" t="s">
        <v>245</v>
      </c>
      <c r="AC1" s="5" t="s">
        <v>19</v>
      </c>
      <c r="AD1" s="5" t="s">
        <v>20</v>
      </c>
      <c r="AE1" s="5" t="s">
        <v>21</v>
      </c>
      <c r="AF1" s="5" t="s">
        <v>22</v>
      </c>
      <c r="AG1" s="5" t="s">
        <v>164</v>
      </c>
      <c r="AH1" s="5" t="s">
        <v>165</v>
      </c>
      <c r="AI1" s="5" t="s">
        <v>166</v>
      </c>
      <c r="AJ1" s="5" t="s">
        <v>167</v>
      </c>
      <c r="AK1" s="5" t="s">
        <v>23</v>
      </c>
      <c r="AL1" s="5" t="s">
        <v>24</v>
      </c>
      <c r="AM1" s="5" t="s">
        <v>25</v>
      </c>
      <c r="AN1" s="5" t="s">
        <v>26</v>
      </c>
      <c r="AO1" s="5" t="s">
        <v>27</v>
      </c>
      <c r="AP1" s="5" t="s">
        <v>28</v>
      </c>
      <c r="AQ1" s="5" t="s">
        <v>29</v>
      </c>
      <c r="AR1" s="5" t="s">
        <v>30</v>
      </c>
      <c r="AS1" s="5" t="s">
        <v>31</v>
      </c>
      <c r="AT1" s="5" t="s">
        <v>32</v>
      </c>
      <c r="AU1" s="5" t="s">
        <v>33</v>
      </c>
      <c r="AV1" s="5" t="s">
        <v>34</v>
      </c>
      <c r="AW1" s="5" t="s">
        <v>35</v>
      </c>
    </row>
    <row r="2" spans="1:49" s="2" customFormat="1" x14ac:dyDescent="0.25">
      <c r="A2" s="5" t="s">
        <v>160</v>
      </c>
      <c r="B2" s="5" t="s">
        <v>36</v>
      </c>
      <c r="C2" s="5" t="s">
        <v>37</v>
      </c>
      <c r="D2" s="5" t="s">
        <v>168</v>
      </c>
      <c r="E2" s="5">
        <v>0.11952233314514139</v>
      </c>
      <c r="F2" s="5">
        <v>270</v>
      </c>
      <c r="G2" s="5">
        <v>203</v>
      </c>
      <c r="H2" s="5">
        <v>67</v>
      </c>
      <c r="I2" s="5">
        <v>0.42592186128182613</v>
      </c>
      <c r="J2" s="5">
        <v>0.37625607707844549</v>
      </c>
      <c r="K2" s="5">
        <v>0.42592186128182613</v>
      </c>
      <c r="L2" s="5">
        <v>0</v>
      </c>
      <c r="M2" s="5">
        <v>0.37074112189820463</v>
      </c>
      <c r="N2" s="5">
        <v>0.42592186128182613</v>
      </c>
      <c r="O2" s="5">
        <v>0</v>
      </c>
      <c r="P2" s="5">
        <v>0.36581016671956934</v>
      </c>
      <c r="Q2" s="5">
        <v>0.42592186128182613</v>
      </c>
      <c r="R2" s="5">
        <v>0</v>
      </c>
      <c r="S2" s="5"/>
      <c r="T2" s="5">
        <v>2</v>
      </c>
      <c r="U2" s="5">
        <v>2</v>
      </c>
      <c r="V2" s="5">
        <v>10</v>
      </c>
      <c r="W2" s="5">
        <v>2</v>
      </c>
      <c r="X2" s="5">
        <v>9</v>
      </c>
      <c r="Y2" s="5">
        <v>12</v>
      </c>
      <c r="Z2" s="5">
        <v>5</v>
      </c>
      <c r="AA2" s="5">
        <v>8</v>
      </c>
      <c r="AB2" s="5">
        <v>18</v>
      </c>
      <c r="AC2" s="5">
        <v>0.45805921052631576</v>
      </c>
      <c r="AD2" s="5">
        <v>0.39229249011857709</v>
      </c>
      <c r="AE2" s="5">
        <v>0.42164455855084865</v>
      </c>
      <c r="AF2" s="5">
        <v>22</v>
      </c>
      <c r="AG2" s="5">
        <v>0.51023038605230386</v>
      </c>
      <c r="AH2" s="5">
        <v>31</v>
      </c>
      <c r="AI2" s="5">
        <v>0.45669386919386912</v>
      </c>
      <c r="AJ2" s="5">
        <v>0.54838709677419351</v>
      </c>
      <c r="AK2" s="5">
        <v>0.21401515151515149</v>
      </c>
      <c r="AL2" s="5">
        <v>0.13928571428571423</v>
      </c>
      <c r="AM2" s="5">
        <v>0.16555555555555551</v>
      </c>
      <c r="AN2" s="5">
        <v>14</v>
      </c>
      <c r="AO2" s="5">
        <v>0.42592186128182613</v>
      </c>
      <c r="AP2" s="5">
        <v>0.37625607707844549</v>
      </c>
      <c r="AQ2" s="5">
        <v>0.37074112189820463</v>
      </c>
      <c r="AR2" s="5">
        <v>0.36581016671956934</v>
      </c>
      <c r="AS2" s="5">
        <v>67</v>
      </c>
      <c r="AT2" s="5">
        <v>0.40611790530477859</v>
      </c>
      <c r="AU2" s="5">
        <v>0.42592186128182613</v>
      </c>
      <c r="AV2" s="5">
        <v>0.40864361929382548</v>
      </c>
      <c r="AW2" s="5">
        <v>67</v>
      </c>
    </row>
    <row r="3" spans="1:49" s="2" customFormat="1" x14ac:dyDescent="0.25">
      <c r="A3" s="5" t="s">
        <v>160</v>
      </c>
      <c r="B3" s="5" t="s">
        <v>39</v>
      </c>
      <c r="C3" s="5" t="s">
        <v>40</v>
      </c>
      <c r="D3" s="5" t="s">
        <v>168</v>
      </c>
      <c r="E3" s="5">
        <v>0.80875778198242165</v>
      </c>
      <c r="F3" s="5">
        <v>704</v>
      </c>
      <c r="G3" s="5">
        <v>528</v>
      </c>
      <c r="H3" s="5">
        <v>176</v>
      </c>
      <c r="I3" s="5">
        <v>0.44176136363636359</v>
      </c>
      <c r="J3" s="5">
        <v>0.40594000263684293</v>
      </c>
      <c r="K3" s="5">
        <v>0.44176136363636359</v>
      </c>
      <c r="L3" s="5">
        <v>0</v>
      </c>
      <c r="M3" s="5">
        <v>0.42380460408057141</v>
      </c>
      <c r="N3" s="5">
        <v>0.44176136363636359</v>
      </c>
      <c r="O3" s="5">
        <v>0</v>
      </c>
      <c r="P3" s="5">
        <v>0.40876455447307436</v>
      </c>
      <c r="Q3" s="5">
        <v>0.44176136363636359</v>
      </c>
      <c r="R3" s="5">
        <v>0</v>
      </c>
      <c r="S3" s="5"/>
      <c r="T3" s="5">
        <v>13</v>
      </c>
      <c r="U3" s="5">
        <v>28</v>
      </c>
      <c r="V3" s="5">
        <v>10</v>
      </c>
      <c r="W3" s="5">
        <v>24</v>
      </c>
      <c r="X3" s="5">
        <v>49</v>
      </c>
      <c r="Y3" s="5">
        <v>21</v>
      </c>
      <c r="Z3" s="5">
        <v>4</v>
      </c>
      <c r="AA3" s="5">
        <v>13</v>
      </c>
      <c r="AB3" s="5">
        <v>16</v>
      </c>
      <c r="AC3" s="5">
        <v>0.54809938215792653</v>
      </c>
      <c r="AD3" s="5">
        <v>0.5243104254324451</v>
      </c>
      <c r="AE3" s="5">
        <v>0.53499128777185989</v>
      </c>
      <c r="AF3" s="5">
        <v>92</v>
      </c>
      <c r="AG3" s="5">
        <v>0.40193842757363624</v>
      </c>
      <c r="AH3" s="5">
        <v>33</v>
      </c>
      <c r="AI3" s="5">
        <v>0.34457462219090124</v>
      </c>
      <c r="AJ3" s="5">
        <v>0.4242424242424242</v>
      </c>
      <c r="AK3" s="5">
        <v>0.3251460035617012</v>
      </c>
      <c r="AL3" s="5">
        <v>0.26225490196078433</v>
      </c>
      <c r="AM3" s="5">
        <v>0.2893639480737269</v>
      </c>
      <c r="AN3" s="5">
        <v>51</v>
      </c>
      <c r="AO3" s="5">
        <v>0.44176136363636359</v>
      </c>
      <c r="AP3" s="5">
        <v>0.40594000263684293</v>
      </c>
      <c r="AQ3" s="5">
        <v>0.42380460408057141</v>
      </c>
      <c r="AR3" s="5">
        <v>0.40876455447307436</v>
      </c>
      <c r="AS3" s="5">
        <v>176</v>
      </c>
      <c r="AT3" s="5">
        <v>0.44603456753768606</v>
      </c>
      <c r="AU3" s="5">
        <v>0.44176136363636359</v>
      </c>
      <c r="AV3" s="5">
        <v>0.43961900868885528</v>
      </c>
      <c r="AW3" s="5">
        <v>176</v>
      </c>
    </row>
    <row r="4" spans="1:49" s="2" customFormat="1" x14ac:dyDescent="0.25">
      <c r="A4" s="5" t="s">
        <v>160</v>
      </c>
      <c r="B4" s="5" t="s">
        <v>43</v>
      </c>
      <c r="C4" s="5" t="s">
        <v>44</v>
      </c>
      <c r="D4" s="5" t="s">
        <v>168</v>
      </c>
      <c r="E4" s="5">
        <v>0.14633274078369121</v>
      </c>
      <c r="F4" s="5">
        <v>270</v>
      </c>
      <c r="G4" s="5">
        <v>203</v>
      </c>
      <c r="H4" s="5">
        <v>67</v>
      </c>
      <c r="I4" s="5">
        <v>0.50345697980684812</v>
      </c>
      <c r="J4" s="5">
        <v>0.49666536486389429</v>
      </c>
      <c r="K4" s="5">
        <v>0.50345697980684812</v>
      </c>
      <c r="L4" s="5">
        <v>0</v>
      </c>
      <c r="M4" s="5">
        <v>0.47508820905027216</v>
      </c>
      <c r="N4" s="5">
        <v>0.50345697980684812</v>
      </c>
      <c r="O4" s="5">
        <v>0</v>
      </c>
      <c r="P4" s="5">
        <v>0.46992908525598054</v>
      </c>
      <c r="Q4" s="5">
        <v>0.50345697980684812</v>
      </c>
      <c r="R4" s="5">
        <v>0</v>
      </c>
      <c r="S4" s="5"/>
      <c r="T4" s="5">
        <v>6</v>
      </c>
      <c r="U4" s="5">
        <v>7</v>
      </c>
      <c r="V4" s="5">
        <v>4</v>
      </c>
      <c r="W4" s="5">
        <v>3</v>
      </c>
      <c r="X4" s="5">
        <v>20</v>
      </c>
      <c r="Y4" s="5">
        <v>5</v>
      </c>
      <c r="Z4" s="5">
        <v>5</v>
      </c>
      <c r="AA4" s="5">
        <v>10</v>
      </c>
      <c r="AB4" s="5">
        <v>9</v>
      </c>
      <c r="AC4" s="5">
        <v>0.5430147058823529</v>
      </c>
      <c r="AD4" s="5">
        <v>0.71858465608465616</v>
      </c>
      <c r="AE4" s="5">
        <v>0.61768383934851956</v>
      </c>
      <c r="AF4" s="5">
        <v>27</v>
      </c>
      <c r="AG4" s="5">
        <v>0.41536544850498336</v>
      </c>
      <c r="AH4" s="5">
        <v>22.75</v>
      </c>
      <c r="AI4" s="5">
        <v>0.47648405516052572</v>
      </c>
      <c r="AJ4" s="5">
        <v>0.39130434782608697</v>
      </c>
      <c r="AK4" s="5">
        <v>0.47049733354880413</v>
      </c>
      <c r="AL4" s="5">
        <v>0.33415032679738554</v>
      </c>
      <c r="AM4" s="5">
        <v>0.37673796791443848</v>
      </c>
      <c r="AN4" s="5">
        <v>17</v>
      </c>
      <c r="AO4" s="5">
        <v>0.50345697980684812</v>
      </c>
      <c r="AP4" s="5">
        <v>0.49666536486389429</v>
      </c>
      <c r="AQ4" s="5">
        <v>0.47508820905027216</v>
      </c>
      <c r="AR4" s="5">
        <v>0.46992908525598054</v>
      </c>
      <c r="AS4" s="5">
        <v>67</v>
      </c>
      <c r="AT4" s="5">
        <v>0.50269846647546701</v>
      </c>
      <c r="AU4" s="5">
        <v>0.50345697980684812</v>
      </c>
      <c r="AV4" s="5">
        <v>0.48797470552978883</v>
      </c>
      <c r="AW4" s="5">
        <v>67</v>
      </c>
    </row>
    <row r="5" spans="1:49" s="2" customFormat="1" x14ac:dyDescent="0.25">
      <c r="A5" s="5" t="s">
        <v>160</v>
      </c>
      <c r="B5" s="5" t="s">
        <v>45</v>
      </c>
      <c r="C5" s="5" t="s">
        <v>46</v>
      </c>
      <c r="D5" s="5" t="s">
        <v>168</v>
      </c>
      <c r="E5" s="5">
        <v>1100.5369327068329</v>
      </c>
      <c r="F5" s="5">
        <v>26680</v>
      </c>
      <c r="G5" s="5">
        <v>20010</v>
      </c>
      <c r="H5" s="5">
        <v>6670</v>
      </c>
      <c r="I5" s="5">
        <v>0.73440779610194906</v>
      </c>
      <c r="J5" s="5">
        <v>0.61146209690648934</v>
      </c>
      <c r="K5" s="5">
        <v>0.73440779610194906</v>
      </c>
      <c r="L5" s="5">
        <v>0</v>
      </c>
      <c r="M5" s="5">
        <v>0.57487593394390268</v>
      </c>
      <c r="N5" s="5">
        <v>0.73440779610194906</v>
      </c>
      <c r="O5" s="5">
        <v>0</v>
      </c>
      <c r="P5" s="5">
        <v>0.58992963460695902</v>
      </c>
      <c r="Q5" s="5">
        <v>0.73440779610194906</v>
      </c>
      <c r="R5" s="5">
        <v>0</v>
      </c>
      <c r="S5" s="5"/>
      <c r="T5" s="5">
        <v>131</v>
      </c>
      <c r="U5" s="5">
        <v>55</v>
      </c>
      <c r="V5" s="5">
        <v>199</v>
      </c>
      <c r="W5" s="5">
        <v>38</v>
      </c>
      <c r="X5" s="5">
        <v>939</v>
      </c>
      <c r="Y5" s="5">
        <v>745</v>
      </c>
      <c r="Z5" s="5">
        <v>127</v>
      </c>
      <c r="AA5" s="5">
        <v>609</v>
      </c>
      <c r="AB5" s="5">
        <v>3829</v>
      </c>
      <c r="AC5" s="5">
        <v>0.58619867808503012</v>
      </c>
      <c r="AD5" s="5">
        <v>0.54552055938090716</v>
      </c>
      <c r="AE5" s="5">
        <v>0.56509075969614087</v>
      </c>
      <c r="AF5" s="5">
        <v>1722</v>
      </c>
      <c r="AG5" s="5">
        <v>0.82014680110586569</v>
      </c>
      <c r="AH5" s="5">
        <v>4564</v>
      </c>
      <c r="AI5" s="5">
        <v>0.80229550543020678</v>
      </c>
      <c r="AJ5" s="5">
        <v>0.82953549517966696</v>
      </c>
      <c r="AK5" s="5">
        <v>0.44589210720423123</v>
      </c>
      <c r="AL5" s="5">
        <v>0.34025974025974026</v>
      </c>
      <c r="AM5" s="5">
        <v>0.38455134301887056</v>
      </c>
      <c r="AN5" s="5">
        <v>384</v>
      </c>
      <c r="AO5" s="5">
        <v>0.73440779610194906</v>
      </c>
      <c r="AP5" s="5">
        <v>0.61146209690648934</v>
      </c>
      <c r="AQ5" s="5">
        <v>0.57487593394390268</v>
      </c>
      <c r="AR5" s="5">
        <v>0.58992963460695902</v>
      </c>
      <c r="AS5" s="5">
        <v>6670</v>
      </c>
      <c r="AT5" s="5">
        <v>0.72598167494700538</v>
      </c>
      <c r="AU5" s="5">
        <v>0.73440779610194906</v>
      </c>
      <c r="AV5" s="5">
        <v>0.72921469036715192</v>
      </c>
      <c r="AW5" s="5">
        <v>6670</v>
      </c>
    </row>
    <row r="6" spans="1:49" s="2" customFormat="1" x14ac:dyDescent="0.25">
      <c r="A6" s="5" t="s">
        <v>160</v>
      </c>
      <c r="B6" s="5" t="s">
        <v>47</v>
      </c>
      <c r="C6" s="5" t="s">
        <v>48</v>
      </c>
      <c r="D6" s="5" t="s">
        <v>168</v>
      </c>
      <c r="E6" s="5">
        <v>2.2967920303344727</v>
      </c>
      <c r="F6" s="5">
        <v>1425</v>
      </c>
      <c r="G6" s="5">
        <v>1069</v>
      </c>
      <c r="H6" s="5">
        <v>356</v>
      </c>
      <c r="I6" s="5">
        <v>0.48210351556352876</v>
      </c>
      <c r="J6" s="5">
        <v>0.46202374214098002</v>
      </c>
      <c r="K6" s="5">
        <v>0.48210351556352876</v>
      </c>
      <c r="L6" s="5">
        <v>0</v>
      </c>
      <c r="M6" s="5">
        <v>0.44699850924460233</v>
      </c>
      <c r="N6" s="5">
        <v>0.48210351556352876</v>
      </c>
      <c r="O6" s="5">
        <v>0</v>
      </c>
      <c r="P6" s="5">
        <v>0.44723345148715277</v>
      </c>
      <c r="Q6" s="5">
        <v>0.48210351556352876</v>
      </c>
      <c r="R6" s="5">
        <v>0</v>
      </c>
      <c r="S6" s="5"/>
      <c r="T6" s="5">
        <v>24</v>
      </c>
      <c r="U6" s="5">
        <v>23</v>
      </c>
      <c r="V6" s="5">
        <v>37</v>
      </c>
      <c r="W6" s="5">
        <v>15</v>
      </c>
      <c r="X6" s="5">
        <v>49</v>
      </c>
      <c r="Y6" s="5">
        <v>55</v>
      </c>
      <c r="Z6" s="5">
        <v>20</v>
      </c>
      <c r="AA6" s="5">
        <v>36</v>
      </c>
      <c r="AB6" s="5">
        <v>99</v>
      </c>
      <c r="AC6" s="5">
        <v>0.45594636118538751</v>
      </c>
      <c r="AD6" s="5">
        <v>0.41265489246546072</v>
      </c>
      <c r="AE6" s="5">
        <v>0.43257084856385741</v>
      </c>
      <c r="AF6" s="5">
        <v>119</v>
      </c>
      <c r="AG6" s="5">
        <v>0.57272196460108415</v>
      </c>
      <c r="AH6" s="5">
        <v>154.25</v>
      </c>
      <c r="AI6" s="5">
        <v>0.5186513491877538</v>
      </c>
      <c r="AJ6" s="5">
        <v>0.6558441558441559</v>
      </c>
      <c r="AK6" s="5">
        <v>0.4114735160497987</v>
      </c>
      <c r="AL6" s="5">
        <v>0.28808089500860584</v>
      </c>
      <c r="AM6" s="5">
        <v>0.33640754129651673</v>
      </c>
      <c r="AN6" s="5">
        <v>83</v>
      </c>
      <c r="AO6" s="5">
        <v>0.48210351556352876</v>
      </c>
      <c r="AP6" s="5">
        <v>0.46202374214098002</v>
      </c>
      <c r="AQ6" s="5">
        <v>0.44699850924460233</v>
      </c>
      <c r="AR6" s="5">
        <v>0.44723345148715277</v>
      </c>
      <c r="AS6" s="5">
        <v>356</v>
      </c>
      <c r="AT6" s="5">
        <v>0.47274349226705725</v>
      </c>
      <c r="AU6" s="5">
        <v>0.48210351556352876</v>
      </c>
      <c r="AV6" s="5">
        <v>0.47081184409332455</v>
      </c>
      <c r="AW6" s="5">
        <v>356</v>
      </c>
    </row>
    <row r="7" spans="1:49" s="2" customFormat="1" x14ac:dyDescent="0.25">
      <c r="A7" s="5" t="s">
        <v>160</v>
      </c>
      <c r="B7" s="5" t="s">
        <v>49</v>
      </c>
      <c r="C7" s="5" t="s">
        <v>50</v>
      </c>
      <c r="D7" s="5" t="s">
        <v>168</v>
      </c>
      <c r="E7" s="5">
        <v>6.6763796806335449</v>
      </c>
      <c r="F7" s="5">
        <v>2334</v>
      </c>
      <c r="G7" s="5">
        <v>1751</v>
      </c>
      <c r="H7" s="5">
        <v>583</v>
      </c>
      <c r="I7" s="5">
        <v>0.63282810333889428</v>
      </c>
      <c r="J7" s="5">
        <v>0.52650594061105704</v>
      </c>
      <c r="K7" s="5">
        <v>0.63282810333889428</v>
      </c>
      <c r="L7" s="5">
        <v>0</v>
      </c>
      <c r="M7" s="5">
        <v>0.4650739760217083</v>
      </c>
      <c r="N7" s="5">
        <v>0.63282810333889428</v>
      </c>
      <c r="O7" s="5">
        <v>0</v>
      </c>
      <c r="P7" s="5">
        <v>0.4799943280804484</v>
      </c>
      <c r="Q7" s="5">
        <v>0.63282810333889428</v>
      </c>
      <c r="R7" s="5">
        <v>0</v>
      </c>
      <c r="S7" s="5"/>
      <c r="T7" s="5">
        <v>22</v>
      </c>
      <c r="U7" s="5">
        <v>8</v>
      </c>
      <c r="V7" s="5">
        <v>64</v>
      </c>
      <c r="W7" s="5">
        <v>6</v>
      </c>
      <c r="X7" s="5">
        <v>40</v>
      </c>
      <c r="Y7" s="5">
        <v>75</v>
      </c>
      <c r="Z7" s="5">
        <v>23</v>
      </c>
      <c r="AA7" s="5">
        <v>39</v>
      </c>
      <c r="AB7" s="5">
        <v>308</v>
      </c>
      <c r="AC7" s="5">
        <v>0.46375336523636712</v>
      </c>
      <c r="AD7" s="5">
        <v>0.32788578783362682</v>
      </c>
      <c r="AE7" s="5">
        <v>0.38349898476826477</v>
      </c>
      <c r="AF7" s="5">
        <v>121</v>
      </c>
      <c r="AG7" s="5">
        <v>0.75447209343494037</v>
      </c>
      <c r="AH7" s="5">
        <v>369.25</v>
      </c>
      <c r="AI7" s="5">
        <v>0.68921205043840439</v>
      </c>
      <c r="AJ7" s="5">
        <v>0.82926829268292679</v>
      </c>
      <c r="AK7" s="5">
        <v>0.42655240615839951</v>
      </c>
      <c r="AL7" s="5">
        <v>0.23387096774193544</v>
      </c>
      <c r="AM7" s="5">
        <v>0.30201190603813993</v>
      </c>
      <c r="AN7" s="5">
        <v>93</v>
      </c>
      <c r="AO7" s="5">
        <v>0.63282810333889428</v>
      </c>
      <c r="AP7" s="5">
        <v>0.52650594061105704</v>
      </c>
      <c r="AQ7" s="5">
        <v>0.4650739760217083</v>
      </c>
      <c r="AR7" s="5">
        <v>0.4799943280804484</v>
      </c>
      <c r="AS7" s="5">
        <v>583</v>
      </c>
      <c r="AT7" s="5">
        <v>0.60050854289115818</v>
      </c>
      <c r="AU7" s="5">
        <v>0.63282810333889428</v>
      </c>
      <c r="AV7" s="5">
        <v>0.60526595105280612</v>
      </c>
      <c r="AW7" s="5">
        <v>583</v>
      </c>
    </row>
    <row r="8" spans="1:49" s="2" customFormat="1" x14ac:dyDescent="0.25">
      <c r="A8" s="5" t="s">
        <v>160</v>
      </c>
      <c r="B8" s="5" t="s">
        <v>51</v>
      </c>
      <c r="C8" s="5" t="s">
        <v>52</v>
      </c>
      <c r="D8" s="5" t="s">
        <v>168</v>
      </c>
      <c r="E8" s="5">
        <v>0.86620187759399381</v>
      </c>
      <c r="F8" s="5">
        <v>851</v>
      </c>
      <c r="G8" s="5">
        <v>639</v>
      </c>
      <c r="H8" s="5">
        <v>212</v>
      </c>
      <c r="I8" s="5">
        <v>0.87896957214988047</v>
      </c>
      <c r="J8" s="5">
        <v>0.60018371771366108</v>
      </c>
      <c r="K8" s="5">
        <v>0.87896957214988047</v>
      </c>
      <c r="L8" s="5">
        <v>0</v>
      </c>
      <c r="M8" s="5">
        <v>0.45420591369357977</v>
      </c>
      <c r="N8" s="5">
        <v>0.87896957214988047</v>
      </c>
      <c r="O8" s="5">
        <v>0</v>
      </c>
      <c r="P8" s="5">
        <v>0.48618599927713224</v>
      </c>
      <c r="Q8" s="5">
        <v>0.87896957214988047</v>
      </c>
      <c r="R8" s="5">
        <v>0</v>
      </c>
      <c r="S8" s="5"/>
      <c r="T8" s="5">
        <v>6</v>
      </c>
      <c r="U8" s="5">
        <v>0</v>
      </c>
      <c r="V8" s="5">
        <v>12</v>
      </c>
      <c r="W8" s="5">
        <v>0</v>
      </c>
      <c r="X8" s="5">
        <v>1</v>
      </c>
      <c r="Y8" s="5">
        <v>9</v>
      </c>
      <c r="Z8" s="5">
        <v>4</v>
      </c>
      <c r="AA8" s="5">
        <v>1</v>
      </c>
      <c r="AB8" s="5">
        <v>181</v>
      </c>
      <c r="AC8" s="5">
        <v>0.33333333333333331</v>
      </c>
      <c r="AD8" s="5">
        <v>7.7777777777777779E-2</v>
      </c>
      <c r="AE8" s="5">
        <v>0.12558275058275054</v>
      </c>
      <c r="AF8" s="5">
        <v>10</v>
      </c>
      <c r="AG8" s="5">
        <v>0.93471706864564008</v>
      </c>
      <c r="AH8" s="5">
        <v>185.5</v>
      </c>
      <c r="AI8" s="5">
        <v>0.89822431331414354</v>
      </c>
      <c r="AJ8" s="5">
        <v>0.97297297297297303</v>
      </c>
      <c r="AK8" s="5">
        <v>0.56899350649350644</v>
      </c>
      <c r="AL8" s="5">
        <v>0.31045751633986929</v>
      </c>
      <c r="AM8" s="5">
        <v>0.39825817860300616</v>
      </c>
      <c r="AN8" s="5">
        <v>17</v>
      </c>
      <c r="AO8" s="5">
        <v>0.87896957214988047</v>
      </c>
      <c r="AP8" s="5">
        <v>0.60018371771366108</v>
      </c>
      <c r="AQ8" s="5">
        <v>0.45420591369357977</v>
      </c>
      <c r="AR8" s="5">
        <v>0.48618599927713224</v>
      </c>
      <c r="AS8" s="5">
        <v>212</v>
      </c>
      <c r="AT8" s="5">
        <v>0.84562517369524604</v>
      </c>
      <c r="AU8" s="5">
        <v>0.87896957214988047</v>
      </c>
      <c r="AV8" s="5">
        <v>0.85384900208549985</v>
      </c>
      <c r="AW8" s="5">
        <v>212</v>
      </c>
    </row>
    <row r="9" spans="1:49" s="2" customFormat="1" x14ac:dyDescent="0.25">
      <c r="A9" s="5" t="s">
        <v>160</v>
      </c>
      <c r="B9" s="5" t="s">
        <v>53</v>
      </c>
      <c r="C9" s="5" t="s">
        <v>54</v>
      </c>
      <c r="D9" s="5" t="s">
        <v>168</v>
      </c>
      <c r="E9" s="5">
        <v>17.548157691955566</v>
      </c>
      <c r="F9" s="5">
        <v>3401</v>
      </c>
      <c r="G9" s="5">
        <v>2551</v>
      </c>
      <c r="H9" s="5">
        <v>850</v>
      </c>
      <c r="I9" s="5">
        <v>0.56659915670145844</v>
      </c>
      <c r="J9" s="5">
        <v>0.46060212543889828</v>
      </c>
      <c r="K9" s="5">
        <v>0.56659915670145844</v>
      </c>
      <c r="L9" s="5">
        <v>0</v>
      </c>
      <c r="M9" s="5">
        <v>0.38705315326555922</v>
      </c>
      <c r="N9" s="5">
        <v>0.56659915670145844</v>
      </c>
      <c r="O9" s="5">
        <v>0</v>
      </c>
      <c r="P9" s="5">
        <v>0.39027974668338428</v>
      </c>
      <c r="Q9" s="5">
        <v>0.56659915670145844</v>
      </c>
      <c r="R9" s="5">
        <v>0</v>
      </c>
      <c r="S9" s="5"/>
      <c r="T9" s="5">
        <v>0</v>
      </c>
      <c r="U9" s="5">
        <v>4</v>
      </c>
      <c r="V9" s="5">
        <v>7</v>
      </c>
      <c r="W9" s="5">
        <v>1</v>
      </c>
      <c r="X9" s="5">
        <v>192</v>
      </c>
      <c r="Y9" s="5">
        <v>206</v>
      </c>
      <c r="Z9" s="5">
        <v>1</v>
      </c>
      <c r="AA9" s="5">
        <v>150</v>
      </c>
      <c r="AB9" s="5">
        <v>290</v>
      </c>
      <c r="AC9" s="5">
        <v>0.55524159973477305</v>
      </c>
      <c r="AD9" s="5">
        <v>0.48120300751879697</v>
      </c>
      <c r="AE9" s="5">
        <v>0.51515980044651388</v>
      </c>
      <c r="AF9" s="5">
        <v>399</v>
      </c>
      <c r="AG9" s="5">
        <v>0.61401277293697243</v>
      </c>
      <c r="AH9" s="5">
        <v>440.5</v>
      </c>
      <c r="AI9" s="5">
        <v>0.57656477658192196</v>
      </c>
      <c r="AJ9" s="5">
        <v>0.66136363636363638</v>
      </c>
      <c r="AK9" s="5">
        <v>0.25</v>
      </c>
      <c r="AL9" s="5">
        <v>2.2727272727272724E-2</v>
      </c>
      <c r="AM9" s="5">
        <v>4.166666666666665E-2</v>
      </c>
      <c r="AN9" s="5">
        <v>11</v>
      </c>
      <c r="AO9" s="5">
        <v>0.56659915670145844</v>
      </c>
      <c r="AP9" s="5">
        <v>0.46060212543889828</v>
      </c>
      <c r="AQ9" s="5">
        <v>0.38705315326555922</v>
      </c>
      <c r="AR9" s="5">
        <v>0.39027974668338428</v>
      </c>
      <c r="AS9" s="5">
        <v>850</v>
      </c>
      <c r="AT9" s="5">
        <v>0.56250468796115782</v>
      </c>
      <c r="AU9" s="5">
        <v>0.56659915670145844</v>
      </c>
      <c r="AV9" s="5">
        <v>0.56039681830193921</v>
      </c>
      <c r="AW9" s="5">
        <v>850</v>
      </c>
    </row>
    <row r="10" spans="1:49" s="2" customFormat="1" x14ac:dyDescent="0.25">
      <c r="A10" s="5" t="s">
        <v>160</v>
      </c>
      <c r="B10" s="5" t="s">
        <v>55</v>
      </c>
      <c r="C10" s="5" t="s">
        <v>56</v>
      </c>
      <c r="D10" s="5" t="s">
        <v>168</v>
      </c>
      <c r="E10" s="5">
        <v>1.2183661460876465</v>
      </c>
      <c r="F10" s="5">
        <v>590</v>
      </c>
      <c r="G10" s="5">
        <v>443</v>
      </c>
      <c r="H10" s="5">
        <v>147</v>
      </c>
      <c r="I10" s="5">
        <v>0.85425859533002391</v>
      </c>
      <c r="J10" s="5">
        <v>0.46285705035705038</v>
      </c>
      <c r="K10" s="5">
        <v>0.85425859533002391</v>
      </c>
      <c r="L10" s="5">
        <v>0</v>
      </c>
      <c r="M10" s="5">
        <v>0.37338011033877172</v>
      </c>
      <c r="N10" s="5">
        <v>0.85425859533002391</v>
      </c>
      <c r="O10" s="5">
        <v>0</v>
      </c>
      <c r="P10" s="5">
        <v>0.37824400947865361</v>
      </c>
      <c r="Q10" s="5">
        <v>0.85425859533002391</v>
      </c>
      <c r="R10" s="5">
        <v>0</v>
      </c>
      <c r="S10" s="5"/>
      <c r="T10" s="5">
        <v>125</v>
      </c>
      <c r="U10" s="5">
        <v>1</v>
      </c>
      <c r="V10" s="5">
        <v>1</v>
      </c>
      <c r="W10" s="5">
        <v>11</v>
      </c>
      <c r="X10" s="5">
        <v>1</v>
      </c>
      <c r="Y10" s="5">
        <v>1</v>
      </c>
      <c r="Z10" s="5">
        <v>8</v>
      </c>
      <c r="AA10" s="5">
        <v>0</v>
      </c>
      <c r="AB10" s="5">
        <v>1</v>
      </c>
      <c r="AC10" s="5">
        <v>0.3125</v>
      </c>
      <c r="AD10" s="5">
        <v>7.69230769230769E-2</v>
      </c>
      <c r="AE10" s="5">
        <v>0.12156862745098038</v>
      </c>
      <c r="AF10" s="5">
        <v>13</v>
      </c>
      <c r="AG10" s="5">
        <v>9.0909090909090898E-2</v>
      </c>
      <c r="AH10" s="5">
        <v>8.5</v>
      </c>
      <c r="AI10" s="5">
        <v>0.20833333333333331</v>
      </c>
      <c r="AJ10" s="5">
        <v>0.125</v>
      </c>
      <c r="AK10" s="5">
        <v>0.86773781773781777</v>
      </c>
      <c r="AL10" s="5">
        <v>0.98418947631546061</v>
      </c>
      <c r="AM10" s="5">
        <v>0.92225431007588954</v>
      </c>
      <c r="AN10" s="5">
        <v>126</v>
      </c>
      <c r="AO10" s="5">
        <v>0.85425859533002391</v>
      </c>
      <c r="AP10" s="5">
        <v>0.46285705035705038</v>
      </c>
      <c r="AQ10" s="5">
        <v>0.37338011033877172</v>
      </c>
      <c r="AR10" s="5">
        <v>0.37824400947865361</v>
      </c>
      <c r="AS10" s="5">
        <v>147</v>
      </c>
      <c r="AT10" s="5">
        <v>0.78396246208746212</v>
      </c>
      <c r="AU10" s="5">
        <v>0.85425859533002391</v>
      </c>
      <c r="AV10" s="5">
        <v>0.8069352755176955</v>
      </c>
      <c r="AW10" s="5">
        <v>147</v>
      </c>
    </row>
    <row r="11" spans="1:49" s="2" customFormat="1" x14ac:dyDescent="0.25">
      <c r="A11" s="5" t="s">
        <v>160</v>
      </c>
      <c r="B11" s="5" t="s">
        <v>57</v>
      </c>
      <c r="C11" s="5" t="s">
        <v>58</v>
      </c>
      <c r="D11" s="5" t="s">
        <v>168</v>
      </c>
      <c r="E11" s="5">
        <v>5.347402811050415</v>
      </c>
      <c r="F11" s="5">
        <v>1685</v>
      </c>
      <c r="G11" s="5">
        <v>1264</v>
      </c>
      <c r="H11" s="5">
        <v>421</v>
      </c>
      <c r="I11" s="5">
        <v>0.65221459850727781</v>
      </c>
      <c r="J11" s="5">
        <v>0.61350210910388858</v>
      </c>
      <c r="K11" s="5">
        <v>0.65221459850727781</v>
      </c>
      <c r="L11" s="5">
        <v>0</v>
      </c>
      <c r="M11" s="5">
        <v>0.5927673326752585</v>
      </c>
      <c r="N11" s="5">
        <v>0.65221459850727781</v>
      </c>
      <c r="O11" s="5">
        <v>0</v>
      </c>
      <c r="P11" s="5">
        <v>0.59591244081640993</v>
      </c>
      <c r="Q11" s="5">
        <v>0.65221459850727781</v>
      </c>
      <c r="R11" s="5">
        <v>0</v>
      </c>
      <c r="S11" s="5"/>
      <c r="T11" s="5">
        <v>119</v>
      </c>
      <c r="U11" s="5">
        <v>15</v>
      </c>
      <c r="V11" s="5">
        <v>46</v>
      </c>
      <c r="W11" s="5">
        <v>21</v>
      </c>
      <c r="X11" s="5">
        <v>25</v>
      </c>
      <c r="Y11" s="5">
        <v>27</v>
      </c>
      <c r="Z11" s="5">
        <v>26</v>
      </c>
      <c r="AA11" s="5">
        <v>12</v>
      </c>
      <c r="AB11" s="5">
        <v>131</v>
      </c>
      <c r="AC11" s="5">
        <v>0.48101847927064889</v>
      </c>
      <c r="AD11" s="5">
        <v>0.3414193302891933</v>
      </c>
      <c r="AE11" s="5">
        <v>0.39772907517963835</v>
      </c>
      <c r="AF11" s="5">
        <v>72</v>
      </c>
      <c r="AG11" s="5">
        <v>0.70338058064552578</v>
      </c>
      <c r="AH11" s="5">
        <v>169.25</v>
      </c>
      <c r="AI11" s="5">
        <v>0.64380968425105889</v>
      </c>
      <c r="AJ11" s="5">
        <v>0.78106508875739644</v>
      </c>
      <c r="AK11" s="5">
        <v>0.71567816378995774</v>
      </c>
      <c r="AL11" s="5">
        <v>0.66142147734326495</v>
      </c>
      <c r="AM11" s="5">
        <v>0.6866276666240656</v>
      </c>
      <c r="AN11" s="5">
        <v>180</v>
      </c>
      <c r="AO11" s="5">
        <v>0.65221459850727781</v>
      </c>
      <c r="AP11" s="5">
        <v>0.61350210910388858</v>
      </c>
      <c r="AQ11" s="5">
        <v>0.5927673326752585</v>
      </c>
      <c r="AR11" s="5">
        <v>0.59591244081640993</v>
      </c>
      <c r="AS11" s="5">
        <v>421</v>
      </c>
      <c r="AT11" s="5">
        <v>0.64640824227421756</v>
      </c>
      <c r="AU11" s="5">
        <v>0.65221459850727781</v>
      </c>
      <c r="AV11" s="5">
        <v>0.64365617717342682</v>
      </c>
      <c r="AW11" s="5">
        <v>421</v>
      </c>
    </row>
    <row r="12" spans="1:49" s="2" customFormat="1" x14ac:dyDescent="0.25">
      <c r="A12" s="5" t="s">
        <v>160</v>
      </c>
      <c r="B12" s="5" t="s">
        <v>59</v>
      </c>
      <c r="C12" s="5" t="s">
        <v>60</v>
      </c>
      <c r="D12" s="5" t="s">
        <v>168</v>
      </c>
      <c r="E12" s="5">
        <v>48.283391952514648</v>
      </c>
      <c r="F12" s="5">
        <v>7428</v>
      </c>
      <c r="G12" s="5">
        <v>5571</v>
      </c>
      <c r="H12" s="5">
        <v>1857</v>
      </c>
      <c r="I12" s="5">
        <v>0.69561120086160466</v>
      </c>
      <c r="J12" s="5">
        <v>0.60761163790390216</v>
      </c>
      <c r="K12" s="5">
        <v>0.69561120086160466</v>
      </c>
      <c r="L12" s="5">
        <v>0</v>
      </c>
      <c r="M12" s="5">
        <v>0.5758949144300054</v>
      </c>
      <c r="N12" s="5">
        <v>0.69561120086160466</v>
      </c>
      <c r="O12" s="5">
        <v>0</v>
      </c>
      <c r="P12" s="5">
        <v>0.58848724900956695</v>
      </c>
      <c r="Q12" s="5">
        <v>0.69561120086160466</v>
      </c>
      <c r="R12" s="5">
        <v>0</v>
      </c>
      <c r="S12" s="5"/>
      <c r="T12" s="5">
        <v>230</v>
      </c>
      <c r="U12" s="5">
        <v>41</v>
      </c>
      <c r="V12" s="5">
        <v>156</v>
      </c>
      <c r="W12" s="5">
        <v>39</v>
      </c>
      <c r="X12" s="5">
        <v>98</v>
      </c>
      <c r="Y12" s="5">
        <v>142</v>
      </c>
      <c r="Z12" s="5">
        <v>107</v>
      </c>
      <c r="AA12" s="5">
        <v>81</v>
      </c>
      <c r="AB12" s="5">
        <v>964</v>
      </c>
      <c r="AC12" s="5">
        <v>0.44746221410308096</v>
      </c>
      <c r="AD12" s="5">
        <v>0.35182091653865843</v>
      </c>
      <c r="AE12" s="5">
        <v>0.39380989290160373</v>
      </c>
      <c r="AF12" s="5">
        <v>280</v>
      </c>
      <c r="AG12" s="5">
        <v>0.7989169909378917</v>
      </c>
      <c r="AH12" s="5">
        <v>1152</v>
      </c>
      <c r="AI12" s="5">
        <v>0.76432612721451199</v>
      </c>
      <c r="AJ12" s="5">
        <v>0.84809027777777779</v>
      </c>
      <c r="AK12" s="5">
        <v>0.61104657239411375</v>
      </c>
      <c r="AL12" s="5">
        <v>0.53905827119580219</v>
      </c>
      <c r="AM12" s="5">
        <v>0.57273486318920519</v>
      </c>
      <c r="AN12" s="5">
        <v>425</v>
      </c>
      <c r="AO12" s="5">
        <v>0.69561120086160466</v>
      </c>
      <c r="AP12" s="5">
        <v>0.60761163790390216</v>
      </c>
      <c r="AQ12" s="5">
        <v>0.5758949144300054</v>
      </c>
      <c r="AR12" s="5">
        <v>0.58848724900956695</v>
      </c>
      <c r="AS12" s="5">
        <v>1857</v>
      </c>
      <c r="AT12" s="5">
        <v>0.6815398162140559</v>
      </c>
      <c r="AU12" s="5">
        <v>0.69561120086160466</v>
      </c>
      <c r="AV12" s="5">
        <v>0.68614384411474616</v>
      </c>
      <c r="AW12" s="5">
        <v>1857</v>
      </c>
    </row>
    <row r="13" spans="1:49" s="2" customFormat="1" x14ac:dyDescent="0.25">
      <c r="A13" s="5" t="s">
        <v>160</v>
      </c>
      <c r="B13" s="5" t="s">
        <v>61</v>
      </c>
      <c r="C13" s="5" t="s">
        <v>62</v>
      </c>
      <c r="D13" s="5" t="s">
        <v>168</v>
      </c>
      <c r="E13" s="5">
        <v>47.551449298858643</v>
      </c>
      <c r="F13" s="5">
        <v>7294</v>
      </c>
      <c r="G13" s="5">
        <v>5471</v>
      </c>
      <c r="H13" s="5">
        <v>1823</v>
      </c>
      <c r="I13" s="5">
        <v>0.6514936008940343</v>
      </c>
      <c r="J13" s="5">
        <v>0.61402754811144977</v>
      </c>
      <c r="K13" s="5">
        <v>0.6514936008940343</v>
      </c>
      <c r="L13" s="5">
        <v>0</v>
      </c>
      <c r="M13" s="5">
        <v>0.61054338016074683</v>
      </c>
      <c r="N13" s="5">
        <v>0.6514936008940343</v>
      </c>
      <c r="O13" s="5">
        <v>0</v>
      </c>
      <c r="P13" s="5">
        <v>0.6097794383813897</v>
      </c>
      <c r="Q13" s="5">
        <v>0.6514936008940343</v>
      </c>
      <c r="R13" s="5">
        <v>0</v>
      </c>
      <c r="S13" s="5"/>
      <c r="T13" s="5">
        <v>607</v>
      </c>
      <c r="U13" s="5">
        <v>86</v>
      </c>
      <c r="V13" s="5">
        <v>144</v>
      </c>
      <c r="W13" s="5">
        <v>93</v>
      </c>
      <c r="X13" s="5">
        <v>151</v>
      </c>
      <c r="Y13" s="5">
        <v>133</v>
      </c>
      <c r="Z13" s="5">
        <v>95</v>
      </c>
      <c r="AA13" s="5">
        <v>84</v>
      </c>
      <c r="AB13" s="5">
        <v>430</v>
      </c>
      <c r="AC13" s="5">
        <v>0.47012779232879459</v>
      </c>
      <c r="AD13" s="5">
        <v>0.40068312913140497</v>
      </c>
      <c r="AE13" s="5">
        <v>0.43224964202220745</v>
      </c>
      <c r="AF13" s="5">
        <v>377</v>
      </c>
      <c r="AG13" s="5">
        <v>0.65333234623745307</v>
      </c>
      <c r="AH13" s="5">
        <v>608.75</v>
      </c>
      <c r="AI13" s="5">
        <v>0.60833221832616435</v>
      </c>
      <c r="AJ13" s="5">
        <v>0.69129720853858789</v>
      </c>
      <c r="AK13" s="5">
        <v>0.76362263367939032</v>
      </c>
      <c r="AL13" s="5">
        <v>0.72499165960941303</v>
      </c>
      <c r="AM13" s="5">
        <v>0.74375632688450877</v>
      </c>
      <c r="AN13" s="5">
        <v>837</v>
      </c>
      <c r="AO13" s="5">
        <v>0.6514936008940343</v>
      </c>
      <c r="AP13" s="5">
        <v>0.61402754811144977</v>
      </c>
      <c r="AQ13" s="5">
        <v>0.61054338016074683</v>
      </c>
      <c r="AR13" s="5">
        <v>0.6097794383813897</v>
      </c>
      <c r="AS13" s="5">
        <v>1823</v>
      </c>
      <c r="AT13" s="5">
        <v>0.65102251189479088</v>
      </c>
      <c r="AU13" s="5">
        <v>0.6514936008940343</v>
      </c>
      <c r="AV13" s="5">
        <v>0.64907945773716247</v>
      </c>
      <c r="AW13" s="5">
        <v>1823</v>
      </c>
    </row>
    <row r="14" spans="1:49" s="2" customFormat="1" x14ac:dyDescent="0.25">
      <c r="A14" s="5" t="s">
        <v>160</v>
      </c>
      <c r="B14" s="5" t="s">
        <v>63</v>
      </c>
      <c r="C14" s="5" t="s">
        <v>64</v>
      </c>
      <c r="D14" s="5" t="s">
        <v>168</v>
      </c>
      <c r="E14" s="5">
        <v>2.6965289115905762</v>
      </c>
      <c r="F14" s="5">
        <v>1658</v>
      </c>
      <c r="G14" s="5">
        <v>1244</v>
      </c>
      <c r="H14" s="5">
        <v>414</v>
      </c>
      <c r="I14" s="5">
        <v>0.69479803271055229</v>
      </c>
      <c r="J14" s="5">
        <v>0.5761110527539165</v>
      </c>
      <c r="K14" s="5">
        <v>0.69479803271055229</v>
      </c>
      <c r="L14" s="5">
        <v>0</v>
      </c>
      <c r="M14" s="5">
        <v>0.51540151021198943</v>
      </c>
      <c r="N14" s="5">
        <v>0.69479803271055229</v>
      </c>
      <c r="O14" s="5">
        <v>0</v>
      </c>
      <c r="P14" s="5">
        <v>0.53025117125326771</v>
      </c>
      <c r="Q14" s="5">
        <v>0.69479803271055229</v>
      </c>
      <c r="R14" s="5">
        <v>0</v>
      </c>
      <c r="S14" s="5"/>
      <c r="T14" s="5">
        <v>40</v>
      </c>
      <c r="U14" s="5">
        <v>7</v>
      </c>
      <c r="V14" s="5">
        <v>41</v>
      </c>
      <c r="W14" s="5">
        <v>9</v>
      </c>
      <c r="X14" s="5">
        <v>12</v>
      </c>
      <c r="Y14" s="5">
        <v>39</v>
      </c>
      <c r="Z14" s="5">
        <v>21</v>
      </c>
      <c r="AA14" s="5">
        <v>12</v>
      </c>
      <c r="AB14" s="5">
        <v>236</v>
      </c>
      <c r="AC14" s="5">
        <v>0.39641737572772051</v>
      </c>
      <c r="AD14" s="5">
        <v>0.20649717514124288</v>
      </c>
      <c r="AE14" s="5">
        <v>0.27045702307576847</v>
      </c>
      <c r="AF14" s="5">
        <v>59</v>
      </c>
      <c r="AG14" s="5">
        <v>0.80851320104230551</v>
      </c>
      <c r="AH14" s="5">
        <v>267.75</v>
      </c>
      <c r="AI14" s="5">
        <v>0.74824235346586332</v>
      </c>
      <c r="AJ14" s="5">
        <v>0.87265917602996257</v>
      </c>
      <c r="AK14" s="5">
        <v>0.58367342906816588</v>
      </c>
      <c r="AL14" s="5">
        <v>0.46016196447230928</v>
      </c>
      <c r="AM14" s="5">
        <v>0.51178328964172881</v>
      </c>
      <c r="AN14" s="5">
        <v>88</v>
      </c>
      <c r="AO14" s="5">
        <v>0.69479803271055229</v>
      </c>
      <c r="AP14" s="5">
        <v>0.5761110527539165</v>
      </c>
      <c r="AQ14" s="5">
        <v>0.51540151021198943</v>
      </c>
      <c r="AR14" s="5">
        <v>0.53025117125326771</v>
      </c>
      <c r="AS14" s="5">
        <v>414</v>
      </c>
      <c r="AT14" s="5">
        <v>0.6632402597548438</v>
      </c>
      <c r="AU14" s="5">
        <v>0.69479803271055229</v>
      </c>
      <c r="AV14" s="5">
        <v>0.66897084417564168</v>
      </c>
      <c r="AW14" s="5">
        <v>414</v>
      </c>
    </row>
    <row r="15" spans="1:49" s="2" customFormat="1" x14ac:dyDescent="0.25">
      <c r="A15" s="5" t="s">
        <v>160</v>
      </c>
      <c r="B15" s="5" t="s">
        <v>65</v>
      </c>
      <c r="C15" s="5" t="s">
        <v>66</v>
      </c>
      <c r="D15" s="5" t="s">
        <v>168</v>
      </c>
      <c r="E15" s="5">
        <v>5070.814403295517</v>
      </c>
      <c r="F15" s="5">
        <v>64501</v>
      </c>
      <c r="G15" s="5">
        <v>48376</v>
      </c>
      <c r="H15" s="5">
        <v>16125</v>
      </c>
      <c r="I15" s="5">
        <v>0.62233150951758776</v>
      </c>
      <c r="J15" s="5">
        <v>0.57136745031529146</v>
      </c>
      <c r="K15" s="5">
        <v>0.62233150951758776</v>
      </c>
      <c r="L15" s="5">
        <v>0</v>
      </c>
      <c r="M15" s="5">
        <v>0.54302189239913956</v>
      </c>
      <c r="N15" s="5">
        <v>0.62233150951758776</v>
      </c>
      <c r="O15" s="5">
        <v>0</v>
      </c>
      <c r="P15" s="5">
        <v>0.55375796117910481</v>
      </c>
      <c r="Q15" s="5">
        <v>0.62233150951758776</v>
      </c>
      <c r="R15" s="5">
        <v>0</v>
      </c>
      <c r="S15" s="5"/>
      <c r="T15" s="5">
        <v>1977</v>
      </c>
      <c r="U15" s="5">
        <v>323</v>
      </c>
      <c r="V15" s="5">
        <v>1817</v>
      </c>
      <c r="W15" s="5">
        <v>316</v>
      </c>
      <c r="X15" s="5">
        <v>1128</v>
      </c>
      <c r="Y15" s="5">
        <v>1475</v>
      </c>
      <c r="Z15" s="5">
        <v>1254</v>
      </c>
      <c r="AA15" s="5">
        <v>906</v>
      </c>
      <c r="AB15" s="5">
        <v>6931</v>
      </c>
      <c r="AC15" s="5">
        <v>0.4786841003729787</v>
      </c>
      <c r="AD15" s="5">
        <v>0.38642850882644642</v>
      </c>
      <c r="AE15" s="5">
        <v>0.42759723585804649</v>
      </c>
      <c r="AF15" s="5">
        <v>2917</v>
      </c>
      <c r="AG15" s="5">
        <v>0.71771910728356059</v>
      </c>
      <c r="AH15" s="5">
        <v>9091</v>
      </c>
      <c r="AI15" s="5">
        <v>0.6780173315203184</v>
      </c>
      <c r="AJ15" s="5">
        <v>0.7712022879771202</v>
      </c>
      <c r="AK15" s="5">
        <v>0.55740091905257727</v>
      </c>
      <c r="AL15" s="5">
        <v>0.48026229211973481</v>
      </c>
      <c r="AM15" s="5">
        <v>0.51595754039570718</v>
      </c>
      <c r="AN15" s="5">
        <v>4117</v>
      </c>
      <c r="AO15" s="5">
        <v>0.62233150951758776</v>
      </c>
      <c r="AP15" s="5">
        <v>0.57136745031529146</v>
      </c>
      <c r="AQ15" s="5">
        <v>0.54302189239913956</v>
      </c>
      <c r="AR15" s="5">
        <v>0.55375796117910481</v>
      </c>
      <c r="AS15" s="5">
        <v>16125</v>
      </c>
      <c r="AT15" s="5">
        <v>0.61115784205501267</v>
      </c>
      <c r="AU15" s="5">
        <v>0.62233150951758776</v>
      </c>
      <c r="AV15" s="5">
        <v>0.61371721948846258</v>
      </c>
      <c r="AW15" s="5">
        <v>16125</v>
      </c>
    </row>
    <row r="16" spans="1:49" s="2" customFormat="1" x14ac:dyDescent="0.25">
      <c r="A16" s="5" t="s">
        <v>160</v>
      </c>
      <c r="B16" s="5" t="s">
        <v>67</v>
      </c>
      <c r="C16" s="5" t="s">
        <v>68</v>
      </c>
      <c r="D16" s="5" t="s">
        <v>168</v>
      </c>
      <c r="E16" s="5">
        <v>7.7614545822143305E-2</v>
      </c>
      <c r="F16" s="5">
        <v>163</v>
      </c>
      <c r="G16" s="5">
        <v>123</v>
      </c>
      <c r="H16" s="5">
        <v>40</v>
      </c>
      <c r="I16" s="5">
        <v>0.74222560975609764</v>
      </c>
      <c r="J16" s="5">
        <v>0.48640314234029469</v>
      </c>
      <c r="K16" s="5">
        <v>0.74222560975609764</v>
      </c>
      <c r="L16" s="5">
        <v>0</v>
      </c>
      <c r="M16" s="5">
        <v>0.47459639126305792</v>
      </c>
      <c r="N16" s="5">
        <v>0.74222560975609764</v>
      </c>
      <c r="O16" s="5">
        <v>0</v>
      </c>
      <c r="P16" s="5">
        <v>0.46879421854156766</v>
      </c>
      <c r="Q16" s="5">
        <v>0.74222560975609764</v>
      </c>
      <c r="R16" s="5">
        <v>0</v>
      </c>
      <c r="S16" s="5"/>
      <c r="T16" s="5">
        <v>7</v>
      </c>
      <c r="U16" s="5">
        <v>6</v>
      </c>
      <c r="V16" s="5">
        <v>0</v>
      </c>
      <c r="W16" s="5">
        <v>3</v>
      </c>
      <c r="X16" s="5">
        <v>24</v>
      </c>
      <c r="Y16" s="5">
        <v>0</v>
      </c>
      <c r="Z16" s="5">
        <v>0</v>
      </c>
      <c r="AA16" s="5">
        <v>2</v>
      </c>
      <c r="AB16" s="5">
        <v>0</v>
      </c>
      <c r="AC16" s="5">
        <v>0.76261851792997515</v>
      </c>
      <c r="AD16" s="5">
        <v>0.88853276353276356</v>
      </c>
      <c r="AE16" s="5">
        <v>0.81923399510647732</v>
      </c>
      <c r="AF16" s="5">
        <v>26</v>
      </c>
      <c r="AG16" s="5">
        <v>0</v>
      </c>
      <c r="AH16" s="5">
        <v>1.75</v>
      </c>
      <c r="AI16" s="5">
        <v>0</v>
      </c>
      <c r="AJ16" s="5">
        <v>0</v>
      </c>
      <c r="AK16" s="5">
        <v>0.69659090909090904</v>
      </c>
      <c r="AL16" s="5">
        <v>0.53525641025641035</v>
      </c>
      <c r="AM16" s="5">
        <v>0.58714866051822567</v>
      </c>
      <c r="AN16" s="5">
        <v>13</v>
      </c>
      <c r="AO16" s="5">
        <v>0.74222560975609764</v>
      </c>
      <c r="AP16" s="5">
        <v>0.48640314234029469</v>
      </c>
      <c r="AQ16" s="5">
        <v>0.47459639126305792</v>
      </c>
      <c r="AR16" s="5">
        <v>0.46879421854156766</v>
      </c>
      <c r="AS16" s="5">
        <v>40</v>
      </c>
      <c r="AT16" s="5">
        <v>0.7110314852000057</v>
      </c>
      <c r="AU16" s="5">
        <v>0.74222560975609764</v>
      </c>
      <c r="AV16" s="5">
        <v>0.71318543182537586</v>
      </c>
      <c r="AW16" s="5">
        <v>40</v>
      </c>
    </row>
    <row r="17" spans="1:49" s="2" customFormat="1" x14ac:dyDescent="0.25">
      <c r="A17" s="5" t="s">
        <v>160</v>
      </c>
      <c r="B17" s="5" t="s">
        <v>69</v>
      </c>
      <c r="C17" s="5" t="s">
        <v>70</v>
      </c>
      <c r="D17" s="5" t="s">
        <v>168</v>
      </c>
      <c r="E17" s="5">
        <v>0.3544335365295409</v>
      </c>
      <c r="F17" s="5">
        <v>490</v>
      </c>
      <c r="G17" s="5">
        <v>368</v>
      </c>
      <c r="H17" s="5">
        <v>122</v>
      </c>
      <c r="I17" s="5">
        <v>0.60202585632413697</v>
      </c>
      <c r="J17" s="5">
        <v>0.42958649584264319</v>
      </c>
      <c r="K17" s="5">
        <v>0.60202585632413697</v>
      </c>
      <c r="L17" s="5">
        <v>0</v>
      </c>
      <c r="M17" s="5">
        <v>0.41309789950516124</v>
      </c>
      <c r="N17" s="5">
        <v>0.60202585632413697</v>
      </c>
      <c r="O17" s="5">
        <v>0</v>
      </c>
      <c r="P17" s="5">
        <v>0.41060209531895037</v>
      </c>
      <c r="Q17" s="5">
        <v>0.60202585632413697</v>
      </c>
      <c r="R17" s="5">
        <v>0</v>
      </c>
      <c r="S17" s="5"/>
      <c r="T17" s="5">
        <v>54</v>
      </c>
      <c r="U17" s="5">
        <v>16</v>
      </c>
      <c r="V17" s="5">
        <v>0</v>
      </c>
      <c r="W17" s="5">
        <v>28</v>
      </c>
      <c r="X17" s="5">
        <v>20</v>
      </c>
      <c r="Y17" s="5">
        <v>0</v>
      </c>
      <c r="Z17" s="5">
        <v>3</v>
      </c>
      <c r="AA17" s="5">
        <v>2</v>
      </c>
      <c r="AB17" s="5">
        <v>0</v>
      </c>
      <c r="AC17" s="5">
        <v>0.5265151515151516</v>
      </c>
      <c r="AD17" s="5">
        <v>0.41600177304964536</v>
      </c>
      <c r="AE17" s="5">
        <v>0.46237146387748795</v>
      </c>
      <c r="AF17" s="5">
        <v>47</v>
      </c>
      <c r="AG17" s="5">
        <v>7.1428571428571425E-2</v>
      </c>
      <c r="AH17" s="5">
        <v>5.5</v>
      </c>
      <c r="AI17" s="5">
        <v>0.125</v>
      </c>
      <c r="AJ17" s="5">
        <v>0</v>
      </c>
      <c r="AK17" s="5">
        <v>0.63724433601277819</v>
      </c>
      <c r="AL17" s="5">
        <v>0.77329192546583847</v>
      </c>
      <c r="AM17" s="5">
        <v>0.6980062506507918</v>
      </c>
      <c r="AN17" s="5">
        <v>69</v>
      </c>
      <c r="AO17" s="5">
        <v>0.60202585632413697</v>
      </c>
      <c r="AP17" s="5">
        <v>0.42958649584264319</v>
      </c>
      <c r="AQ17" s="5">
        <v>0.41309789950516124</v>
      </c>
      <c r="AR17" s="5">
        <v>0.41060209531895037</v>
      </c>
      <c r="AS17" s="5">
        <v>122</v>
      </c>
      <c r="AT17" s="5">
        <v>0.57080034596014217</v>
      </c>
      <c r="AU17" s="5">
        <v>0.60202585632413697</v>
      </c>
      <c r="AV17" s="5">
        <v>0.57817908928973216</v>
      </c>
      <c r="AW17" s="5">
        <v>122</v>
      </c>
    </row>
    <row r="18" spans="1:49" s="2" customFormat="1" x14ac:dyDescent="0.25">
      <c r="A18" s="5" t="s">
        <v>160</v>
      </c>
      <c r="B18" s="5" t="s">
        <v>71</v>
      </c>
      <c r="C18" s="5" t="s">
        <v>72</v>
      </c>
      <c r="D18" s="5" t="s">
        <v>168</v>
      </c>
      <c r="E18" s="5">
        <v>5770.4155566692352</v>
      </c>
      <c r="F18" s="5">
        <v>70002</v>
      </c>
      <c r="G18" s="5">
        <v>52502</v>
      </c>
      <c r="H18" s="5">
        <v>17500</v>
      </c>
      <c r="I18" s="5">
        <v>0.6394674532883835</v>
      </c>
      <c r="J18" s="5">
        <v>0.63446025399566908</v>
      </c>
      <c r="K18" s="5">
        <v>0.6394674532883835</v>
      </c>
      <c r="L18" s="5">
        <v>0</v>
      </c>
      <c r="M18" s="5">
        <v>0.63946745093401969</v>
      </c>
      <c r="N18" s="5">
        <v>0.6394674532883835</v>
      </c>
      <c r="O18" s="5">
        <v>0</v>
      </c>
      <c r="P18" s="5">
        <v>0.63577805342696547</v>
      </c>
      <c r="Q18" s="5">
        <v>0.6394674532883835</v>
      </c>
      <c r="R18" s="5">
        <v>0</v>
      </c>
      <c r="S18" s="5"/>
      <c r="T18" s="5">
        <v>4473</v>
      </c>
      <c r="U18" s="5">
        <v>487</v>
      </c>
      <c r="V18" s="5">
        <v>874</v>
      </c>
      <c r="W18" s="5">
        <v>577</v>
      </c>
      <c r="X18" s="5">
        <v>3867</v>
      </c>
      <c r="Y18" s="5">
        <v>1390</v>
      </c>
      <c r="Z18" s="5">
        <v>1199</v>
      </c>
      <c r="AA18" s="5">
        <v>1783</v>
      </c>
      <c r="AB18" s="5">
        <v>2852</v>
      </c>
      <c r="AC18" s="5">
        <v>0.63017324364630034</v>
      </c>
      <c r="AD18" s="5">
        <v>0.6628096021472053</v>
      </c>
      <c r="AE18" s="5">
        <v>0.64607680746440921</v>
      </c>
      <c r="AF18" s="5">
        <v>5834</v>
      </c>
      <c r="AG18" s="5">
        <v>0.52089945216041933</v>
      </c>
      <c r="AH18" s="5">
        <v>5833.5</v>
      </c>
      <c r="AI18" s="5">
        <v>0.55746174038764085</v>
      </c>
      <c r="AJ18" s="5">
        <v>0.49185667752442991</v>
      </c>
      <c r="AK18" s="5">
        <v>0.71574577795306604</v>
      </c>
      <c r="AL18" s="5">
        <v>0.76673501770011521</v>
      </c>
      <c r="AM18" s="5">
        <v>0.74035790065606799</v>
      </c>
      <c r="AN18" s="5">
        <v>5833</v>
      </c>
      <c r="AO18" s="5">
        <v>0.6394674532883835</v>
      </c>
      <c r="AP18" s="5">
        <v>0.63446025399566908</v>
      </c>
      <c r="AQ18" s="5">
        <v>0.63946745093401969</v>
      </c>
      <c r="AR18" s="5">
        <v>0.63577805342696547</v>
      </c>
      <c r="AS18" s="5">
        <v>17500</v>
      </c>
      <c r="AT18" s="5">
        <v>0.63446038515108394</v>
      </c>
      <c r="AU18" s="5">
        <v>0.6394674532883835</v>
      </c>
      <c r="AV18" s="5">
        <v>0.63577811912070392</v>
      </c>
      <c r="AW18" s="5">
        <v>17500</v>
      </c>
    </row>
    <row r="19" spans="1:49" s="2" customFormat="1" x14ac:dyDescent="0.25">
      <c r="A19" s="5" t="s">
        <v>160</v>
      </c>
      <c r="B19" s="6" t="s">
        <v>73</v>
      </c>
      <c r="C19" s="6" t="s">
        <v>74</v>
      </c>
      <c r="D19" s="6" t="s">
        <v>168</v>
      </c>
      <c r="E19" s="5">
        <v>21484.745945215225</v>
      </c>
      <c r="F19" s="5">
        <v>70430</v>
      </c>
      <c r="G19" s="5">
        <v>52823</v>
      </c>
      <c r="H19" s="5">
        <v>17607</v>
      </c>
      <c r="I19" s="5">
        <v>0.70499788893801196</v>
      </c>
      <c r="J19" s="5">
        <v>0.6454898253705118</v>
      </c>
      <c r="K19" s="5">
        <v>0.70499788893801196</v>
      </c>
      <c r="L19" s="5">
        <v>0</v>
      </c>
      <c r="M19" s="5">
        <v>0.64571714887900511</v>
      </c>
      <c r="N19" s="5">
        <v>0.70499788893801196</v>
      </c>
      <c r="O19" s="5">
        <v>0</v>
      </c>
      <c r="P19" s="5">
        <v>0.6450550046407304</v>
      </c>
      <c r="Q19" s="5">
        <v>0.70499788893801196</v>
      </c>
      <c r="R19" s="5">
        <v>0</v>
      </c>
      <c r="S19" s="6"/>
      <c r="T19" s="6">
        <v>8101</v>
      </c>
      <c r="U19" s="6">
        <v>680</v>
      </c>
      <c r="V19" s="6">
        <v>1123</v>
      </c>
      <c r="W19" s="6">
        <v>635</v>
      </c>
      <c r="X19" s="6">
        <v>2586</v>
      </c>
      <c r="Y19" s="6">
        <v>638</v>
      </c>
      <c r="Z19" s="6">
        <v>1314</v>
      </c>
      <c r="AA19" s="6">
        <v>805</v>
      </c>
      <c r="AB19" s="6">
        <v>1727</v>
      </c>
      <c r="AC19" s="5">
        <v>0.63528163887050992</v>
      </c>
      <c r="AD19" s="5">
        <v>0.67014320303932917</v>
      </c>
      <c r="AE19" s="5">
        <v>0.65223892289876173</v>
      </c>
      <c r="AF19" s="5">
        <v>3859</v>
      </c>
      <c r="AG19" s="5">
        <v>0.47096423602733994</v>
      </c>
      <c r="AH19" s="5">
        <v>3845.25</v>
      </c>
      <c r="AI19" s="5">
        <v>0.49512452683432379</v>
      </c>
      <c r="AJ19" s="5">
        <v>0.44941482444733422</v>
      </c>
      <c r="AK19" s="5">
        <v>0.80606331040670154</v>
      </c>
      <c r="AL19" s="5">
        <v>0.81794774671747295</v>
      </c>
      <c r="AM19" s="5">
        <v>0.81196185499608964</v>
      </c>
      <c r="AN19" s="5">
        <v>9903</v>
      </c>
      <c r="AO19" s="5">
        <v>0.70499788893801196</v>
      </c>
      <c r="AP19" s="5">
        <v>0.6454898253705118</v>
      </c>
      <c r="AQ19" s="5">
        <v>0.64571714887900511</v>
      </c>
      <c r="AR19" s="5">
        <v>0.6450550046407304</v>
      </c>
      <c r="AS19" s="5">
        <v>17607</v>
      </c>
      <c r="AT19" s="5">
        <v>0.70073335605804832</v>
      </c>
      <c r="AU19" s="5">
        <v>0.70499788893801196</v>
      </c>
      <c r="AV19" s="5">
        <v>0.70249089137267284</v>
      </c>
      <c r="AW19" s="5">
        <v>17607</v>
      </c>
    </row>
    <row r="20" spans="1:49" x14ac:dyDescent="0.25">
      <c r="A20" s="5"/>
      <c r="B20" s="5"/>
      <c r="C20" s="5"/>
      <c r="D20" s="5"/>
      <c r="E20" s="5">
        <f>SUM(Tabelle8[Time])/60/60</f>
        <v>9.3223622692293588</v>
      </c>
      <c r="F20" s="5" t="s">
        <v>247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9485-EAF2-43B4-B656-FB99ED221E10}">
  <dimension ref="A1:AF19"/>
  <sheetViews>
    <sheetView zoomScale="145" zoomScaleNormal="145" workbookViewId="0">
      <selection activeCell="A2" sqref="A2"/>
    </sheetView>
  </sheetViews>
  <sheetFormatPr baseColWidth="10" defaultRowHeight="15" x14ac:dyDescent="0.25"/>
  <cols>
    <col min="5" max="5" width="12.7109375" customWidth="1"/>
    <col min="6" max="6" width="12.28515625" customWidth="1"/>
    <col min="8" max="8" width="14.28515625" customWidth="1"/>
    <col min="9" max="9" width="14.7109375" customWidth="1"/>
    <col min="11" max="11" width="15.140625" customWidth="1"/>
    <col min="12" max="12" width="15.5703125" customWidth="1"/>
    <col min="13" max="13" width="11.85546875" customWidth="1"/>
    <col min="16" max="16" width="11.5703125" customWidth="1"/>
    <col min="18" max="18" width="15.7109375" customWidth="1"/>
    <col min="19" max="19" width="15.28515625" customWidth="1"/>
    <col min="20" max="20" width="13.140625" customWidth="1"/>
    <col min="21" max="21" width="12.7109375" customWidth="1"/>
    <col min="24" max="24" width="17.42578125" customWidth="1"/>
    <col min="25" max="25" width="19.140625" customWidth="1"/>
    <col min="26" max="26" width="16" customWidth="1"/>
    <col min="27" max="27" width="18.28515625" customWidth="1"/>
    <col min="28" max="28" width="18" customWidth="1"/>
    <col min="29" max="29" width="21.85546875" customWidth="1"/>
    <col min="30" max="30" width="18.85546875" customWidth="1"/>
    <col min="31" max="31" width="21.140625" customWidth="1"/>
    <col min="32" max="32" width="20.7109375" customWidth="1"/>
  </cols>
  <sheetData>
    <row r="1" spans="1:32" x14ac:dyDescent="0.25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161</v>
      </c>
      <c r="I1" s="10" t="s">
        <v>157</v>
      </c>
      <c r="J1" s="10" t="s">
        <v>241</v>
      </c>
      <c r="K1" s="10" t="s">
        <v>158</v>
      </c>
      <c r="L1" s="10" t="s">
        <v>159</v>
      </c>
      <c r="M1" s="10" t="s">
        <v>242</v>
      </c>
      <c r="N1" s="10" t="s">
        <v>243</v>
      </c>
      <c r="O1" s="10" t="s">
        <v>244</v>
      </c>
      <c r="P1" s="10" t="s">
        <v>245</v>
      </c>
      <c r="Q1" s="10" t="s">
        <v>8</v>
      </c>
      <c r="R1" s="10" t="s">
        <v>9</v>
      </c>
      <c r="S1" s="10" t="s">
        <v>10</v>
      </c>
      <c r="T1" s="10" t="s">
        <v>12</v>
      </c>
      <c r="U1" s="10" t="s">
        <v>13</v>
      </c>
      <c r="V1" s="10" t="s">
        <v>15</v>
      </c>
      <c r="W1" s="10" t="s">
        <v>16</v>
      </c>
      <c r="X1" s="10" t="s">
        <v>27</v>
      </c>
      <c r="Y1" s="10" t="s">
        <v>28</v>
      </c>
      <c r="Z1" s="10" t="s">
        <v>29</v>
      </c>
      <c r="AA1" s="10" t="s">
        <v>30</v>
      </c>
      <c r="AB1" s="10" t="s">
        <v>31</v>
      </c>
      <c r="AC1" s="10" t="s">
        <v>32</v>
      </c>
      <c r="AD1" s="10" t="s">
        <v>33</v>
      </c>
      <c r="AE1" s="10" t="s">
        <v>34</v>
      </c>
      <c r="AF1" s="10" t="s">
        <v>35</v>
      </c>
    </row>
    <row r="2" spans="1:32" x14ac:dyDescent="0.25">
      <c r="A2" s="7" t="s">
        <v>160</v>
      </c>
      <c r="B2" s="7" t="s">
        <v>36</v>
      </c>
      <c r="C2" s="7" t="s">
        <v>37</v>
      </c>
      <c r="D2" s="7">
        <v>0.11952233314514139</v>
      </c>
      <c r="E2" s="7">
        <v>270</v>
      </c>
      <c r="F2" s="7">
        <v>203</v>
      </c>
      <c r="G2" s="7">
        <v>67</v>
      </c>
      <c r="H2" s="7">
        <v>2</v>
      </c>
      <c r="I2" s="7">
        <v>2</v>
      </c>
      <c r="J2" s="7">
        <v>10</v>
      </c>
      <c r="K2" s="7">
        <v>2</v>
      </c>
      <c r="L2" s="7">
        <v>9</v>
      </c>
      <c r="M2" s="7">
        <v>12</v>
      </c>
      <c r="N2" s="7">
        <v>5</v>
      </c>
      <c r="O2" s="7">
        <v>8</v>
      </c>
      <c r="P2" s="7">
        <v>18</v>
      </c>
      <c r="Q2" s="7">
        <v>0.42592186128182613</v>
      </c>
      <c r="R2" s="7">
        <v>0.37625607707844549</v>
      </c>
      <c r="S2" s="7">
        <v>0.42592186128182613</v>
      </c>
      <c r="T2" s="7">
        <v>0.37074112189820463</v>
      </c>
      <c r="U2" s="7">
        <v>0.42592186128182613</v>
      </c>
      <c r="V2" s="7">
        <v>0.36581016671956934</v>
      </c>
      <c r="W2" s="7">
        <v>0.42592186128182613</v>
      </c>
      <c r="X2" s="7">
        <v>0.42592186128182613</v>
      </c>
      <c r="Y2" s="7">
        <v>0.37625607707844549</v>
      </c>
      <c r="Z2" s="7">
        <v>0.37074112189820463</v>
      </c>
      <c r="AA2" s="7">
        <v>0.36581016671956934</v>
      </c>
      <c r="AB2" s="7">
        <v>67</v>
      </c>
      <c r="AC2" s="7">
        <v>0.40611790530477859</v>
      </c>
      <c r="AD2" s="7">
        <v>0.42592186128182613</v>
      </c>
      <c r="AE2" s="7">
        <v>0.40864361929382548</v>
      </c>
      <c r="AF2" s="7">
        <v>67</v>
      </c>
    </row>
    <row r="3" spans="1:32" x14ac:dyDescent="0.25">
      <c r="A3" s="8" t="s">
        <v>160</v>
      </c>
      <c r="B3" s="8" t="s">
        <v>39</v>
      </c>
      <c r="C3" s="8" t="s">
        <v>40</v>
      </c>
      <c r="D3" s="8">
        <v>0.80875778198242165</v>
      </c>
      <c r="E3" s="8">
        <v>704</v>
      </c>
      <c r="F3" s="8">
        <v>528</v>
      </c>
      <c r="G3" s="8">
        <v>176</v>
      </c>
      <c r="H3" s="8">
        <v>13</v>
      </c>
      <c r="I3" s="8">
        <v>28</v>
      </c>
      <c r="J3" s="8">
        <v>10</v>
      </c>
      <c r="K3" s="8">
        <v>24</v>
      </c>
      <c r="L3" s="8">
        <v>49</v>
      </c>
      <c r="M3" s="8">
        <v>21</v>
      </c>
      <c r="N3" s="8">
        <v>4</v>
      </c>
      <c r="O3" s="8">
        <v>13</v>
      </c>
      <c r="P3" s="8">
        <v>16</v>
      </c>
      <c r="Q3" s="8">
        <v>0.44176136363636359</v>
      </c>
      <c r="R3" s="8">
        <v>0.40594000263684293</v>
      </c>
      <c r="S3" s="8">
        <v>0.44176136363636359</v>
      </c>
      <c r="T3" s="8">
        <v>0.42380460408057141</v>
      </c>
      <c r="U3" s="8">
        <v>0.44176136363636359</v>
      </c>
      <c r="V3" s="8">
        <v>0.40876455447307436</v>
      </c>
      <c r="W3" s="8">
        <v>0.44176136363636359</v>
      </c>
      <c r="X3" s="8">
        <v>0.44176136363636359</v>
      </c>
      <c r="Y3" s="8">
        <v>0.40594000263684293</v>
      </c>
      <c r="Z3" s="8">
        <v>0.42380460408057141</v>
      </c>
      <c r="AA3" s="8">
        <v>0.40876455447307436</v>
      </c>
      <c r="AB3" s="8">
        <v>176</v>
      </c>
      <c r="AC3" s="8">
        <v>0.44603456753768606</v>
      </c>
      <c r="AD3" s="8">
        <v>0.44176136363636359</v>
      </c>
      <c r="AE3" s="8">
        <v>0.43961900868885528</v>
      </c>
      <c r="AF3" s="8">
        <v>176</v>
      </c>
    </row>
    <row r="4" spans="1:32" x14ac:dyDescent="0.25">
      <c r="A4" s="7" t="s">
        <v>160</v>
      </c>
      <c r="B4" s="7" t="s">
        <v>43</v>
      </c>
      <c r="C4" s="7" t="s">
        <v>44</v>
      </c>
      <c r="D4" s="7">
        <v>0.14633274078369121</v>
      </c>
      <c r="E4" s="7">
        <v>270</v>
      </c>
      <c r="F4" s="7">
        <v>203</v>
      </c>
      <c r="G4" s="7">
        <v>67</v>
      </c>
      <c r="H4" s="7">
        <v>6</v>
      </c>
      <c r="I4" s="7">
        <v>7</v>
      </c>
      <c r="J4" s="7">
        <v>4</v>
      </c>
      <c r="K4" s="7">
        <v>3</v>
      </c>
      <c r="L4" s="7">
        <v>20</v>
      </c>
      <c r="M4" s="7">
        <v>5</v>
      </c>
      <c r="N4" s="7">
        <v>5</v>
      </c>
      <c r="O4" s="7">
        <v>10</v>
      </c>
      <c r="P4" s="7">
        <v>9</v>
      </c>
      <c r="Q4" s="7">
        <v>0.50345697980684812</v>
      </c>
      <c r="R4" s="7">
        <v>0.49666536486389429</v>
      </c>
      <c r="S4" s="7">
        <v>0.50345697980684812</v>
      </c>
      <c r="T4" s="7">
        <v>0.47508820905027216</v>
      </c>
      <c r="U4" s="7">
        <v>0.50345697980684812</v>
      </c>
      <c r="V4" s="7">
        <v>0.46992908525598054</v>
      </c>
      <c r="W4" s="7">
        <v>0.50345697980684812</v>
      </c>
      <c r="X4" s="7">
        <v>0.50345697980684812</v>
      </c>
      <c r="Y4" s="7">
        <v>0.49666536486389429</v>
      </c>
      <c r="Z4" s="7">
        <v>0.47508820905027216</v>
      </c>
      <c r="AA4" s="7">
        <v>0.46992908525598054</v>
      </c>
      <c r="AB4" s="7">
        <v>67</v>
      </c>
      <c r="AC4" s="7">
        <v>0.50269846647546701</v>
      </c>
      <c r="AD4" s="7">
        <v>0.50345697980684812</v>
      </c>
      <c r="AE4" s="7">
        <v>0.48797470552978883</v>
      </c>
      <c r="AF4" s="7">
        <v>67</v>
      </c>
    </row>
    <row r="5" spans="1:32" x14ac:dyDescent="0.25">
      <c r="A5" s="8" t="s">
        <v>160</v>
      </c>
      <c r="B5" s="8" t="s">
        <v>45</v>
      </c>
      <c r="C5" s="8" t="s">
        <v>46</v>
      </c>
      <c r="D5" s="8">
        <v>1100.5369327068329</v>
      </c>
      <c r="E5" s="8">
        <v>26680</v>
      </c>
      <c r="F5" s="8">
        <v>20010</v>
      </c>
      <c r="G5" s="8">
        <v>6670</v>
      </c>
      <c r="H5" s="8">
        <v>131</v>
      </c>
      <c r="I5" s="8">
        <v>55</v>
      </c>
      <c r="J5" s="8">
        <v>199</v>
      </c>
      <c r="K5" s="8">
        <v>38</v>
      </c>
      <c r="L5" s="8">
        <v>939</v>
      </c>
      <c r="M5" s="8">
        <v>745</v>
      </c>
      <c r="N5" s="8">
        <v>127</v>
      </c>
      <c r="O5" s="8">
        <v>609</v>
      </c>
      <c r="P5" s="8">
        <v>3829</v>
      </c>
      <c r="Q5" s="8">
        <v>0.73440779610194906</v>
      </c>
      <c r="R5" s="8">
        <v>0.61146209690648934</v>
      </c>
      <c r="S5" s="8">
        <v>0.73440779610194906</v>
      </c>
      <c r="T5" s="8">
        <v>0.57487593394390268</v>
      </c>
      <c r="U5" s="8">
        <v>0.73440779610194906</v>
      </c>
      <c r="V5" s="8">
        <v>0.58992963460695902</v>
      </c>
      <c r="W5" s="8">
        <v>0.73440779610194906</v>
      </c>
      <c r="X5" s="8">
        <v>0.73440779610194906</v>
      </c>
      <c r="Y5" s="8">
        <v>0.61146209690648934</v>
      </c>
      <c r="Z5" s="8">
        <v>0.57487593394390268</v>
      </c>
      <c r="AA5" s="8">
        <v>0.58992963460695902</v>
      </c>
      <c r="AB5" s="8">
        <v>6670</v>
      </c>
      <c r="AC5" s="8">
        <v>0.72598167494700538</v>
      </c>
      <c r="AD5" s="8">
        <v>0.73440779610194906</v>
      </c>
      <c r="AE5" s="8">
        <v>0.72921469036715192</v>
      </c>
      <c r="AF5" s="8">
        <v>6670</v>
      </c>
    </row>
    <row r="6" spans="1:32" x14ac:dyDescent="0.25">
      <c r="A6" s="7" t="s">
        <v>160</v>
      </c>
      <c r="B6" s="7" t="s">
        <v>47</v>
      </c>
      <c r="C6" s="7" t="s">
        <v>48</v>
      </c>
      <c r="D6" s="7">
        <v>2.2967920303344727</v>
      </c>
      <c r="E6" s="7">
        <v>1425</v>
      </c>
      <c r="F6" s="7">
        <v>1069</v>
      </c>
      <c r="G6" s="7">
        <v>356</v>
      </c>
      <c r="H6" s="7">
        <v>24</v>
      </c>
      <c r="I6" s="7">
        <v>23</v>
      </c>
      <c r="J6" s="7">
        <v>37</v>
      </c>
      <c r="K6" s="7">
        <v>15</v>
      </c>
      <c r="L6" s="7">
        <v>49</v>
      </c>
      <c r="M6" s="7">
        <v>55</v>
      </c>
      <c r="N6" s="7">
        <v>20</v>
      </c>
      <c r="O6" s="7">
        <v>36</v>
      </c>
      <c r="P6" s="7">
        <v>99</v>
      </c>
      <c r="Q6" s="7">
        <v>0.48210351556352876</v>
      </c>
      <c r="R6" s="7">
        <v>0.46202374214098002</v>
      </c>
      <c r="S6" s="7">
        <v>0.48210351556352876</v>
      </c>
      <c r="T6" s="7">
        <v>0.44699850924460233</v>
      </c>
      <c r="U6" s="7">
        <v>0.48210351556352876</v>
      </c>
      <c r="V6" s="7">
        <v>0.44723345148715277</v>
      </c>
      <c r="W6" s="7">
        <v>0.48210351556352876</v>
      </c>
      <c r="X6" s="7">
        <v>0.48210351556352876</v>
      </c>
      <c r="Y6" s="7">
        <v>0.46202374214098002</v>
      </c>
      <c r="Z6" s="7">
        <v>0.44699850924460233</v>
      </c>
      <c r="AA6" s="7">
        <v>0.44723345148715277</v>
      </c>
      <c r="AB6" s="7">
        <v>356</v>
      </c>
      <c r="AC6" s="7">
        <v>0.47274349226705725</v>
      </c>
      <c r="AD6" s="7">
        <v>0.48210351556352876</v>
      </c>
      <c r="AE6" s="7">
        <v>0.47081184409332455</v>
      </c>
      <c r="AF6" s="7">
        <v>356</v>
      </c>
    </row>
    <row r="7" spans="1:32" x14ac:dyDescent="0.25">
      <c r="A7" s="8" t="s">
        <v>160</v>
      </c>
      <c r="B7" s="8" t="s">
        <v>49</v>
      </c>
      <c r="C7" s="8" t="s">
        <v>50</v>
      </c>
      <c r="D7" s="8">
        <v>6.6763796806335449</v>
      </c>
      <c r="E7" s="8">
        <v>2334</v>
      </c>
      <c r="F7" s="8">
        <v>1751</v>
      </c>
      <c r="G7" s="8">
        <v>583</v>
      </c>
      <c r="H7" s="8">
        <v>22</v>
      </c>
      <c r="I7" s="8">
        <v>8</v>
      </c>
      <c r="J7" s="8">
        <v>64</v>
      </c>
      <c r="K7" s="8">
        <v>6</v>
      </c>
      <c r="L7" s="8">
        <v>40</v>
      </c>
      <c r="M7" s="8">
        <v>75</v>
      </c>
      <c r="N7" s="8">
        <v>23</v>
      </c>
      <c r="O7" s="8">
        <v>39</v>
      </c>
      <c r="P7" s="8">
        <v>308</v>
      </c>
      <c r="Q7" s="8">
        <v>0.63282810333889428</v>
      </c>
      <c r="R7" s="8">
        <v>0.52650594061105704</v>
      </c>
      <c r="S7" s="8">
        <v>0.63282810333889428</v>
      </c>
      <c r="T7" s="8">
        <v>0.4650739760217083</v>
      </c>
      <c r="U7" s="8">
        <v>0.63282810333889428</v>
      </c>
      <c r="V7" s="8">
        <v>0.4799943280804484</v>
      </c>
      <c r="W7" s="8">
        <v>0.63282810333889428</v>
      </c>
      <c r="X7" s="8">
        <v>0.63282810333889428</v>
      </c>
      <c r="Y7" s="8">
        <v>0.52650594061105704</v>
      </c>
      <c r="Z7" s="8">
        <v>0.4650739760217083</v>
      </c>
      <c r="AA7" s="8">
        <v>0.4799943280804484</v>
      </c>
      <c r="AB7" s="8">
        <v>583</v>
      </c>
      <c r="AC7" s="8">
        <v>0.60050854289115818</v>
      </c>
      <c r="AD7" s="8">
        <v>0.63282810333889428</v>
      </c>
      <c r="AE7" s="8">
        <v>0.60526595105280612</v>
      </c>
      <c r="AF7" s="8">
        <v>583</v>
      </c>
    </row>
    <row r="8" spans="1:32" x14ac:dyDescent="0.25">
      <c r="A8" s="7" t="s">
        <v>160</v>
      </c>
      <c r="B8" s="7" t="s">
        <v>51</v>
      </c>
      <c r="C8" s="7" t="s">
        <v>52</v>
      </c>
      <c r="D8" s="7">
        <v>0.86620187759399381</v>
      </c>
      <c r="E8" s="7">
        <v>851</v>
      </c>
      <c r="F8" s="7">
        <v>639</v>
      </c>
      <c r="G8" s="7">
        <v>212</v>
      </c>
      <c r="H8" s="7">
        <v>6</v>
      </c>
      <c r="I8" s="7">
        <v>0</v>
      </c>
      <c r="J8" s="7">
        <v>12</v>
      </c>
      <c r="K8" s="7">
        <v>0</v>
      </c>
      <c r="L8" s="7">
        <v>1</v>
      </c>
      <c r="M8" s="7">
        <v>9</v>
      </c>
      <c r="N8" s="7">
        <v>4</v>
      </c>
      <c r="O8" s="7">
        <v>1</v>
      </c>
      <c r="P8" s="7">
        <v>181</v>
      </c>
      <c r="Q8" s="7">
        <v>0.87896957214988047</v>
      </c>
      <c r="R8" s="7">
        <v>0.60018371771366108</v>
      </c>
      <c r="S8" s="7">
        <v>0.87896957214988047</v>
      </c>
      <c r="T8" s="7">
        <v>0.45420591369357977</v>
      </c>
      <c r="U8" s="7">
        <v>0.87896957214988047</v>
      </c>
      <c r="V8" s="7">
        <v>0.48618599927713224</v>
      </c>
      <c r="W8" s="7">
        <v>0.87896957214988047</v>
      </c>
      <c r="X8" s="7">
        <v>0.87896957214988047</v>
      </c>
      <c r="Y8" s="7">
        <v>0.60018371771366108</v>
      </c>
      <c r="Z8" s="7">
        <v>0.45420591369357977</v>
      </c>
      <c r="AA8" s="7">
        <v>0.48618599927713224</v>
      </c>
      <c r="AB8" s="7">
        <v>212</v>
      </c>
      <c r="AC8" s="7">
        <v>0.84562517369524604</v>
      </c>
      <c r="AD8" s="7">
        <v>0.87896957214988047</v>
      </c>
      <c r="AE8" s="7">
        <v>0.85384900208549985</v>
      </c>
      <c r="AF8" s="7">
        <v>212</v>
      </c>
    </row>
    <row r="9" spans="1:32" x14ac:dyDescent="0.25">
      <c r="A9" s="8" t="s">
        <v>160</v>
      </c>
      <c r="B9" s="8" t="s">
        <v>53</v>
      </c>
      <c r="C9" s="8" t="s">
        <v>54</v>
      </c>
      <c r="D9" s="8">
        <v>17.548157691955566</v>
      </c>
      <c r="E9" s="8">
        <v>3401</v>
      </c>
      <c r="F9" s="8">
        <v>2551</v>
      </c>
      <c r="G9" s="8">
        <v>850</v>
      </c>
      <c r="H9" s="8">
        <v>0</v>
      </c>
      <c r="I9" s="8">
        <v>4</v>
      </c>
      <c r="J9" s="8">
        <v>7</v>
      </c>
      <c r="K9" s="8">
        <v>1</v>
      </c>
      <c r="L9" s="8">
        <v>192</v>
      </c>
      <c r="M9" s="8">
        <v>206</v>
      </c>
      <c r="N9" s="8">
        <v>1</v>
      </c>
      <c r="O9" s="8">
        <v>150</v>
      </c>
      <c r="P9" s="8">
        <v>290</v>
      </c>
      <c r="Q9" s="8">
        <v>0.56659915670145844</v>
      </c>
      <c r="R9" s="8">
        <v>0.46060212543889828</v>
      </c>
      <c r="S9" s="8">
        <v>0.56659915670145844</v>
      </c>
      <c r="T9" s="8">
        <v>0.38705315326555922</v>
      </c>
      <c r="U9" s="8">
        <v>0.56659915670145844</v>
      </c>
      <c r="V9" s="8">
        <v>0.39027974668338428</v>
      </c>
      <c r="W9" s="8">
        <v>0.56659915670145844</v>
      </c>
      <c r="X9" s="8">
        <v>0.56659915670145844</v>
      </c>
      <c r="Y9" s="8">
        <v>0.46060212543889828</v>
      </c>
      <c r="Z9" s="8">
        <v>0.38705315326555922</v>
      </c>
      <c r="AA9" s="8">
        <v>0.39027974668338428</v>
      </c>
      <c r="AB9" s="8">
        <v>850</v>
      </c>
      <c r="AC9" s="8">
        <v>0.56250468796115782</v>
      </c>
      <c r="AD9" s="8">
        <v>0.56659915670145844</v>
      </c>
      <c r="AE9" s="8">
        <v>0.56039681830193921</v>
      </c>
      <c r="AF9" s="8">
        <v>850</v>
      </c>
    </row>
    <row r="10" spans="1:32" x14ac:dyDescent="0.25">
      <c r="A10" s="7" t="s">
        <v>160</v>
      </c>
      <c r="B10" s="7" t="s">
        <v>55</v>
      </c>
      <c r="C10" s="7" t="s">
        <v>56</v>
      </c>
      <c r="D10" s="7">
        <v>1.2183661460876465</v>
      </c>
      <c r="E10" s="7">
        <v>590</v>
      </c>
      <c r="F10" s="7">
        <v>443</v>
      </c>
      <c r="G10" s="7">
        <v>147</v>
      </c>
      <c r="H10" s="7">
        <v>125</v>
      </c>
      <c r="I10" s="7">
        <v>1</v>
      </c>
      <c r="J10" s="7">
        <v>1</v>
      </c>
      <c r="K10" s="7">
        <v>11</v>
      </c>
      <c r="L10" s="7">
        <v>1</v>
      </c>
      <c r="M10" s="7">
        <v>1</v>
      </c>
      <c r="N10" s="7">
        <v>8</v>
      </c>
      <c r="O10" s="7">
        <v>0</v>
      </c>
      <c r="P10" s="7">
        <v>1</v>
      </c>
      <c r="Q10" s="7">
        <v>0.85425859533002391</v>
      </c>
      <c r="R10" s="7">
        <v>0.46285705035705038</v>
      </c>
      <c r="S10" s="7">
        <v>0.85425859533002391</v>
      </c>
      <c r="T10" s="7">
        <v>0.37338011033877172</v>
      </c>
      <c r="U10" s="7">
        <v>0.85425859533002391</v>
      </c>
      <c r="V10" s="7">
        <v>0.37824400947865361</v>
      </c>
      <c r="W10" s="7">
        <v>0.85425859533002391</v>
      </c>
      <c r="X10" s="7">
        <v>0.85425859533002391</v>
      </c>
      <c r="Y10" s="7">
        <v>0.46285705035705038</v>
      </c>
      <c r="Z10" s="7">
        <v>0.37338011033877172</v>
      </c>
      <c r="AA10" s="7">
        <v>0.37824400947865361</v>
      </c>
      <c r="AB10" s="7">
        <v>147</v>
      </c>
      <c r="AC10" s="7">
        <v>0.78396246208746212</v>
      </c>
      <c r="AD10" s="7">
        <v>0.85425859533002391</v>
      </c>
      <c r="AE10" s="7">
        <v>0.8069352755176955</v>
      </c>
      <c r="AF10" s="7">
        <v>147</v>
      </c>
    </row>
    <row r="11" spans="1:32" x14ac:dyDescent="0.25">
      <c r="A11" s="8" t="s">
        <v>160</v>
      </c>
      <c r="B11" s="8" t="s">
        <v>57</v>
      </c>
      <c r="C11" s="8" t="s">
        <v>58</v>
      </c>
      <c r="D11" s="8">
        <v>5.347402811050415</v>
      </c>
      <c r="E11" s="8">
        <v>1685</v>
      </c>
      <c r="F11" s="8">
        <v>1264</v>
      </c>
      <c r="G11" s="8">
        <v>421</v>
      </c>
      <c r="H11" s="8">
        <v>119</v>
      </c>
      <c r="I11" s="8">
        <v>15</v>
      </c>
      <c r="J11" s="8">
        <v>46</v>
      </c>
      <c r="K11" s="8">
        <v>21</v>
      </c>
      <c r="L11" s="8">
        <v>25</v>
      </c>
      <c r="M11" s="8">
        <v>27</v>
      </c>
      <c r="N11" s="8">
        <v>26</v>
      </c>
      <c r="O11" s="8">
        <v>12</v>
      </c>
      <c r="P11" s="8">
        <v>131</v>
      </c>
      <c r="Q11" s="8">
        <v>0.65221459850727781</v>
      </c>
      <c r="R11" s="8">
        <v>0.61350210910388858</v>
      </c>
      <c r="S11" s="8">
        <v>0.65221459850727781</v>
      </c>
      <c r="T11" s="8">
        <v>0.5927673326752585</v>
      </c>
      <c r="U11" s="8">
        <v>0.65221459850727781</v>
      </c>
      <c r="V11" s="8">
        <v>0.59591244081640993</v>
      </c>
      <c r="W11" s="8">
        <v>0.65221459850727781</v>
      </c>
      <c r="X11" s="8">
        <v>0.65221459850727781</v>
      </c>
      <c r="Y11" s="8">
        <v>0.61350210910388858</v>
      </c>
      <c r="Z11" s="8">
        <v>0.5927673326752585</v>
      </c>
      <c r="AA11" s="8">
        <v>0.59591244081640993</v>
      </c>
      <c r="AB11" s="8">
        <v>421</v>
      </c>
      <c r="AC11" s="8">
        <v>0.64640824227421756</v>
      </c>
      <c r="AD11" s="8">
        <v>0.65221459850727781</v>
      </c>
      <c r="AE11" s="8">
        <v>0.64365617717342682</v>
      </c>
      <c r="AF11" s="8">
        <v>421</v>
      </c>
    </row>
    <row r="12" spans="1:32" x14ac:dyDescent="0.25">
      <c r="A12" s="7" t="s">
        <v>160</v>
      </c>
      <c r="B12" s="7" t="s">
        <v>59</v>
      </c>
      <c r="C12" s="7" t="s">
        <v>60</v>
      </c>
      <c r="D12" s="7">
        <v>48.283391952514648</v>
      </c>
      <c r="E12" s="7">
        <v>7428</v>
      </c>
      <c r="F12" s="7">
        <v>5571</v>
      </c>
      <c r="G12" s="7">
        <v>1857</v>
      </c>
      <c r="H12" s="7">
        <v>230</v>
      </c>
      <c r="I12" s="7">
        <v>41</v>
      </c>
      <c r="J12" s="7">
        <v>156</v>
      </c>
      <c r="K12" s="7">
        <v>39</v>
      </c>
      <c r="L12" s="7">
        <v>98</v>
      </c>
      <c r="M12" s="7">
        <v>142</v>
      </c>
      <c r="N12" s="7">
        <v>107</v>
      </c>
      <c r="O12" s="7">
        <v>81</v>
      </c>
      <c r="P12" s="7">
        <v>964</v>
      </c>
      <c r="Q12" s="7">
        <v>0.69561120086160466</v>
      </c>
      <c r="R12" s="7">
        <v>0.60761163790390216</v>
      </c>
      <c r="S12" s="7">
        <v>0.69561120086160466</v>
      </c>
      <c r="T12" s="7">
        <v>0.5758949144300054</v>
      </c>
      <c r="U12" s="7">
        <v>0.69561120086160466</v>
      </c>
      <c r="V12" s="7">
        <v>0.58848724900956695</v>
      </c>
      <c r="W12" s="7">
        <v>0.69561120086160466</v>
      </c>
      <c r="X12" s="7">
        <v>0.69561120086160466</v>
      </c>
      <c r="Y12" s="7">
        <v>0.60761163790390216</v>
      </c>
      <c r="Z12" s="7">
        <v>0.5758949144300054</v>
      </c>
      <c r="AA12" s="7">
        <v>0.58848724900956695</v>
      </c>
      <c r="AB12" s="7">
        <v>1857</v>
      </c>
      <c r="AC12" s="7">
        <v>0.6815398162140559</v>
      </c>
      <c r="AD12" s="7">
        <v>0.69561120086160466</v>
      </c>
      <c r="AE12" s="7">
        <v>0.68614384411474616</v>
      </c>
      <c r="AF12" s="7">
        <v>1857</v>
      </c>
    </row>
    <row r="13" spans="1:32" x14ac:dyDescent="0.25">
      <c r="A13" s="8" t="s">
        <v>160</v>
      </c>
      <c r="B13" s="8" t="s">
        <v>61</v>
      </c>
      <c r="C13" s="8" t="s">
        <v>62</v>
      </c>
      <c r="D13" s="8">
        <v>47.551449298858643</v>
      </c>
      <c r="E13" s="8">
        <v>7294</v>
      </c>
      <c r="F13" s="8">
        <v>5471</v>
      </c>
      <c r="G13" s="8">
        <v>1823</v>
      </c>
      <c r="H13" s="8">
        <v>607</v>
      </c>
      <c r="I13" s="8">
        <v>86</v>
      </c>
      <c r="J13" s="8">
        <v>144</v>
      </c>
      <c r="K13" s="8">
        <v>93</v>
      </c>
      <c r="L13" s="8">
        <v>151</v>
      </c>
      <c r="M13" s="8">
        <v>133</v>
      </c>
      <c r="N13" s="8">
        <v>95</v>
      </c>
      <c r="O13" s="8">
        <v>84</v>
      </c>
      <c r="P13" s="8">
        <v>430</v>
      </c>
      <c r="Q13" s="8">
        <v>0.6514936008940343</v>
      </c>
      <c r="R13" s="8">
        <v>0.61402754811144977</v>
      </c>
      <c r="S13" s="8">
        <v>0.6514936008940343</v>
      </c>
      <c r="T13" s="8">
        <v>0.61054338016074683</v>
      </c>
      <c r="U13" s="8">
        <v>0.6514936008940343</v>
      </c>
      <c r="V13" s="8">
        <v>0.6097794383813897</v>
      </c>
      <c r="W13" s="8">
        <v>0.6514936008940343</v>
      </c>
      <c r="X13" s="8">
        <v>0.6514936008940343</v>
      </c>
      <c r="Y13" s="8">
        <v>0.61402754811144977</v>
      </c>
      <c r="Z13" s="8">
        <v>0.61054338016074683</v>
      </c>
      <c r="AA13" s="8">
        <v>0.6097794383813897</v>
      </c>
      <c r="AB13" s="8">
        <v>1823</v>
      </c>
      <c r="AC13" s="8">
        <v>0.65102251189479088</v>
      </c>
      <c r="AD13" s="8">
        <v>0.6514936008940343</v>
      </c>
      <c r="AE13" s="8">
        <v>0.64907945773716247</v>
      </c>
      <c r="AF13" s="8">
        <v>1823</v>
      </c>
    </row>
    <row r="14" spans="1:32" x14ac:dyDescent="0.25">
      <c r="A14" s="7" t="s">
        <v>160</v>
      </c>
      <c r="B14" s="7" t="s">
        <v>63</v>
      </c>
      <c r="C14" s="7" t="s">
        <v>64</v>
      </c>
      <c r="D14" s="7">
        <v>2.6965289115905762</v>
      </c>
      <c r="E14" s="7">
        <v>1658</v>
      </c>
      <c r="F14" s="7">
        <v>1244</v>
      </c>
      <c r="G14" s="7">
        <v>414</v>
      </c>
      <c r="H14" s="7">
        <v>40</v>
      </c>
      <c r="I14" s="7">
        <v>7</v>
      </c>
      <c r="J14" s="7">
        <v>41</v>
      </c>
      <c r="K14" s="7">
        <v>9</v>
      </c>
      <c r="L14" s="7">
        <v>12</v>
      </c>
      <c r="M14" s="7">
        <v>39</v>
      </c>
      <c r="N14" s="7">
        <v>21</v>
      </c>
      <c r="O14" s="7">
        <v>12</v>
      </c>
      <c r="P14" s="7">
        <v>236</v>
      </c>
      <c r="Q14" s="7">
        <v>0.69479803271055229</v>
      </c>
      <c r="R14" s="7">
        <v>0.5761110527539165</v>
      </c>
      <c r="S14" s="7">
        <v>0.69479803271055229</v>
      </c>
      <c r="T14" s="7">
        <v>0.51540151021198943</v>
      </c>
      <c r="U14" s="7">
        <v>0.69479803271055229</v>
      </c>
      <c r="V14" s="7">
        <v>0.53025117125326771</v>
      </c>
      <c r="W14" s="7">
        <v>0.69479803271055229</v>
      </c>
      <c r="X14" s="7">
        <v>0.69479803271055229</v>
      </c>
      <c r="Y14" s="7">
        <v>0.5761110527539165</v>
      </c>
      <c r="Z14" s="7">
        <v>0.51540151021198943</v>
      </c>
      <c r="AA14" s="7">
        <v>0.53025117125326771</v>
      </c>
      <c r="AB14" s="7">
        <v>414</v>
      </c>
      <c r="AC14" s="7">
        <v>0.6632402597548438</v>
      </c>
      <c r="AD14" s="7">
        <v>0.69479803271055229</v>
      </c>
      <c r="AE14" s="7">
        <v>0.66897084417564168</v>
      </c>
      <c r="AF14" s="7">
        <v>414</v>
      </c>
    </row>
    <row r="15" spans="1:32" x14ac:dyDescent="0.25">
      <c r="A15" s="8" t="s">
        <v>160</v>
      </c>
      <c r="B15" s="8" t="s">
        <v>65</v>
      </c>
      <c r="C15" s="8" t="s">
        <v>66</v>
      </c>
      <c r="D15" s="8">
        <v>5070.814403295517</v>
      </c>
      <c r="E15" s="8">
        <v>64501</v>
      </c>
      <c r="F15" s="8">
        <v>48376</v>
      </c>
      <c r="G15" s="8">
        <v>16125</v>
      </c>
      <c r="H15" s="8">
        <v>1977</v>
      </c>
      <c r="I15" s="8">
        <v>323</v>
      </c>
      <c r="J15" s="8">
        <v>1817</v>
      </c>
      <c r="K15" s="8">
        <v>316</v>
      </c>
      <c r="L15" s="8">
        <v>1128</v>
      </c>
      <c r="M15" s="8">
        <v>1475</v>
      </c>
      <c r="N15" s="8">
        <v>1254</v>
      </c>
      <c r="O15" s="8">
        <v>906</v>
      </c>
      <c r="P15" s="8">
        <v>6931</v>
      </c>
      <c r="Q15" s="8">
        <v>0.62233150951758776</v>
      </c>
      <c r="R15" s="8">
        <v>0.57136745031529146</v>
      </c>
      <c r="S15" s="8">
        <v>0.62233150951758776</v>
      </c>
      <c r="T15" s="8">
        <v>0.54302189239913956</v>
      </c>
      <c r="U15" s="8">
        <v>0.62233150951758776</v>
      </c>
      <c r="V15" s="8">
        <v>0.55375796117910481</v>
      </c>
      <c r="W15" s="8">
        <v>0.62233150951758776</v>
      </c>
      <c r="X15" s="8">
        <v>0.62233150951758776</v>
      </c>
      <c r="Y15" s="8">
        <v>0.57136745031529146</v>
      </c>
      <c r="Z15" s="8">
        <v>0.54302189239913956</v>
      </c>
      <c r="AA15" s="8">
        <v>0.55375796117910481</v>
      </c>
      <c r="AB15" s="8">
        <v>16125</v>
      </c>
      <c r="AC15" s="8">
        <v>0.61115784205501267</v>
      </c>
      <c r="AD15" s="8">
        <v>0.62233150951758776</v>
      </c>
      <c r="AE15" s="8">
        <v>0.61371721948846258</v>
      </c>
      <c r="AF15" s="8">
        <v>16125</v>
      </c>
    </row>
    <row r="16" spans="1:32" x14ac:dyDescent="0.25">
      <c r="A16" s="7" t="s">
        <v>160</v>
      </c>
      <c r="B16" s="7" t="s">
        <v>67</v>
      </c>
      <c r="C16" s="7" t="s">
        <v>68</v>
      </c>
      <c r="D16" s="7">
        <v>7.7614545822143305E-2</v>
      </c>
      <c r="E16" s="7">
        <v>163</v>
      </c>
      <c r="F16" s="7">
        <v>123</v>
      </c>
      <c r="G16" s="7">
        <v>40</v>
      </c>
      <c r="H16" s="7">
        <v>7</v>
      </c>
      <c r="I16" s="7">
        <v>6</v>
      </c>
      <c r="J16" s="7">
        <v>0</v>
      </c>
      <c r="K16" s="7">
        <v>3</v>
      </c>
      <c r="L16" s="7">
        <v>24</v>
      </c>
      <c r="M16" s="7">
        <v>0</v>
      </c>
      <c r="N16" s="7">
        <v>0</v>
      </c>
      <c r="O16" s="7">
        <v>2</v>
      </c>
      <c r="P16" s="7">
        <v>0</v>
      </c>
      <c r="Q16" s="7">
        <v>0.74222560975609764</v>
      </c>
      <c r="R16" s="7">
        <v>0.48640314234029469</v>
      </c>
      <c r="S16" s="7">
        <v>0.74222560975609764</v>
      </c>
      <c r="T16" s="7">
        <v>0.47459639126305792</v>
      </c>
      <c r="U16" s="7">
        <v>0.74222560975609764</v>
      </c>
      <c r="V16" s="7">
        <v>0.46879421854156766</v>
      </c>
      <c r="W16" s="7">
        <v>0.74222560975609764</v>
      </c>
      <c r="X16" s="7">
        <v>0.74222560975609764</v>
      </c>
      <c r="Y16" s="7">
        <v>0.48640314234029469</v>
      </c>
      <c r="Z16" s="7">
        <v>0.47459639126305792</v>
      </c>
      <c r="AA16" s="7">
        <v>0.46879421854156766</v>
      </c>
      <c r="AB16" s="7">
        <v>40</v>
      </c>
      <c r="AC16" s="7">
        <v>0.7110314852000057</v>
      </c>
      <c r="AD16" s="7">
        <v>0.74222560975609764</v>
      </c>
      <c r="AE16" s="7">
        <v>0.71318543182537586</v>
      </c>
      <c r="AF16" s="7">
        <v>40</v>
      </c>
    </row>
    <row r="17" spans="1:32" x14ac:dyDescent="0.25">
      <c r="A17" s="8" t="s">
        <v>160</v>
      </c>
      <c r="B17" s="8" t="s">
        <v>69</v>
      </c>
      <c r="C17" s="8" t="s">
        <v>70</v>
      </c>
      <c r="D17" s="8">
        <v>0.3544335365295409</v>
      </c>
      <c r="E17" s="8">
        <v>490</v>
      </c>
      <c r="F17" s="8">
        <v>368</v>
      </c>
      <c r="G17" s="8">
        <v>122</v>
      </c>
      <c r="H17" s="8">
        <v>54</v>
      </c>
      <c r="I17" s="8">
        <v>16</v>
      </c>
      <c r="J17" s="8">
        <v>0</v>
      </c>
      <c r="K17" s="8">
        <v>28</v>
      </c>
      <c r="L17" s="8">
        <v>20</v>
      </c>
      <c r="M17" s="8">
        <v>0</v>
      </c>
      <c r="N17" s="8">
        <v>3</v>
      </c>
      <c r="O17" s="8">
        <v>2</v>
      </c>
      <c r="P17" s="8">
        <v>0</v>
      </c>
      <c r="Q17" s="8">
        <v>0.60202585632413697</v>
      </c>
      <c r="R17" s="8">
        <v>0.42958649584264319</v>
      </c>
      <c r="S17" s="8">
        <v>0.60202585632413697</v>
      </c>
      <c r="T17" s="8">
        <v>0.41309789950516124</v>
      </c>
      <c r="U17" s="8">
        <v>0.60202585632413697</v>
      </c>
      <c r="V17" s="8">
        <v>0.41060209531895037</v>
      </c>
      <c r="W17" s="8">
        <v>0.60202585632413697</v>
      </c>
      <c r="X17" s="8">
        <v>0.60202585632413697</v>
      </c>
      <c r="Y17" s="8">
        <v>0.42958649584264319</v>
      </c>
      <c r="Z17" s="8">
        <v>0.41309789950516124</v>
      </c>
      <c r="AA17" s="8">
        <v>0.41060209531895037</v>
      </c>
      <c r="AB17" s="8">
        <v>122</v>
      </c>
      <c r="AC17" s="8">
        <v>0.57080034596014217</v>
      </c>
      <c r="AD17" s="8">
        <v>0.60202585632413697</v>
      </c>
      <c r="AE17" s="8">
        <v>0.57817908928973216</v>
      </c>
      <c r="AF17" s="8">
        <v>122</v>
      </c>
    </row>
    <row r="18" spans="1:32" x14ac:dyDescent="0.25">
      <c r="A18" s="7" t="s">
        <v>160</v>
      </c>
      <c r="B18" s="7" t="s">
        <v>71</v>
      </c>
      <c r="C18" s="7" t="s">
        <v>72</v>
      </c>
      <c r="D18" s="7">
        <v>5770.4155566692352</v>
      </c>
      <c r="E18" s="7">
        <v>70002</v>
      </c>
      <c r="F18" s="7">
        <v>52502</v>
      </c>
      <c r="G18" s="7">
        <v>17500</v>
      </c>
      <c r="H18" s="7">
        <v>4473</v>
      </c>
      <c r="I18" s="7">
        <v>487</v>
      </c>
      <c r="J18" s="7">
        <v>874</v>
      </c>
      <c r="K18" s="7">
        <v>577</v>
      </c>
      <c r="L18" s="7">
        <v>3867</v>
      </c>
      <c r="M18" s="7">
        <v>1390</v>
      </c>
      <c r="N18" s="7">
        <v>1199</v>
      </c>
      <c r="O18" s="7">
        <v>1783</v>
      </c>
      <c r="P18" s="7">
        <v>2852</v>
      </c>
      <c r="Q18" s="7">
        <v>0.6394674532883835</v>
      </c>
      <c r="R18" s="7">
        <v>0.63446025399566908</v>
      </c>
      <c r="S18" s="7">
        <v>0.6394674532883835</v>
      </c>
      <c r="T18" s="7">
        <v>0.63946745093401969</v>
      </c>
      <c r="U18" s="7">
        <v>0.6394674532883835</v>
      </c>
      <c r="V18" s="7">
        <v>0.63577805342696547</v>
      </c>
      <c r="W18" s="7">
        <v>0.6394674532883835</v>
      </c>
      <c r="X18" s="7">
        <v>0.6394674532883835</v>
      </c>
      <c r="Y18" s="7">
        <v>0.63446025399566908</v>
      </c>
      <c r="Z18" s="7">
        <v>0.63946745093401969</v>
      </c>
      <c r="AA18" s="7">
        <v>0.63577805342696547</v>
      </c>
      <c r="AB18" s="7">
        <v>17500</v>
      </c>
      <c r="AC18" s="7">
        <v>0.63446038515108394</v>
      </c>
      <c r="AD18" s="7">
        <v>0.6394674532883835</v>
      </c>
      <c r="AE18" s="7">
        <v>0.63577811912070392</v>
      </c>
      <c r="AF18" s="7">
        <v>17500</v>
      </c>
    </row>
    <row r="19" spans="1:32" x14ac:dyDescent="0.25">
      <c r="A19" s="12" t="s">
        <v>160</v>
      </c>
      <c r="B19" s="13" t="s">
        <v>73</v>
      </c>
      <c r="C19" s="13" t="s">
        <v>74</v>
      </c>
      <c r="D19" s="12">
        <v>21484.745945215225</v>
      </c>
      <c r="E19" s="12">
        <v>70430</v>
      </c>
      <c r="F19" s="12">
        <v>52823</v>
      </c>
      <c r="G19" s="12">
        <v>17607</v>
      </c>
      <c r="H19" s="13">
        <v>8101</v>
      </c>
      <c r="I19" s="13">
        <v>680</v>
      </c>
      <c r="J19" s="13">
        <v>1123</v>
      </c>
      <c r="K19" s="13">
        <v>635</v>
      </c>
      <c r="L19" s="13">
        <v>2586</v>
      </c>
      <c r="M19" s="13">
        <v>638</v>
      </c>
      <c r="N19" s="13">
        <v>1314</v>
      </c>
      <c r="O19" s="13">
        <v>805</v>
      </c>
      <c r="P19" s="13">
        <v>1727</v>
      </c>
      <c r="Q19" s="12">
        <v>0.70499788893801196</v>
      </c>
      <c r="R19" s="12">
        <v>0.6454898253705118</v>
      </c>
      <c r="S19" s="12">
        <v>0.70499788893801196</v>
      </c>
      <c r="T19" s="12">
        <v>0.64571714887900511</v>
      </c>
      <c r="U19" s="12">
        <v>0.70499788893801196</v>
      </c>
      <c r="V19" s="12">
        <v>0.6450550046407304</v>
      </c>
      <c r="W19" s="12">
        <v>0.70499788893801196</v>
      </c>
      <c r="X19" s="12">
        <v>0.70499788893801196</v>
      </c>
      <c r="Y19" s="12">
        <v>0.6454898253705118</v>
      </c>
      <c r="Z19" s="12">
        <v>0.64571714887900511</v>
      </c>
      <c r="AA19" s="12">
        <v>0.6450550046407304</v>
      </c>
      <c r="AB19" s="12">
        <v>17607</v>
      </c>
      <c r="AC19" s="12">
        <v>0.70073335605804832</v>
      </c>
      <c r="AD19" s="12">
        <v>0.70499788893801196</v>
      </c>
      <c r="AE19" s="12">
        <v>0.70249089137267284</v>
      </c>
      <c r="AF19" s="12">
        <v>17607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F A A B Q S w M E F A A C A A g A O 2 x j V e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A 7 b G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2 x j V b Z J R O t + A g A A L w 0 A A B M A H A B G b 3 J t d W x h c y 9 T Z W N 0 a W 9 u M S 5 t I K I Y A C i g F A A A A A A A A A A A A A A A A A A A A A A A A A A A A O 1 V z W 7 a Q B A + F 4 l 3 W L k X I r m o p G k O r T g k E J K o B a W F 9 h J X 0 W I m 9 j b r X b Q 7 p k E o b 9 N n 6 A v k x T r E h J / Y a 1 / 7 E 1 8 w M 9 9 8 8 4 1 3 t J + F E I V W b J j 9 t t 7 X a / W a j b m B C R t + 7 X c 5 8 g 8 9 L S f H Q n E z Z 2 0 m A e s 1 R s + n F K Q E i n T s r N n V Y Z q A w k Z P S G h 2 t E L 6 Y x t e 5 1 3 w x Y K x w U D c S G 6 D L t g b 1 N P g V G C c j q 8 u j P 4 O N 2 i D Y x 7 G I L X h Z g w C g x M T w V g J a y E g E U G P m k u 4 2 o 0 + k d Z E O / P 2 / M s u S J E I B N P 2 X n g + 6 2 i Z J s q 2 3 x z 6 7 E S F e i J U 1 G 7 t v 9 3 3 a Q C N M M S 5 h P b m t T n Q C r 7 t + d m M L 7 2 z + 1 8 x G B a B x f Q a g Z 0 B n 4 D x a O w R H x O c J k i o N g v b R v Z R f H a 5 i h 9 J O Q y 5 5 M a 2 0 a T b x K d w / 1 N R D S l l o / l 0 w z g y X N l r b Z J M O u X A N p x C / M X C O y c O v j w 9 m v d c 4 e F B c 1 l 0 5 7 O F N 4 y 1 w T B F y i D F G M I t P i Q G P I F c c F m W D 4 o N U q X J G E w W 1 s g l + w g q w j j f l 4 Y Q i j 4 1 7 R U W Z G m I 4 s x R G K a G h / O C h h c G Q m G X u 9 r n o d H 5 2 i 2 A q A B k K 1 P Q 5 D P Q a U l X h 8 d s M f 0 q 6 + T u t V y 8 y 0 w x J 2 W c f H 2 O R t z m z k t B R M s w A z Z 9 H L e g d g 0 y D 6 L L E N e t V z b U p m g H 1 h i b T q e 0 a H n 9 U 2 1 F p Z g 1 y C l m j S g R s 8 Y 4 x f D V c j H u 3 r J k e U K M z 6 J S x R u U U / I G U q J 5 A 3 K K / g E i i p F u 4 y p N O 0 C n r B 1 U i b I d X K G 4 u 7 1 6 T S j X d e b y k R G Y P 9 Z I V t o q n O T g 9 b O T / G t O U o I Q V Y j 1 / e w w C 0 e L J 1 7 i S L v I t 7 y k y G Y c p N t u 8 o T w b z A T B S k a W p V S k g x S y V E + T 4 a p t q N n V / v P X O 0 3 U E s B A i 0 A F A A C A A g A O 2 x j V e t i F / + j A A A A 9 g A A A B I A A A A A A A A A A A A A A A A A A A A A A E N v b m Z p Z y 9 Q Y W N r Y W d l L n h t b F B L A Q I t A B Q A A g A I A D t s Y 1 U P y u m r p A A A A O k A A A A T A A A A A A A A A A A A A A A A A O 8 A A A B b Q 2 9 u d G V u d F 9 U e X B l c 1 0 u e G 1 s U E s B A i 0 A F A A C A A g A O 2 x j V b Z J R O t + A g A A L w 0 A A B M A A A A A A A A A A A A A A A A A 4 A E A A E Z v c m 1 1 b G F z L 1 N l Y 3 R p b 2 4 x L m 1 Q S w U G A A A A A A M A A w D C A A A A q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k Y A A A A A A A A 0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T U R h d G F L R m 9 s Z E J p b m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T U R h d G F L R m 9 s Z E J p b m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x M j o x M z o w N S 4 1 M T E y O T k 5 W i I g L z 4 8 R W 5 0 c n k g V H l w Z T 0 i R m l s b E N v b H V t b l R 5 c G V z I i B W Y W x 1 Z T 0 i c 0 F 3 W U d C Z 1 V E Q X d N R k F 3 T U Z B d 0 1 G Q X d N R k J n V U Z C U U 1 G Q l F V R E J R V U Z C U U 1 G Q l F V R C I g L z 4 8 R W 5 0 c n k g V H l w Z T 0 i R m l s b E N v b H V t b k 5 h b W V z I i B W Y W x 1 Z T 0 i c 1 s m c X V v d D t J d G V y Y X R p b 2 4 m c X V v d D s s J n F 1 b 3 Q 7 U 2 h v c n R j d X Q m c X V v d D s s J n F 1 b 3 Q 7 T m F t Z S Z x d W 9 0 O y w m c X V v d D t U e X B l J n F 1 b 3 Q 7 L C Z x d W 9 0 O 1 R p b W U m c X V v d D s s J n F 1 b 3 Q 7 V G 9 0 Y W w g T G V u Z 3 R o J n F 1 b 3 Q 7 L C Z x d W 9 0 O 1 R y Y W l u a W 5 n I F N l d C Z x d W 9 0 O y w m c X V v d D t U Z X N 0 I F N l d C Z x d W 9 0 O y w m c X V v d D t B Y 2 N 1 c m F j e S Z x d W 9 0 O y w m c X V v d D t Q c m V j a X N p b 2 4 g T W F j c m 8 m c X V v d D s s J n F 1 b 3 Q 7 U H J l Y 2 l z a W 9 u I E 1 p Y 3 J v J n F 1 b 3 Q 7 L C Z x d W 9 0 O 1 B y Z W N p c 2 l v b i B C a W 5 h c n k m c X V v d D s s J n F 1 b 3 Q 7 U m V j Y W x s I E 1 h Y 3 J v J n F 1 b 3 Q 7 L C Z x d W 9 0 O 1 J l Y 2 F s b C B N a W N y b y Z x d W 9 0 O y w m c X V v d D t S Z W N h b G w g Q m l u Y X J 5 J n F 1 b 3 Q 7 L C Z x d W 9 0 O 0 Y x I E 1 h Y 3 J v J n F 1 b 3 Q 7 L C Z x d W 9 0 O 0 Y x I E 1 p Y 3 J v J n F 1 b 3 Q 7 L C Z x d W 9 0 O 0 Y x I E J p b m F y e S Z x d W 9 0 O y w m c X V v d D t N Y X R y a X g m c X V v d D s s J n F 1 b 3 Q 7 b m V n Y X R p d m U g c H J l Y 2 l z a W 9 u J n F 1 b 3 Q 7 L C Z x d W 9 0 O 2 5 l Z 2 F 0 a X Z l I H J l Y 2 F s b C Z x d W 9 0 O y w m c X V v d D t u Z W d h d G l 2 Z S B m M S 1 z Y 2 9 y Z S Z x d W 9 0 O y w m c X V v d D t u Z W d h d G l 2 Z S B z d X B w b 3 J 0 J n F 1 b 3 Q 7 L C Z x d W 9 0 O 3 B v c 2 l 0 a X Z l I H B y Z W N p c 2 l v b i Z x d W 9 0 O y w m c X V v d D t w b 3 N p d G l 2 Z S B y Z W N h b G w m c X V v d D s s J n F 1 b 3 Q 7 c G 9 z a X R p d m U g Z j E t c 2 N v c m U m c X V v d D s s J n F 1 b 3 Q 7 c G 9 z a X R p d m U g c 3 V w c G 9 y d C Z x d W 9 0 O y w m c X V v d D t h Y 2 N 1 c m F j e S B h Y 2 N 1 c m F j e S Z x d W 9 0 O y w m c X V v d D t t Y W N y b y B h d m c g c H J l Y 2 l z a W 9 u J n F 1 b 3 Q 7 L C Z x d W 9 0 O 2 1 h Y 3 J v I G F 2 Z y B y Z W N h b G w m c X V v d D s s J n F 1 b 3 Q 7 b W F j c m 8 g Y X Z n I G Y x L X N j b 3 J l J n F 1 b 3 Q 7 L C Z x d W 9 0 O 2 1 h Y 3 J v I G F 2 Z y B z d X B w b 3 J 0 J n F 1 b 3 Q 7 L C Z x d W 9 0 O 3 d l a W d o d G V k I G F 2 Z y B w c m V j a X N p b 2 4 m c X V v d D s s J n F 1 b 3 Q 7 d 2 V p Z 2 h 0 Z W Q g Y X Z n I H J l Y 2 F s b C Z x d W 9 0 O y w m c X V v d D t 3 Z W l n a H R l Z C B h d m c g Z j E t c 2 N v c m U m c X V v d D s s J n F 1 b 3 Q 7 d 2 V p Z 2 h 0 Z W Q g Y X Z n I H N 1 c H B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Z N R G F 0 Y U t G b 2 x k Q m l u Y X J 5 L 0 F 1 d G 9 S Z W 1 v d m V k Q 2 9 s d W 1 u c z E u e 0 l 0 Z X J h d G l v b i w w f S Z x d W 9 0 O y w m c X V v d D t T Z W N 0 a W 9 u M S 9 T V k 1 E Y X R h S 0 Z v b G R C a W 5 h c n k v Q X V 0 b 1 J l b W 9 2 Z W R D b 2 x 1 b W 5 z M S 5 7 U 2 h v c n R j d X Q s M X 0 m c X V v d D s s J n F 1 b 3 Q 7 U 2 V j d G l v b j E v U 1 Z N R G F 0 Y U t G b 2 x k Q m l u Y X J 5 L 0 F 1 d G 9 S Z W 1 v d m V k Q 2 9 s d W 1 u c z E u e 0 5 h b W U s M n 0 m c X V v d D s s J n F 1 b 3 Q 7 U 2 V j d G l v b j E v U 1 Z N R G F 0 Y U t G b 2 x k Q m l u Y X J 5 L 0 F 1 d G 9 S Z W 1 v d m V k Q 2 9 s d W 1 u c z E u e 1 R 5 c G U s M 3 0 m c X V v d D s s J n F 1 b 3 Q 7 U 2 V j d G l v b j E v U 1 Z N R G F 0 Y U t G b 2 x k Q m l u Y X J 5 L 0 F 1 d G 9 S Z W 1 v d m V k Q 2 9 s d W 1 u c z E u e 1 R p b W U s N H 0 m c X V v d D s s J n F 1 b 3 Q 7 U 2 V j d G l v b j E v U 1 Z N R G F 0 Y U t G b 2 x k Q m l u Y X J 5 L 0 F 1 d G 9 S Z W 1 v d m V k Q 2 9 s d W 1 u c z E u e 1 R v d G F s I E x l b m d 0 a C w 1 f S Z x d W 9 0 O y w m c X V v d D t T Z W N 0 a W 9 u M S 9 T V k 1 E Y X R h S 0 Z v b G R C a W 5 h c n k v Q X V 0 b 1 J l b W 9 2 Z W R D b 2 x 1 b W 5 z M S 5 7 V H J h a W 5 p b m c g U 2 V 0 L D Z 9 J n F 1 b 3 Q 7 L C Z x d W 9 0 O 1 N l Y 3 R p b 2 4 x L 1 N W T U R h d G F L R m 9 s Z E J p b m F y e S 9 B d X R v U m V t b 3 Z l Z E N v b H V t b n M x L n t U Z X N 0 I F N l d C w 3 f S Z x d W 9 0 O y w m c X V v d D t T Z W N 0 a W 9 u M S 9 T V k 1 E Y X R h S 0 Z v b G R C a W 5 h c n k v Q X V 0 b 1 J l b W 9 2 Z W R D b 2 x 1 b W 5 z M S 5 7 Q W N j d X J h Y 3 k s O H 0 m c X V v d D s s J n F 1 b 3 Q 7 U 2 V j d G l v b j E v U 1 Z N R G F 0 Y U t G b 2 x k Q m l u Y X J 5 L 0 F 1 d G 9 S Z W 1 v d m V k Q 2 9 s d W 1 u c z E u e 1 B y Z W N p c 2 l v b i B N Y W N y b y w 5 f S Z x d W 9 0 O y w m c X V v d D t T Z W N 0 a W 9 u M S 9 T V k 1 E Y X R h S 0 Z v b G R C a W 5 h c n k v Q X V 0 b 1 J l b W 9 2 Z W R D b 2 x 1 b W 5 z M S 5 7 U H J l Y 2 l z a W 9 u I E 1 p Y 3 J v L D E w f S Z x d W 9 0 O y w m c X V v d D t T Z W N 0 a W 9 u M S 9 T V k 1 E Y X R h S 0 Z v b G R C a W 5 h c n k v Q X V 0 b 1 J l b W 9 2 Z W R D b 2 x 1 b W 5 z M S 5 7 U H J l Y 2 l z a W 9 u I E J p b m F y e S w x M X 0 m c X V v d D s s J n F 1 b 3 Q 7 U 2 V j d G l v b j E v U 1 Z N R G F 0 Y U t G b 2 x k Q m l u Y X J 5 L 0 F 1 d G 9 S Z W 1 v d m V k Q 2 9 s d W 1 u c z E u e 1 J l Y 2 F s b C B N Y W N y b y w x M n 0 m c X V v d D s s J n F 1 b 3 Q 7 U 2 V j d G l v b j E v U 1 Z N R G F 0 Y U t G b 2 x k Q m l u Y X J 5 L 0 F 1 d G 9 S Z W 1 v d m V k Q 2 9 s d W 1 u c z E u e 1 J l Y 2 F s b C B N a W N y b y w x M 3 0 m c X V v d D s s J n F 1 b 3 Q 7 U 2 V j d G l v b j E v U 1 Z N R G F 0 Y U t G b 2 x k Q m l u Y X J 5 L 0 F 1 d G 9 S Z W 1 v d m V k Q 2 9 s d W 1 u c z E u e 1 J l Y 2 F s b C B C a W 5 h c n k s M T R 9 J n F 1 b 3 Q 7 L C Z x d W 9 0 O 1 N l Y 3 R p b 2 4 x L 1 N W T U R h d G F L R m 9 s Z E J p b m F y e S 9 B d X R v U m V t b 3 Z l Z E N v b H V t b n M x L n t G M S B N Y W N y b y w x N X 0 m c X V v d D s s J n F 1 b 3 Q 7 U 2 V j d G l v b j E v U 1 Z N R G F 0 Y U t G b 2 x k Q m l u Y X J 5 L 0 F 1 d G 9 S Z W 1 v d m V k Q 2 9 s d W 1 u c z E u e 0 Y x I E 1 p Y 3 J v L D E 2 f S Z x d W 9 0 O y w m c X V v d D t T Z W N 0 a W 9 u M S 9 T V k 1 E Y X R h S 0 Z v b G R C a W 5 h c n k v Q X V 0 b 1 J l b W 9 2 Z W R D b 2 x 1 b W 5 z M S 5 7 R j E g Q m l u Y X J 5 L D E 3 f S Z x d W 9 0 O y w m c X V v d D t T Z W N 0 a W 9 u M S 9 T V k 1 E Y X R h S 0 Z v b G R C a W 5 h c n k v Q X V 0 b 1 J l b W 9 2 Z W R D b 2 x 1 b W 5 z M S 5 7 T W F 0 c m l 4 L D E 4 f S Z x d W 9 0 O y w m c X V v d D t T Z W N 0 a W 9 u M S 9 T V k 1 E Y X R h S 0 Z v b G R C a W 5 h c n k v Q X V 0 b 1 J l b W 9 2 Z W R D b 2 x 1 b W 5 z M S 5 7 b m V n Y X R p d m U g c H J l Y 2 l z a W 9 u L D E 5 f S Z x d W 9 0 O y w m c X V v d D t T Z W N 0 a W 9 u M S 9 T V k 1 E Y X R h S 0 Z v b G R C a W 5 h c n k v Q X V 0 b 1 J l b W 9 2 Z W R D b 2 x 1 b W 5 z M S 5 7 b m V n Y X R p d m U g c m V j Y W x s L D I w f S Z x d W 9 0 O y w m c X V v d D t T Z W N 0 a W 9 u M S 9 T V k 1 E Y X R h S 0 Z v b G R C a W 5 h c n k v Q X V 0 b 1 J l b W 9 2 Z W R D b 2 x 1 b W 5 z M S 5 7 b m V n Y X R p d m U g Z j E t c 2 N v c m U s M j F 9 J n F 1 b 3 Q 7 L C Z x d W 9 0 O 1 N l Y 3 R p b 2 4 x L 1 N W T U R h d G F L R m 9 s Z E J p b m F y e S 9 B d X R v U m V t b 3 Z l Z E N v b H V t b n M x L n t u Z W d h d G l 2 Z S B z d X B w b 3 J 0 L D I y f S Z x d W 9 0 O y w m c X V v d D t T Z W N 0 a W 9 u M S 9 T V k 1 E Y X R h S 0 Z v b G R C a W 5 h c n k v Q X V 0 b 1 J l b W 9 2 Z W R D b 2 x 1 b W 5 z M S 5 7 c G 9 z a X R p d m U g c H J l Y 2 l z a W 9 u L D I z f S Z x d W 9 0 O y w m c X V v d D t T Z W N 0 a W 9 u M S 9 T V k 1 E Y X R h S 0 Z v b G R C a W 5 h c n k v Q X V 0 b 1 J l b W 9 2 Z W R D b 2 x 1 b W 5 z M S 5 7 c G 9 z a X R p d m U g c m V j Y W x s L D I 0 f S Z x d W 9 0 O y w m c X V v d D t T Z W N 0 a W 9 u M S 9 T V k 1 E Y X R h S 0 Z v b G R C a W 5 h c n k v Q X V 0 b 1 J l b W 9 2 Z W R D b 2 x 1 b W 5 z M S 5 7 c G 9 z a X R p d m U g Z j E t c 2 N v c m U s M j V 9 J n F 1 b 3 Q 7 L C Z x d W 9 0 O 1 N l Y 3 R p b 2 4 x L 1 N W T U R h d G F L R m 9 s Z E J p b m F y e S 9 B d X R v U m V t b 3 Z l Z E N v b H V t b n M x L n t w b 3 N p d G l 2 Z S B z d X B w b 3 J 0 L D I 2 f S Z x d W 9 0 O y w m c X V v d D t T Z W N 0 a W 9 u M S 9 T V k 1 E Y X R h S 0 Z v b G R C a W 5 h c n k v Q X V 0 b 1 J l b W 9 2 Z W R D b 2 x 1 b W 5 z M S 5 7 Y W N j d X J h Y 3 k g Y W N j d X J h Y 3 k s M j d 9 J n F 1 b 3 Q 7 L C Z x d W 9 0 O 1 N l Y 3 R p b 2 4 x L 1 N W T U R h d G F L R m 9 s Z E J p b m F y e S 9 B d X R v U m V t b 3 Z l Z E N v b H V t b n M x L n t t Y W N y b y B h d m c g c H J l Y 2 l z a W 9 u L D I 4 f S Z x d W 9 0 O y w m c X V v d D t T Z W N 0 a W 9 u M S 9 T V k 1 E Y X R h S 0 Z v b G R C a W 5 h c n k v Q X V 0 b 1 J l b W 9 2 Z W R D b 2 x 1 b W 5 z M S 5 7 b W F j c m 8 g Y X Z n I H J l Y 2 F s b C w y O X 0 m c X V v d D s s J n F 1 b 3 Q 7 U 2 V j d G l v b j E v U 1 Z N R G F 0 Y U t G b 2 x k Q m l u Y X J 5 L 0 F 1 d G 9 S Z W 1 v d m V k Q 2 9 s d W 1 u c z E u e 2 1 h Y 3 J v I G F 2 Z y B m M S 1 z Y 2 9 y Z S w z M H 0 m c X V v d D s s J n F 1 b 3 Q 7 U 2 V j d G l v b j E v U 1 Z N R G F 0 Y U t G b 2 x k Q m l u Y X J 5 L 0 F 1 d G 9 S Z W 1 v d m V k Q 2 9 s d W 1 u c z E u e 2 1 h Y 3 J v I G F 2 Z y B z d X B w b 3 J 0 L D M x f S Z x d W 9 0 O y w m c X V v d D t T Z W N 0 a W 9 u M S 9 T V k 1 E Y X R h S 0 Z v b G R C a W 5 h c n k v Q X V 0 b 1 J l b W 9 2 Z W R D b 2 x 1 b W 5 z M S 5 7 d 2 V p Z 2 h 0 Z W Q g Y X Z n I H B y Z W N p c 2 l v b i w z M n 0 m c X V v d D s s J n F 1 b 3 Q 7 U 2 V j d G l v b j E v U 1 Z N R G F 0 Y U t G b 2 x k Q m l u Y X J 5 L 0 F 1 d G 9 S Z W 1 v d m V k Q 2 9 s d W 1 u c z E u e 3 d l a W d o d G V k I G F 2 Z y B y Z W N h b G w s M z N 9 J n F 1 b 3 Q 7 L C Z x d W 9 0 O 1 N l Y 3 R p b 2 4 x L 1 N W T U R h d G F L R m 9 s Z E J p b m F y e S 9 B d X R v U m V t b 3 Z l Z E N v b H V t b n M x L n t 3 Z W l n a H R l Z C B h d m c g Z j E t c 2 N v c m U s M z R 9 J n F 1 b 3 Q 7 L C Z x d W 9 0 O 1 N l Y 3 R p b 2 4 x L 1 N W T U R h d G F L R m 9 s Z E J p b m F y e S 9 B d X R v U m V t b 3 Z l Z E N v b H V t b n M x L n t 3 Z W l n a H R l Z C B h d m c g c 3 V w c G 9 y d C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1 N W T U R h d G F L R m 9 s Z E J p b m F y e S 9 B d X R v U m V t b 3 Z l Z E N v b H V t b n M x L n t J d G V y Y X R p b 2 4 s M H 0 m c X V v d D s s J n F 1 b 3 Q 7 U 2 V j d G l v b j E v U 1 Z N R G F 0 Y U t G b 2 x k Q m l u Y X J 5 L 0 F 1 d G 9 S Z W 1 v d m V k Q 2 9 s d W 1 u c z E u e 1 N o b 3 J 0 Y 3 V 0 L D F 9 J n F 1 b 3 Q 7 L C Z x d W 9 0 O 1 N l Y 3 R p b 2 4 x L 1 N W T U R h d G F L R m 9 s Z E J p b m F y e S 9 B d X R v U m V t b 3 Z l Z E N v b H V t b n M x L n t O Y W 1 l L D J 9 J n F 1 b 3 Q 7 L C Z x d W 9 0 O 1 N l Y 3 R p b 2 4 x L 1 N W T U R h d G F L R m 9 s Z E J p b m F y e S 9 B d X R v U m V t b 3 Z l Z E N v b H V t b n M x L n t U e X B l L D N 9 J n F 1 b 3 Q 7 L C Z x d W 9 0 O 1 N l Y 3 R p b 2 4 x L 1 N W T U R h d G F L R m 9 s Z E J p b m F y e S 9 B d X R v U m V t b 3 Z l Z E N v b H V t b n M x L n t U a W 1 l L D R 9 J n F 1 b 3 Q 7 L C Z x d W 9 0 O 1 N l Y 3 R p b 2 4 x L 1 N W T U R h d G F L R m 9 s Z E J p b m F y e S 9 B d X R v U m V t b 3 Z l Z E N v b H V t b n M x L n t U b 3 R h b C B M Z W 5 n d G g s N X 0 m c X V v d D s s J n F 1 b 3 Q 7 U 2 V j d G l v b j E v U 1 Z N R G F 0 Y U t G b 2 x k Q m l u Y X J 5 L 0 F 1 d G 9 S Z W 1 v d m V k Q 2 9 s d W 1 u c z E u e 1 R y Y W l u a W 5 n I F N l d C w 2 f S Z x d W 9 0 O y w m c X V v d D t T Z W N 0 a W 9 u M S 9 T V k 1 E Y X R h S 0 Z v b G R C a W 5 h c n k v Q X V 0 b 1 J l b W 9 2 Z W R D b 2 x 1 b W 5 z M S 5 7 V G V z d C B T Z X Q s N 3 0 m c X V v d D s s J n F 1 b 3 Q 7 U 2 V j d G l v b j E v U 1 Z N R G F 0 Y U t G b 2 x k Q m l u Y X J 5 L 0 F 1 d G 9 S Z W 1 v d m V k Q 2 9 s d W 1 u c z E u e 0 F j Y 3 V y Y W N 5 L D h 9 J n F 1 b 3 Q 7 L C Z x d W 9 0 O 1 N l Y 3 R p b 2 4 x L 1 N W T U R h d G F L R m 9 s Z E J p b m F y e S 9 B d X R v U m V t b 3 Z l Z E N v b H V t b n M x L n t Q c m V j a X N p b 2 4 g T W F j c m 8 s O X 0 m c X V v d D s s J n F 1 b 3 Q 7 U 2 V j d G l v b j E v U 1 Z N R G F 0 Y U t G b 2 x k Q m l u Y X J 5 L 0 F 1 d G 9 S Z W 1 v d m V k Q 2 9 s d W 1 u c z E u e 1 B y Z W N p c 2 l v b i B N a W N y b y w x M H 0 m c X V v d D s s J n F 1 b 3 Q 7 U 2 V j d G l v b j E v U 1 Z N R G F 0 Y U t G b 2 x k Q m l u Y X J 5 L 0 F 1 d G 9 S Z W 1 v d m V k Q 2 9 s d W 1 u c z E u e 1 B y Z W N p c 2 l v b i B C a W 5 h c n k s M T F 9 J n F 1 b 3 Q 7 L C Z x d W 9 0 O 1 N l Y 3 R p b 2 4 x L 1 N W T U R h d G F L R m 9 s Z E J p b m F y e S 9 B d X R v U m V t b 3 Z l Z E N v b H V t b n M x L n t S Z W N h b G w g T W F j c m 8 s M T J 9 J n F 1 b 3 Q 7 L C Z x d W 9 0 O 1 N l Y 3 R p b 2 4 x L 1 N W T U R h d G F L R m 9 s Z E J p b m F y e S 9 B d X R v U m V t b 3 Z l Z E N v b H V t b n M x L n t S Z W N h b G w g T W l j c m 8 s M T N 9 J n F 1 b 3 Q 7 L C Z x d W 9 0 O 1 N l Y 3 R p b 2 4 x L 1 N W T U R h d G F L R m 9 s Z E J p b m F y e S 9 B d X R v U m V t b 3 Z l Z E N v b H V t b n M x L n t S Z W N h b G w g Q m l u Y X J 5 L D E 0 f S Z x d W 9 0 O y w m c X V v d D t T Z W N 0 a W 9 u M S 9 T V k 1 E Y X R h S 0 Z v b G R C a W 5 h c n k v Q X V 0 b 1 J l b W 9 2 Z W R D b 2 x 1 b W 5 z M S 5 7 R j E g T W F j c m 8 s M T V 9 J n F 1 b 3 Q 7 L C Z x d W 9 0 O 1 N l Y 3 R p b 2 4 x L 1 N W T U R h d G F L R m 9 s Z E J p b m F y e S 9 B d X R v U m V t b 3 Z l Z E N v b H V t b n M x L n t G M S B N a W N y b y w x N n 0 m c X V v d D s s J n F 1 b 3 Q 7 U 2 V j d G l v b j E v U 1 Z N R G F 0 Y U t G b 2 x k Q m l u Y X J 5 L 0 F 1 d G 9 S Z W 1 v d m V k Q 2 9 s d W 1 u c z E u e 0 Y x I E J p b m F y e S w x N 3 0 m c X V v d D s s J n F 1 b 3 Q 7 U 2 V j d G l v b j E v U 1 Z N R G F 0 Y U t G b 2 x k Q m l u Y X J 5 L 0 F 1 d G 9 S Z W 1 v d m V k Q 2 9 s d W 1 u c z E u e 0 1 h d H J p e C w x O H 0 m c X V v d D s s J n F 1 b 3 Q 7 U 2 V j d G l v b j E v U 1 Z N R G F 0 Y U t G b 2 x k Q m l u Y X J 5 L 0 F 1 d G 9 S Z W 1 v d m V k Q 2 9 s d W 1 u c z E u e 2 5 l Z 2 F 0 a X Z l I H B y Z W N p c 2 l v b i w x O X 0 m c X V v d D s s J n F 1 b 3 Q 7 U 2 V j d G l v b j E v U 1 Z N R G F 0 Y U t G b 2 x k Q m l u Y X J 5 L 0 F 1 d G 9 S Z W 1 v d m V k Q 2 9 s d W 1 u c z E u e 2 5 l Z 2 F 0 a X Z l I H J l Y 2 F s b C w y M H 0 m c X V v d D s s J n F 1 b 3 Q 7 U 2 V j d G l v b j E v U 1 Z N R G F 0 Y U t G b 2 x k Q m l u Y X J 5 L 0 F 1 d G 9 S Z W 1 v d m V k Q 2 9 s d W 1 u c z E u e 2 5 l Z 2 F 0 a X Z l I G Y x L X N j b 3 J l L D I x f S Z x d W 9 0 O y w m c X V v d D t T Z W N 0 a W 9 u M S 9 T V k 1 E Y X R h S 0 Z v b G R C a W 5 h c n k v Q X V 0 b 1 J l b W 9 2 Z W R D b 2 x 1 b W 5 z M S 5 7 b m V n Y X R p d m U g c 3 V w c G 9 y d C w y M n 0 m c X V v d D s s J n F 1 b 3 Q 7 U 2 V j d G l v b j E v U 1 Z N R G F 0 Y U t G b 2 x k Q m l u Y X J 5 L 0 F 1 d G 9 S Z W 1 v d m V k Q 2 9 s d W 1 u c z E u e 3 B v c 2 l 0 a X Z l I H B y Z W N p c 2 l v b i w y M 3 0 m c X V v d D s s J n F 1 b 3 Q 7 U 2 V j d G l v b j E v U 1 Z N R G F 0 Y U t G b 2 x k Q m l u Y X J 5 L 0 F 1 d G 9 S Z W 1 v d m V k Q 2 9 s d W 1 u c z E u e 3 B v c 2 l 0 a X Z l I H J l Y 2 F s b C w y N H 0 m c X V v d D s s J n F 1 b 3 Q 7 U 2 V j d G l v b j E v U 1 Z N R G F 0 Y U t G b 2 x k Q m l u Y X J 5 L 0 F 1 d G 9 S Z W 1 v d m V k Q 2 9 s d W 1 u c z E u e 3 B v c 2 l 0 a X Z l I G Y x L X N j b 3 J l L D I 1 f S Z x d W 9 0 O y w m c X V v d D t T Z W N 0 a W 9 u M S 9 T V k 1 E Y X R h S 0 Z v b G R C a W 5 h c n k v Q X V 0 b 1 J l b W 9 2 Z W R D b 2 x 1 b W 5 z M S 5 7 c G 9 z a X R p d m U g c 3 V w c G 9 y d C w y N n 0 m c X V v d D s s J n F 1 b 3 Q 7 U 2 V j d G l v b j E v U 1 Z N R G F 0 Y U t G b 2 x k Q m l u Y X J 5 L 0 F 1 d G 9 S Z W 1 v d m V k Q 2 9 s d W 1 u c z E u e 2 F j Y 3 V y Y W N 5 I G F j Y 3 V y Y W N 5 L D I 3 f S Z x d W 9 0 O y w m c X V v d D t T Z W N 0 a W 9 u M S 9 T V k 1 E Y X R h S 0 Z v b G R C a W 5 h c n k v Q X V 0 b 1 J l b W 9 2 Z W R D b 2 x 1 b W 5 z M S 5 7 b W F j c m 8 g Y X Z n I H B y Z W N p c 2 l v b i w y O H 0 m c X V v d D s s J n F 1 b 3 Q 7 U 2 V j d G l v b j E v U 1 Z N R G F 0 Y U t G b 2 x k Q m l u Y X J 5 L 0 F 1 d G 9 S Z W 1 v d m V k Q 2 9 s d W 1 u c z E u e 2 1 h Y 3 J v I G F 2 Z y B y Z W N h b G w s M j l 9 J n F 1 b 3 Q 7 L C Z x d W 9 0 O 1 N l Y 3 R p b 2 4 x L 1 N W T U R h d G F L R m 9 s Z E J p b m F y e S 9 B d X R v U m V t b 3 Z l Z E N v b H V t b n M x L n t t Y W N y b y B h d m c g Z j E t c 2 N v c m U s M z B 9 J n F 1 b 3 Q 7 L C Z x d W 9 0 O 1 N l Y 3 R p b 2 4 x L 1 N W T U R h d G F L R m 9 s Z E J p b m F y e S 9 B d X R v U m V t b 3 Z l Z E N v b H V t b n M x L n t t Y W N y b y B h d m c g c 3 V w c G 9 y d C w z M X 0 m c X V v d D s s J n F 1 b 3 Q 7 U 2 V j d G l v b j E v U 1 Z N R G F 0 Y U t G b 2 x k Q m l u Y X J 5 L 0 F 1 d G 9 S Z W 1 v d m V k Q 2 9 s d W 1 u c z E u e 3 d l a W d o d G V k I G F 2 Z y B w c m V j a X N p b 2 4 s M z J 9 J n F 1 b 3 Q 7 L C Z x d W 9 0 O 1 N l Y 3 R p b 2 4 x L 1 N W T U R h d G F L R m 9 s Z E J p b m F y e S 9 B d X R v U m V t b 3 Z l Z E N v b H V t b n M x L n t 3 Z W l n a H R l Z C B h d m c g c m V j Y W x s L D M z f S Z x d W 9 0 O y w m c X V v d D t T Z W N 0 a W 9 u M S 9 T V k 1 E Y X R h S 0 Z v b G R C a W 5 h c n k v Q X V 0 b 1 J l b W 9 2 Z W R D b 2 x 1 b W 5 z M S 5 7 d 2 V p Z 2 h 0 Z W Q g Y X Z n I G Y x L X N j b 3 J l L D M 0 f S Z x d W 9 0 O y w m c X V v d D t T Z W N 0 a W 9 u M S 9 T V k 1 E Y X R h S 0 Z v b G R C a W 5 h c n k v Q X V 0 b 1 J l b W 9 2 Z W R D b 2 x 1 b W 5 z M S 5 7 d 2 V p Z 2 h 0 Z W Q g Y X Z n I H N 1 c H B v c n Q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k 1 E Y X R h S 0 Z v b G R C a W 5 h c n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Z N R G F 0 Y U t G b 2 x k Q m l u Y X J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T U R h d G F L R m 9 s Z E J p b m F y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k 1 E Y X R h S 0 Z v b G R U Z X J u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1 Z N R G F 0 Y U t G b 2 x k V G V y b m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x M j o z M z o 1 N S 4 3 N D I 4 N j Q 0 W i I g L z 4 8 R W 5 0 c n k g V H l w Z T 0 i R m l s b E N v b H V t b l R 5 c G V z I i B W Y W x 1 Z T 0 i c 0 F 3 W U d C Z 1 V E Q X d N R k J R V U R C U V V E Q l F V R E J n V U Z C U U 1 G Q X d V R k J R V U Z B d 1 V G Q l F V R E J R V U Z B d z 0 9 I i A v P j x F b n R y e S B U e X B l P S J G a W x s Q 2 9 s d W 1 u T m F t Z X M i I F Z h b H V l P S J z W y Z x d W 9 0 O 0 l 0 Z X J h d G l v b i Z x d W 9 0 O y w m c X V v d D t T a G 9 y d G N 1 d C Z x d W 9 0 O y w m c X V v d D t O Y W 1 l J n F 1 b 3 Q 7 L C Z x d W 9 0 O 1 R 5 c G U m c X V v d D s s J n F 1 b 3 Q 7 V G l t Z S Z x d W 9 0 O y w m c X V v d D t U b 3 R h b C B M Z W 5 n d G g m c X V v d D s s J n F 1 b 3 Q 7 V H J h a W 5 p b m c g U 2 V 0 J n F 1 b 3 Q 7 L C Z x d W 9 0 O 1 R l c 3 Q g U 2 V 0 J n F 1 b 3 Q 7 L C Z x d W 9 0 O 0 F j Y 3 V y Y W N 5 J n F 1 b 3 Q 7 L C Z x d W 9 0 O 1 B y Z W N p c 2 l v b i B N Y W N y b y Z x d W 9 0 O y w m c X V v d D t Q c m V j a X N p b 2 4 g T W l j c m 8 m c X V v d D s s J n F 1 b 3 Q 7 U H J l Y 2 l z a W 9 u I E J p b m F y e S Z x d W 9 0 O y w m c X V v d D t S Z W N h b G w g T W F j c m 8 m c X V v d D s s J n F 1 b 3 Q 7 U m V j Y W x s I E 1 p Y 3 J v J n F 1 b 3 Q 7 L C Z x d W 9 0 O 1 J l Y 2 F s b C B C a W 5 h c n k m c X V v d D s s J n F 1 b 3 Q 7 R j E g T W F j c m 8 m c X V v d D s s J n F 1 b 3 Q 7 R j E g T W l j c m 8 m c X V v d D s s J n F 1 b 3 Q 7 R j E g Q m l u Y X J 5 J n F 1 b 3 Q 7 L C Z x d W 9 0 O 0 1 h d H J p e C Z x d W 9 0 O y w m c X V v d D t u Z W d h d G l 2 Z S B w c m V j a X N p b 2 4 m c X V v d D s s J n F 1 b 3 Q 7 b m V n Y X R p d m U g c m V j Y W x s J n F 1 b 3 Q 7 L C Z x d W 9 0 O 2 5 l Z 2 F 0 a X Z l I G Y x L X N j b 3 J l J n F 1 b 3 Q 7 L C Z x d W 9 0 O 2 5 l Z 2 F 0 a X Z l I H N 1 c H B v c n Q m c X V v d D s s J n F 1 b 3 Q 7 b m V 1 d H J h b C B m M S 1 z Y 2 9 y Z S Z x d W 9 0 O y w m c X V v d D t u Z X V 0 c m F s I H N 1 c H B v c n Q m c X V v d D s s J n F 1 b 3 Q 7 b m V 1 d H J h b C B w c m V j a X N p b 2 4 m c X V v d D s s J n F 1 b 3 Q 7 b m V 1 d H J h b C B y Z W N h b G w m c X V v d D s s J n F 1 b 3 Q 7 c G 9 z a X R p d m U g c H J l Y 2 l z a W 9 u J n F 1 b 3 Q 7 L C Z x d W 9 0 O 3 B v c 2 l 0 a X Z l I H J l Y 2 F s b C Z x d W 9 0 O y w m c X V v d D t w b 3 N p d G l 2 Z S B m M S 1 z Y 2 9 y Z S Z x d W 9 0 O y w m c X V v d D t w b 3 N p d G l 2 Z S B z d X B w b 3 J 0 J n F 1 b 3 Q 7 L C Z x d W 9 0 O 2 F j Y 3 V y Y W N 5 I G F j Y 3 V y Y W N 5 J n F 1 b 3 Q 7 L C Z x d W 9 0 O 2 1 h Y 3 J v I G F 2 Z y B w c m V j a X N p b 2 4 m c X V v d D s s J n F 1 b 3 Q 7 b W F j c m 8 g Y X Z n I H J l Y 2 F s b C Z x d W 9 0 O y w m c X V v d D t t Y W N y b y B h d m c g Z j E t c 2 N v c m U m c X V v d D s s J n F 1 b 3 Q 7 b W F j c m 8 g Y X Z n I H N 1 c H B v c n Q m c X V v d D s s J n F 1 b 3 Q 7 d 2 V p Z 2 h 0 Z W Q g Y X Z n I H B y Z W N p c 2 l v b i Z x d W 9 0 O y w m c X V v d D t 3 Z W l n a H R l Z C B h d m c g c m V j Y W x s J n F 1 b 3 Q 7 L C Z x d W 9 0 O 3 d l a W d o d G V k I G F 2 Z y B m M S 1 z Y 2 9 y Z S Z x d W 9 0 O y w m c X V v d D t 3 Z W l n a H R l Z C B h d m c g c 3 V w c G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k 1 E Y X R h S 0 Z v b G R U Z X J u Y X J 5 L 0 F 1 d G 9 S Z W 1 v d m V k Q 2 9 s d W 1 u c z E u e 0 l 0 Z X J h d G l v b i w w f S Z x d W 9 0 O y w m c X V v d D t T Z W N 0 a W 9 u M S 9 T V k 1 E Y X R h S 0 Z v b G R U Z X J u Y X J 5 L 0 F 1 d G 9 S Z W 1 v d m V k Q 2 9 s d W 1 u c z E u e 1 N o b 3 J 0 Y 3 V 0 L D F 9 J n F 1 b 3 Q 7 L C Z x d W 9 0 O 1 N l Y 3 R p b 2 4 x L 1 N W T U R h d G F L R m 9 s Z F R l c m 5 h c n k v Q X V 0 b 1 J l b W 9 2 Z W R D b 2 x 1 b W 5 z M S 5 7 T m F t Z S w y f S Z x d W 9 0 O y w m c X V v d D t T Z W N 0 a W 9 u M S 9 T V k 1 E Y X R h S 0 Z v b G R U Z X J u Y X J 5 L 0 F 1 d G 9 S Z W 1 v d m V k Q 2 9 s d W 1 u c z E u e 1 R 5 c G U s M 3 0 m c X V v d D s s J n F 1 b 3 Q 7 U 2 V j d G l v b j E v U 1 Z N R G F 0 Y U t G b 2 x k V G V y b m F y e S 9 B d X R v U m V t b 3 Z l Z E N v b H V t b n M x L n t U a W 1 l L D R 9 J n F 1 b 3 Q 7 L C Z x d W 9 0 O 1 N l Y 3 R p b 2 4 x L 1 N W T U R h d G F L R m 9 s Z F R l c m 5 h c n k v Q X V 0 b 1 J l b W 9 2 Z W R D b 2 x 1 b W 5 z M S 5 7 V G 9 0 Y W w g T G V u Z 3 R o L D V 9 J n F 1 b 3 Q 7 L C Z x d W 9 0 O 1 N l Y 3 R p b 2 4 x L 1 N W T U R h d G F L R m 9 s Z F R l c m 5 h c n k v Q X V 0 b 1 J l b W 9 2 Z W R D b 2 x 1 b W 5 z M S 5 7 V H J h a W 5 p b m c g U 2 V 0 L D Z 9 J n F 1 b 3 Q 7 L C Z x d W 9 0 O 1 N l Y 3 R p b 2 4 x L 1 N W T U R h d G F L R m 9 s Z F R l c m 5 h c n k v Q X V 0 b 1 J l b W 9 2 Z W R D b 2 x 1 b W 5 z M S 5 7 V G V z d C B T Z X Q s N 3 0 m c X V v d D s s J n F 1 b 3 Q 7 U 2 V j d G l v b j E v U 1 Z N R G F 0 Y U t G b 2 x k V G V y b m F y e S 9 B d X R v U m V t b 3 Z l Z E N v b H V t b n M x L n t B Y 2 N 1 c m F j e S w 4 f S Z x d W 9 0 O y w m c X V v d D t T Z W N 0 a W 9 u M S 9 T V k 1 E Y X R h S 0 Z v b G R U Z X J u Y X J 5 L 0 F 1 d G 9 S Z W 1 v d m V k Q 2 9 s d W 1 u c z E u e 1 B y Z W N p c 2 l v b i B N Y W N y b y w 5 f S Z x d W 9 0 O y w m c X V v d D t T Z W N 0 a W 9 u M S 9 T V k 1 E Y X R h S 0 Z v b G R U Z X J u Y X J 5 L 0 F 1 d G 9 S Z W 1 v d m V k Q 2 9 s d W 1 u c z E u e 1 B y Z W N p c 2 l v b i B N a W N y b y w x M H 0 m c X V v d D s s J n F 1 b 3 Q 7 U 2 V j d G l v b j E v U 1 Z N R G F 0 Y U t G b 2 x k V G V y b m F y e S 9 B d X R v U m V t b 3 Z l Z E N v b H V t b n M x L n t Q c m V j a X N p b 2 4 g Q m l u Y X J 5 L D E x f S Z x d W 9 0 O y w m c X V v d D t T Z W N 0 a W 9 u M S 9 T V k 1 E Y X R h S 0 Z v b G R U Z X J u Y X J 5 L 0 F 1 d G 9 S Z W 1 v d m V k Q 2 9 s d W 1 u c z E u e 1 J l Y 2 F s b C B N Y W N y b y w x M n 0 m c X V v d D s s J n F 1 b 3 Q 7 U 2 V j d G l v b j E v U 1 Z N R G F 0 Y U t G b 2 x k V G V y b m F y e S 9 B d X R v U m V t b 3 Z l Z E N v b H V t b n M x L n t S Z W N h b G w g T W l j c m 8 s M T N 9 J n F 1 b 3 Q 7 L C Z x d W 9 0 O 1 N l Y 3 R p b 2 4 x L 1 N W T U R h d G F L R m 9 s Z F R l c m 5 h c n k v Q X V 0 b 1 J l b W 9 2 Z W R D b 2 x 1 b W 5 z M S 5 7 U m V j Y W x s I E J p b m F y e S w x N H 0 m c X V v d D s s J n F 1 b 3 Q 7 U 2 V j d G l v b j E v U 1 Z N R G F 0 Y U t G b 2 x k V G V y b m F y e S 9 B d X R v U m V t b 3 Z l Z E N v b H V t b n M x L n t G M S B N Y W N y b y w x N X 0 m c X V v d D s s J n F 1 b 3 Q 7 U 2 V j d G l v b j E v U 1 Z N R G F 0 Y U t G b 2 x k V G V y b m F y e S 9 B d X R v U m V t b 3 Z l Z E N v b H V t b n M x L n t G M S B N a W N y b y w x N n 0 m c X V v d D s s J n F 1 b 3 Q 7 U 2 V j d G l v b j E v U 1 Z N R G F 0 Y U t G b 2 x k V G V y b m F y e S 9 B d X R v U m V t b 3 Z l Z E N v b H V t b n M x L n t G M S B C a W 5 h c n k s M T d 9 J n F 1 b 3 Q 7 L C Z x d W 9 0 O 1 N l Y 3 R p b 2 4 x L 1 N W T U R h d G F L R m 9 s Z F R l c m 5 h c n k v Q X V 0 b 1 J l b W 9 2 Z W R D b 2 x 1 b W 5 z M S 5 7 T W F 0 c m l 4 L D E 4 f S Z x d W 9 0 O y w m c X V v d D t T Z W N 0 a W 9 u M S 9 T V k 1 E Y X R h S 0 Z v b G R U Z X J u Y X J 5 L 0 F 1 d G 9 S Z W 1 v d m V k Q 2 9 s d W 1 u c z E u e 2 5 l Z 2 F 0 a X Z l I H B y Z W N p c 2 l v b i w x O X 0 m c X V v d D s s J n F 1 b 3 Q 7 U 2 V j d G l v b j E v U 1 Z N R G F 0 Y U t G b 2 x k V G V y b m F y e S 9 B d X R v U m V t b 3 Z l Z E N v b H V t b n M x L n t u Z W d h d G l 2 Z S B y Z W N h b G w s M j B 9 J n F 1 b 3 Q 7 L C Z x d W 9 0 O 1 N l Y 3 R p b 2 4 x L 1 N W T U R h d G F L R m 9 s Z F R l c m 5 h c n k v Q X V 0 b 1 J l b W 9 2 Z W R D b 2 x 1 b W 5 z M S 5 7 b m V n Y X R p d m U g Z j E t c 2 N v c m U s M j F 9 J n F 1 b 3 Q 7 L C Z x d W 9 0 O 1 N l Y 3 R p b 2 4 x L 1 N W T U R h d G F L R m 9 s Z F R l c m 5 h c n k v Q X V 0 b 1 J l b W 9 2 Z W R D b 2 x 1 b W 5 z M S 5 7 b m V n Y X R p d m U g c 3 V w c G 9 y d C w y M n 0 m c X V v d D s s J n F 1 b 3 Q 7 U 2 V j d G l v b j E v U 1 Z N R G F 0 Y U t G b 2 x k V G V y b m F y e S 9 B d X R v U m V t b 3 Z l Z E N v b H V t b n M x L n t u Z X V 0 c m F s I G Y x L X N j b 3 J l L D I z f S Z x d W 9 0 O y w m c X V v d D t T Z W N 0 a W 9 u M S 9 T V k 1 E Y X R h S 0 Z v b G R U Z X J u Y X J 5 L 0 F 1 d G 9 S Z W 1 v d m V k Q 2 9 s d W 1 u c z E u e 2 5 l d X R y Y W w g c 3 V w c G 9 y d C w y N H 0 m c X V v d D s s J n F 1 b 3 Q 7 U 2 V j d G l v b j E v U 1 Z N R G F 0 Y U t G b 2 x k V G V y b m F y e S 9 B d X R v U m V t b 3 Z l Z E N v b H V t b n M x L n t u Z X V 0 c m F s I H B y Z W N p c 2 l v b i w y N X 0 m c X V v d D s s J n F 1 b 3 Q 7 U 2 V j d G l v b j E v U 1 Z N R G F 0 Y U t G b 2 x k V G V y b m F y e S 9 B d X R v U m V t b 3 Z l Z E N v b H V t b n M x L n t u Z X V 0 c m F s I H J l Y 2 F s b C w y N n 0 m c X V v d D s s J n F 1 b 3 Q 7 U 2 V j d G l v b j E v U 1 Z N R G F 0 Y U t G b 2 x k V G V y b m F y e S 9 B d X R v U m V t b 3 Z l Z E N v b H V t b n M x L n t w b 3 N p d G l 2 Z S B w c m V j a X N p b 2 4 s M j d 9 J n F 1 b 3 Q 7 L C Z x d W 9 0 O 1 N l Y 3 R p b 2 4 x L 1 N W T U R h d G F L R m 9 s Z F R l c m 5 h c n k v Q X V 0 b 1 J l b W 9 2 Z W R D b 2 x 1 b W 5 z M S 5 7 c G 9 z a X R p d m U g c m V j Y W x s L D I 4 f S Z x d W 9 0 O y w m c X V v d D t T Z W N 0 a W 9 u M S 9 T V k 1 E Y X R h S 0 Z v b G R U Z X J u Y X J 5 L 0 F 1 d G 9 S Z W 1 v d m V k Q 2 9 s d W 1 u c z E u e 3 B v c 2 l 0 a X Z l I G Y x L X N j b 3 J l L D I 5 f S Z x d W 9 0 O y w m c X V v d D t T Z W N 0 a W 9 u M S 9 T V k 1 E Y X R h S 0 Z v b G R U Z X J u Y X J 5 L 0 F 1 d G 9 S Z W 1 v d m V k Q 2 9 s d W 1 u c z E u e 3 B v c 2 l 0 a X Z l I H N 1 c H B v c n Q s M z B 9 J n F 1 b 3 Q 7 L C Z x d W 9 0 O 1 N l Y 3 R p b 2 4 x L 1 N W T U R h d G F L R m 9 s Z F R l c m 5 h c n k v Q X V 0 b 1 J l b W 9 2 Z W R D b 2 x 1 b W 5 z M S 5 7 Y W N j d X J h Y 3 k g Y W N j d X J h Y 3 k s M z F 9 J n F 1 b 3 Q 7 L C Z x d W 9 0 O 1 N l Y 3 R p b 2 4 x L 1 N W T U R h d G F L R m 9 s Z F R l c m 5 h c n k v Q X V 0 b 1 J l b W 9 2 Z W R D b 2 x 1 b W 5 z M S 5 7 b W F j c m 8 g Y X Z n I H B y Z W N p c 2 l v b i w z M n 0 m c X V v d D s s J n F 1 b 3 Q 7 U 2 V j d G l v b j E v U 1 Z N R G F 0 Y U t G b 2 x k V G V y b m F y e S 9 B d X R v U m V t b 3 Z l Z E N v b H V t b n M x L n t t Y W N y b y B h d m c g c m V j Y W x s L D M z f S Z x d W 9 0 O y w m c X V v d D t T Z W N 0 a W 9 u M S 9 T V k 1 E Y X R h S 0 Z v b G R U Z X J u Y X J 5 L 0 F 1 d G 9 S Z W 1 v d m V k Q 2 9 s d W 1 u c z E u e 2 1 h Y 3 J v I G F 2 Z y B m M S 1 z Y 2 9 y Z S w z N H 0 m c X V v d D s s J n F 1 b 3 Q 7 U 2 V j d G l v b j E v U 1 Z N R G F 0 Y U t G b 2 x k V G V y b m F y e S 9 B d X R v U m V t b 3 Z l Z E N v b H V t b n M x L n t t Y W N y b y B h d m c g c 3 V w c G 9 y d C w z N X 0 m c X V v d D s s J n F 1 b 3 Q 7 U 2 V j d G l v b j E v U 1 Z N R G F 0 Y U t G b 2 x k V G V y b m F y e S 9 B d X R v U m V t b 3 Z l Z E N v b H V t b n M x L n t 3 Z W l n a H R l Z C B h d m c g c H J l Y 2 l z a W 9 u L D M 2 f S Z x d W 9 0 O y w m c X V v d D t T Z W N 0 a W 9 u M S 9 T V k 1 E Y X R h S 0 Z v b G R U Z X J u Y X J 5 L 0 F 1 d G 9 S Z W 1 v d m V k Q 2 9 s d W 1 u c z E u e 3 d l a W d o d G V k I G F 2 Z y B y Z W N h b G w s M z d 9 J n F 1 b 3 Q 7 L C Z x d W 9 0 O 1 N l Y 3 R p b 2 4 x L 1 N W T U R h d G F L R m 9 s Z F R l c m 5 h c n k v Q X V 0 b 1 J l b W 9 2 Z W R D b 2 x 1 b W 5 z M S 5 7 d 2 V p Z 2 h 0 Z W Q g Y X Z n I G Y x L X N j b 3 J l L D M 4 f S Z x d W 9 0 O y w m c X V v d D t T Z W N 0 a W 9 u M S 9 T V k 1 E Y X R h S 0 Z v b G R U Z X J u Y X J 5 L 0 F 1 d G 9 S Z W 1 v d m V k Q 2 9 s d W 1 u c z E u e 3 d l a W d o d G V k I G F 2 Z y B z d X B w b 3 J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U 1 Z N R G F 0 Y U t G b 2 x k V G V y b m F y e S 9 B d X R v U m V t b 3 Z l Z E N v b H V t b n M x L n t J d G V y Y X R p b 2 4 s M H 0 m c X V v d D s s J n F 1 b 3 Q 7 U 2 V j d G l v b j E v U 1 Z N R G F 0 Y U t G b 2 x k V G V y b m F y e S 9 B d X R v U m V t b 3 Z l Z E N v b H V t b n M x L n t T a G 9 y d G N 1 d C w x f S Z x d W 9 0 O y w m c X V v d D t T Z W N 0 a W 9 u M S 9 T V k 1 E Y X R h S 0 Z v b G R U Z X J u Y X J 5 L 0 F 1 d G 9 S Z W 1 v d m V k Q 2 9 s d W 1 u c z E u e 0 5 h b W U s M n 0 m c X V v d D s s J n F 1 b 3 Q 7 U 2 V j d G l v b j E v U 1 Z N R G F 0 Y U t G b 2 x k V G V y b m F y e S 9 B d X R v U m V t b 3 Z l Z E N v b H V t b n M x L n t U e X B l L D N 9 J n F 1 b 3 Q 7 L C Z x d W 9 0 O 1 N l Y 3 R p b 2 4 x L 1 N W T U R h d G F L R m 9 s Z F R l c m 5 h c n k v Q X V 0 b 1 J l b W 9 2 Z W R D b 2 x 1 b W 5 z M S 5 7 V G l t Z S w 0 f S Z x d W 9 0 O y w m c X V v d D t T Z W N 0 a W 9 u M S 9 T V k 1 E Y X R h S 0 Z v b G R U Z X J u Y X J 5 L 0 F 1 d G 9 S Z W 1 v d m V k Q 2 9 s d W 1 u c z E u e 1 R v d G F s I E x l b m d 0 a C w 1 f S Z x d W 9 0 O y w m c X V v d D t T Z W N 0 a W 9 u M S 9 T V k 1 E Y X R h S 0 Z v b G R U Z X J u Y X J 5 L 0 F 1 d G 9 S Z W 1 v d m V k Q 2 9 s d W 1 u c z E u e 1 R y Y W l u a W 5 n I F N l d C w 2 f S Z x d W 9 0 O y w m c X V v d D t T Z W N 0 a W 9 u M S 9 T V k 1 E Y X R h S 0 Z v b G R U Z X J u Y X J 5 L 0 F 1 d G 9 S Z W 1 v d m V k Q 2 9 s d W 1 u c z E u e 1 R l c 3 Q g U 2 V 0 L D d 9 J n F 1 b 3 Q 7 L C Z x d W 9 0 O 1 N l Y 3 R p b 2 4 x L 1 N W T U R h d G F L R m 9 s Z F R l c m 5 h c n k v Q X V 0 b 1 J l b W 9 2 Z W R D b 2 x 1 b W 5 z M S 5 7 Q W N j d X J h Y 3 k s O H 0 m c X V v d D s s J n F 1 b 3 Q 7 U 2 V j d G l v b j E v U 1 Z N R G F 0 Y U t G b 2 x k V G V y b m F y e S 9 B d X R v U m V t b 3 Z l Z E N v b H V t b n M x L n t Q c m V j a X N p b 2 4 g T W F j c m 8 s O X 0 m c X V v d D s s J n F 1 b 3 Q 7 U 2 V j d G l v b j E v U 1 Z N R G F 0 Y U t G b 2 x k V G V y b m F y e S 9 B d X R v U m V t b 3 Z l Z E N v b H V t b n M x L n t Q c m V j a X N p b 2 4 g T W l j c m 8 s M T B 9 J n F 1 b 3 Q 7 L C Z x d W 9 0 O 1 N l Y 3 R p b 2 4 x L 1 N W T U R h d G F L R m 9 s Z F R l c m 5 h c n k v Q X V 0 b 1 J l b W 9 2 Z W R D b 2 x 1 b W 5 z M S 5 7 U H J l Y 2 l z a W 9 u I E J p b m F y e S w x M X 0 m c X V v d D s s J n F 1 b 3 Q 7 U 2 V j d G l v b j E v U 1 Z N R G F 0 Y U t G b 2 x k V G V y b m F y e S 9 B d X R v U m V t b 3 Z l Z E N v b H V t b n M x L n t S Z W N h b G w g T W F j c m 8 s M T J 9 J n F 1 b 3 Q 7 L C Z x d W 9 0 O 1 N l Y 3 R p b 2 4 x L 1 N W T U R h d G F L R m 9 s Z F R l c m 5 h c n k v Q X V 0 b 1 J l b W 9 2 Z W R D b 2 x 1 b W 5 z M S 5 7 U m V j Y W x s I E 1 p Y 3 J v L D E z f S Z x d W 9 0 O y w m c X V v d D t T Z W N 0 a W 9 u M S 9 T V k 1 E Y X R h S 0 Z v b G R U Z X J u Y X J 5 L 0 F 1 d G 9 S Z W 1 v d m V k Q 2 9 s d W 1 u c z E u e 1 J l Y 2 F s b C B C a W 5 h c n k s M T R 9 J n F 1 b 3 Q 7 L C Z x d W 9 0 O 1 N l Y 3 R p b 2 4 x L 1 N W T U R h d G F L R m 9 s Z F R l c m 5 h c n k v Q X V 0 b 1 J l b W 9 2 Z W R D b 2 x 1 b W 5 z M S 5 7 R j E g T W F j c m 8 s M T V 9 J n F 1 b 3 Q 7 L C Z x d W 9 0 O 1 N l Y 3 R p b 2 4 x L 1 N W T U R h d G F L R m 9 s Z F R l c m 5 h c n k v Q X V 0 b 1 J l b W 9 2 Z W R D b 2 x 1 b W 5 z M S 5 7 R j E g T W l j c m 8 s M T Z 9 J n F 1 b 3 Q 7 L C Z x d W 9 0 O 1 N l Y 3 R p b 2 4 x L 1 N W T U R h d G F L R m 9 s Z F R l c m 5 h c n k v Q X V 0 b 1 J l b W 9 2 Z W R D b 2 x 1 b W 5 z M S 5 7 R j E g Q m l u Y X J 5 L D E 3 f S Z x d W 9 0 O y w m c X V v d D t T Z W N 0 a W 9 u M S 9 T V k 1 E Y X R h S 0 Z v b G R U Z X J u Y X J 5 L 0 F 1 d G 9 S Z W 1 v d m V k Q 2 9 s d W 1 u c z E u e 0 1 h d H J p e C w x O H 0 m c X V v d D s s J n F 1 b 3 Q 7 U 2 V j d G l v b j E v U 1 Z N R G F 0 Y U t G b 2 x k V G V y b m F y e S 9 B d X R v U m V t b 3 Z l Z E N v b H V t b n M x L n t u Z W d h d G l 2 Z S B w c m V j a X N p b 2 4 s M T l 9 J n F 1 b 3 Q 7 L C Z x d W 9 0 O 1 N l Y 3 R p b 2 4 x L 1 N W T U R h d G F L R m 9 s Z F R l c m 5 h c n k v Q X V 0 b 1 J l b W 9 2 Z W R D b 2 x 1 b W 5 z M S 5 7 b m V n Y X R p d m U g c m V j Y W x s L D I w f S Z x d W 9 0 O y w m c X V v d D t T Z W N 0 a W 9 u M S 9 T V k 1 E Y X R h S 0 Z v b G R U Z X J u Y X J 5 L 0 F 1 d G 9 S Z W 1 v d m V k Q 2 9 s d W 1 u c z E u e 2 5 l Z 2 F 0 a X Z l I G Y x L X N j b 3 J l L D I x f S Z x d W 9 0 O y w m c X V v d D t T Z W N 0 a W 9 u M S 9 T V k 1 E Y X R h S 0 Z v b G R U Z X J u Y X J 5 L 0 F 1 d G 9 S Z W 1 v d m V k Q 2 9 s d W 1 u c z E u e 2 5 l Z 2 F 0 a X Z l I H N 1 c H B v c n Q s M j J 9 J n F 1 b 3 Q 7 L C Z x d W 9 0 O 1 N l Y 3 R p b 2 4 x L 1 N W T U R h d G F L R m 9 s Z F R l c m 5 h c n k v Q X V 0 b 1 J l b W 9 2 Z W R D b 2 x 1 b W 5 z M S 5 7 b m V 1 d H J h b C B m M S 1 z Y 2 9 y Z S w y M 3 0 m c X V v d D s s J n F 1 b 3 Q 7 U 2 V j d G l v b j E v U 1 Z N R G F 0 Y U t G b 2 x k V G V y b m F y e S 9 B d X R v U m V t b 3 Z l Z E N v b H V t b n M x L n t u Z X V 0 c m F s I H N 1 c H B v c n Q s M j R 9 J n F 1 b 3 Q 7 L C Z x d W 9 0 O 1 N l Y 3 R p b 2 4 x L 1 N W T U R h d G F L R m 9 s Z F R l c m 5 h c n k v Q X V 0 b 1 J l b W 9 2 Z W R D b 2 x 1 b W 5 z M S 5 7 b m V 1 d H J h b C B w c m V j a X N p b 2 4 s M j V 9 J n F 1 b 3 Q 7 L C Z x d W 9 0 O 1 N l Y 3 R p b 2 4 x L 1 N W T U R h d G F L R m 9 s Z F R l c m 5 h c n k v Q X V 0 b 1 J l b W 9 2 Z W R D b 2 x 1 b W 5 z M S 5 7 b m V 1 d H J h b C B y Z W N h b G w s M j Z 9 J n F 1 b 3 Q 7 L C Z x d W 9 0 O 1 N l Y 3 R p b 2 4 x L 1 N W T U R h d G F L R m 9 s Z F R l c m 5 h c n k v Q X V 0 b 1 J l b W 9 2 Z W R D b 2 x 1 b W 5 z M S 5 7 c G 9 z a X R p d m U g c H J l Y 2 l z a W 9 u L D I 3 f S Z x d W 9 0 O y w m c X V v d D t T Z W N 0 a W 9 u M S 9 T V k 1 E Y X R h S 0 Z v b G R U Z X J u Y X J 5 L 0 F 1 d G 9 S Z W 1 v d m V k Q 2 9 s d W 1 u c z E u e 3 B v c 2 l 0 a X Z l I H J l Y 2 F s b C w y O H 0 m c X V v d D s s J n F 1 b 3 Q 7 U 2 V j d G l v b j E v U 1 Z N R G F 0 Y U t G b 2 x k V G V y b m F y e S 9 B d X R v U m V t b 3 Z l Z E N v b H V t b n M x L n t w b 3 N p d G l 2 Z S B m M S 1 z Y 2 9 y Z S w y O X 0 m c X V v d D s s J n F 1 b 3 Q 7 U 2 V j d G l v b j E v U 1 Z N R G F 0 Y U t G b 2 x k V G V y b m F y e S 9 B d X R v U m V t b 3 Z l Z E N v b H V t b n M x L n t w b 3 N p d G l 2 Z S B z d X B w b 3 J 0 L D M w f S Z x d W 9 0 O y w m c X V v d D t T Z W N 0 a W 9 u M S 9 T V k 1 E Y X R h S 0 Z v b G R U Z X J u Y X J 5 L 0 F 1 d G 9 S Z W 1 v d m V k Q 2 9 s d W 1 u c z E u e 2 F j Y 3 V y Y W N 5 I G F j Y 3 V y Y W N 5 L D M x f S Z x d W 9 0 O y w m c X V v d D t T Z W N 0 a W 9 u M S 9 T V k 1 E Y X R h S 0 Z v b G R U Z X J u Y X J 5 L 0 F 1 d G 9 S Z W 1 v d m V k Q 2 9 s d W 1 u c z E u e 2 1 h Y 3 J v I G F 2 Z y B w c m V j a X N p b 2 4 s M z J 9 J n F 1 b 3 Q 7 L C Z x d W 9 0 O 1 N l Y 3 R p b 2 4 x L 1 N W T U R h d G F L R m 9 s Z F R l c m 5 h c n k v Q X V 0 b 1 J l b W 9 2 Z W R D b 2 x 1 b W 5 z M S 5 7 b W F j c m 8 g Y X Z n I H J l Y 2 F s b C w z M 3 0 m c X V v d D s s J n F 1 b 3 Q 7 U 2 V j d G l v b j E v U 1 Z N R G F 0 Y U t G b 2 x k V G V y b m F y e S 9 B d X R v U m V t b 3 Z l Z E N v b H V t b n M x L n t t Y W N y b y B h d m c g Z j E t c 2 N v c m U s M z R 9 J n F 1 b 3 Q 7 L C Z x d W 9 0 O 1 N l Y 3 R p b 2 4 x L 1 N W T U R h d G F L R m 9 s Z F R l c m 5 h c n k v Q X V 0 b 1 J l b W 9 2 Z W R D b 2 x 1 b W 5 z M S 5 7 b W F j c m 8 g Y X Z n I H N 1 c H B v c n Q s M z V 9 J n F 1 b 3 Q 7 L C Z x d W 9 0 O 1 N l Y 3 R p b 2 4 x L 1 N W T U R h d G F L R m 9 s Z F R l c m 5 h c n k v Q X V 0 b 1 J l b W 9 2 Z W R D b 2 x 1 b W 5 z M S 5 7 d 2 V p Z 2 h 0 Z W Q g Y X Z n I H B y Z W N p c 2 l v b i w z N n 0 m c X V v d D s s J n F 1 b 3 Q 7 U 2 V j d G l v b j E v U 1 Z N R G F 0 Y U t G b 2 x k V G V y b m F y e S 9 B d X R v U m V t b 3 Z l Z E N v b H V t b n M x L n t 3 Z W l n a H R l Z C B h d m c g c m V j Y W x s L D M 3 f S Z x d W 9 0 O y w m c X V v d D t T Z W N 0 a W 9 u M S 9 T V k 1 E Y X R h S 0 Z v b G R U Z X J u Y X J 5 L 0 F 1 d G 9 S Z W 1 v d m V k Q 2 9 s d W 1 u c z E u e 3 d l a W d o d G V k I G F 2 Z y B m M S 1 z Y 2 9 y Z S w z O H 0 m c X V v d D s s J n F 1 b 3 Q 7 U 2 V j d G l v b j E v U 1 Z N R G F 0 Y U t G b 2 x k V G V y b m F y e S 9 B d X R v U m V t b 3 Z l Z E N v b H V t b n M x L n t 3 Z W l n a H R l Z C B h d m c g c 3 V w c G 9 y d C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T U R h d G F L R m 9 s Z F R l c m 5 h c n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Z N R G F 0 Y U t G b 2 x k V G V y b m F y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k 1 E Y X R h S 0 Z v b G R U Z X J u Y X J 5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i 8 P L k x T f T Z Y W W U Z D H D X 8 A A A A A A I A A A A A A B B m A A A A A Q A A I A A A A J T b Q h 4 P i L n o q s I R 9 l Z c i a f g X E / a w 4 T i o 6 7 f m u 4 I o U L r A A A A A A 6 A A A A A A g A A I A A A A O Q h W o + w e r f H X y n V L 0 F 7 C 4 i r C Z 5 q Z B q e q K 3 s O Q P F Z 9 2 y U A A A A A s 3 I g 2 N o / h G O h 9 G A H W 5 m v 1 G d t a F v 3 r / q W M o x k f b M + W P a 3 E q j Z y 3 W 8 D Y s W U f + 5 w J C q A L G O y + 1 m 9 w l q h + / W r U Z 1 g w 3 y N s a 8 V a p 5 V 5 n P Z E o W t h Q A A A A O V 9 J R x / J F H k S x J H S L w 6 + U F G 0 H 6 / g z 6 1 m S G P I G b X 5 E i l n y W V D 2 O B g o B H W i 4 o D b o S v h v k m t 6 I 5 s n 2 H s H 2 B 2 6 X y u Y = < / D a t a M a s h u p > 
</file>

<file path=customXml/itemProps1.xml><?xml version="1.0" encoding="utf-8"?>
<ds:datastoreItem xmlns:ds="http://schemas.openxmlformats.org/officeDocument/2006/customXml" ds:itemID="{05B9922E-825C-4C00-BFF9-8E73E38803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Binary_Full_4</vt:lpstr>
      <vt:lpstr>Binary_Full_1</vt:lpstr>
      <vt:lpstr>Binary_Small</vt:lpstr>
      <vt:lpstr>Binary_Neg</vt:lpstr>
      <vt:lpstr>Binary_Pos</vt:lpstr>
      <vt:lpstr>|| Trennung ||</vt:lpstr>
      <vt:lpstr>Ternary_Full_4</vt:lpstr>
      <vt:lpstr>Ternary_Full_1</vt:lpstr>
      <vt:lpstr>Ternary_Small</vt:lpstr>
      <vt:lpstr>Ternary_Neg</vt:lpstr>
      <vt:lpstr>Ternary_Pos</vt:lpstr>
      <vt:lpstr>Ternary_Neu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Donhauser</dc:creator>
  <cp:lastModifiedBy>Niklas</cp:lastModifiedBy>
  <dcterms:created xsi:type="dcterms:W3CDTF">2015-06-05T18:19:34Z</dcterms:created>
  <dcterms:modified xsi:type="dcterms:W3CDTF">2022-11-13T20:54:21Z</dcterms:modified>
</cp:coreProperties>
</file>