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5b5017ed8ec3fe93/Desktop/manustore/public/img/products/"/>
    </mc:Choice>
  </mc:AlternateContent>
  <xr:revisionPtr revIDLastSave="223" documentId="11_362CA604A1E95312E2799EE99B70726B7AD0FBE3" xr6:coauthVersionLast="47" xr6:coauthVersionMax="47" xr10:uidLastSave="{3A95A24D-68D0-480D-970E-0165B98B427A}"/>
  <bookViews>
    <workbookView xWindow="28665" yWindow="-135" windowWidth="21870" windowHeight="13050" activeTab="2" xr2:uid="{00000000-000D-0000-FFFF-FFFF00000000}"/>
  </bookViews>
  <sheets>
    <sheet name="Export Summary" sheetId="1" r:id="rId1"/>
    <sheet name="Instructions" sheetId="2" r:id="rId2"/>
    <sheet name="Project budget" sheetId="3" r:id="rId3"/>
    <sheet name="Financial forecas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8" i="3" l="1"/>
  <c r="D14" i="4"/>
  <c r="D13" i="4"/>
  <c r="F8" i="4"/>
  <c r="F14" i="4" s="1"/>
  <c r="F13" i="4" s="1"/>
  <c r="E8" i="4"/>
  <c r="E7" i="4" s="1"/>
  <c r="D8" i="4"/>
  <c r="D7" i="4" s="1"/>
  <c r="D17" i="4" s="1"/>
  <c r="C8" i="4"/>
  <c r="C14" i="4" s="1"/>
  <c r="C13" i="4" s="1"/>
  <c r="B8" i="4"/>
  <c r="B14" i="4" s="1"/>
  <c r="B13" i="4" s="1"/>
  <c r="B17" i="4" s="1"/>
  <c r="F7" i="4"/>
  <c r="F17" i="4" s="1"/>
  <c r="C7" i="4"/>
  <c r="B7" i="4"/>
  <c r="M96" i="3"/>
  <c r="G96" i="3"/>
  <c r="M95" i="3"/>
  <c r="G95" i="3"/>
  <c r="M94" i="3"/>
  <c r="G94" i="3"/>
  <c r="L93" i="3"/>
  <c r="G93" i="3"/>
  <c r="K93" i="3" s="1"/>
  <c r="L92" i="3"/>
  <c r="L97" i="3" s="1"/>
  <c r="K92" i="3"/>
  <c r="J92" i="3"/>
  <c r="G92" i="3"/>
  <c r="I92" i="3" s="1"/>
  <c r="L87" i="3"/>
  <c r="K87" i="3"/>
  <c r="J87" i="3"/>
  <c r="I87" i="3"/>
  <c r="M86" i="3"/>
  <c r="G86" i="3"/>
  <c r="M85" i="3"/>
  <c r="G85" i="3"/>
  <c r="M84" i="3"/>
  <c r="G84" i="3"/>
  <c r="M83" i="3"/>
  <c r="G83" i="3"/>
  <c r="M82" i="3"/>
  <c r="G82" i="3"/>
  <c r="L78" i="3"/>
  <c r="K78" i="3"/>
  <c r="J78" i="3"/>
  <c r="I78" i="3"/>
  <c r="M77" i="3"/>
  <c r="G77" i="3"/>
  <c r="M76" i="3"/>
  <c r="G76" i="3"/>
  <c r="M75" i="3"/>
  <c r="G75" i="3"/>
  <c r="M74" i="3"/>
  <c r="G74" i="3"/>
  <c r="G78" i="3" s="1"/>
  <c r="M73" i="3"/>
  <c r="G73" i="3"/>
  <c r="L69" i="3"/>
  <c r="I69" i="3"/>
  <c r="M68" i="3"/>
  <c r="G68" i="3"/>
  <c r="M67" i="3"/>
  <c r="G67" i="3"/>
  <c r="M66" i="3"/>
  <c r="G66" i="3"/>
  <c r="M65" i="3"/>
  <c r="G65" i="3"/>
  <c r="G64" i="3"/>
  <c r="K64" i="3" s="1"/>
  <c r="K69" i="3" s="1"/>
  <c r="L60" i="3"/>
  <c r="J60" i="3"/>
  <c r="I60" i="3"/>
  <c r="G60" i="3"/>
  <c r="M59" i="3"/>
  <c r="G59" i="3"/>
  <c r="M58" i="3"/>
  <c r="G58" i="3"/>
  <c r="M57" i="3"/>
  <c r="G57" i="3"/>
  <c r="M56" i="3"/>
  <c r="G56" i="3"/>
  <c r="G55" i="3"/>
  <c r="K55" i="3" s="1"/>
  <c r="M50" i="3"/>
  <c r="G50" i="3"/>
  <c r="M49" i="3"/>
  <c r="G49" i="3"/>
  <c r="M48" i="3"/>
  <c r="G48" i="3"/>
  <c r="J47" i="3"/>
  <c r="G47" i="3"/>
  <c r="L47" i="3" s="1"/>
  <c r="G46" i="3"/>
  <c r="L46" i="3" s="1"/>
  <c r="L51" i="3" s="1"/>
  <c r="K42" i="3"/>
  <c r="M41" i="3"/>
  <c r="G41" i="3"/>
  <c r="M40" i="3"/>
  <c r="G40" i="3"/>
  <c r="M39" i="3"/>
  <c r="G39" i="3"/>
  <c r="M38" i="3"/>
  <c r="G38" i="3"/>
  <c r="M37" i="3"/>
  <c r="G37" i="3"/>
  <c r="M36" i="3"/>
  <c r="G36" i="3"/>
  <c r="M35" i="3"/>
  <c r="G35" i="3"/>
  <c r="G34" i="3"/>
  <c r="L42" i="3" s="1"/>
  <c r="G33" i="3"/>
  <c r="J33" i="3" s="1"/>
  <c r="G32" i="3"/>
  <c r="M27" i="3"/>
  <c r="G27" i="3"/>
  <c r="M26" i="3"/>
  <c r="G26" i="3"/>
  <c r="M25" i="3"/>
  <c r="G25" i="3"/>
  <c r="M24" i="3"/>
  <c r="G24" i="3"/>
  <c r="G23" i="3"/>
  <c r="L23" i="3" s="1"/>
  <c r="G22" i="3"/>
  <c r="L22" i="3" s="1"/>
  <c r="M22" i="3" s="1"/>
  <c r="G21" i="3"/>
  <c r="M21" i="3" s="1"/>
  <c r="G20" i="3"/>
  <c r="G19" i="3"/>
  <c r="G18" i="3"/>
  <c r="G97" i="3" l="1"/>
  <c r="M87" i="3"/>
  <c r="G87" i="3"/>
  <c r="M78" i="3"/>
  <c r="G69" i="3"/>
  <c r="K97" i="3"/>
  <c r="G42" i="3"/>
  <c r="I32" i="3"/>
  <c r="M32" i="3" s="1"/>
  <c r="K20" i="3"/>
  <c r="M20" i="3" s="1"/>
  <c r="J23" i="3"/>
  <c r="G28" i="3"/>
  <c r="J18" i="3"/>
  <c r="K18" i="3"/>
  <c r="J19" i="3"/>
  <c r="B19" i="4"/>
  <c r="B20" i="4"/>
  <c r="D19" i="4"/>
  <c r="D21" i="4" s="1"/>
  <c r="D23" i="4" s="1"/>
  <c r="D20" i="4"/>
  <c r="J42" i="3"/>
  <c r="M33" i="3"/>
  <c r="E17" i="4"/>
  <c r="F20" i="4"/>
  <c r="F19" i="4"/>
  <c r="M92" i="3"/>
  <c r="K60" i="3"/>
  <c r="M60" i="3" s="1"/>
  <c r="M55" i="3"/>
  <c r="L28" i="3"/>
  <c r="L101" i="3" s="1"/>
  <c r="L12" i="3" s="1"/>
  <c r="C17" i="4"/>
  <c r="I23" i="3"/>
  <c r="I47" i="3"/>
  <c r="K23" i="3"/>
  <c r="I34" i="3"/>
  <c r="M34" i="3" s="1"/>
  <c r="I46" i="3"/>
  <c r="K47" i="3"/>
  <c r="K19" i="3"/>
  <c r="J46" i="3"/>
  <c r="J51" i="3" s="1"/>
  <c r="G51" i="3"/>
  <c r="J64" i="3"/>
  <c r="I93" i="3"/>
  <c r="I97" i="3" s="1"/>
  <c r="J93" i="3"/>
  <c r="J97" i="3" s="1"/>
  <c r="K46" i="3"/>
  <c r="K51" i="3" s="1"/>
  <c r="E14" i="4"/>
  <c r="E13" i="4" s="1"/>
  <c r="M18" i="3" l="1"/>
  <c r="I42" i="3"/>
  <c r="M42" i="3" s="1"/>
  <c r="K28" i="3"/>
  <c r="K101" i="3" s="1"/>
  <c r="K12" i="3" s="1"/>
  <c r="G101" i="3"/>
  <c r="G98" i="3" s="1"/>
  <c r="J28" i="3"/>
  <c r="E19" i="4"/>
  <c r="E20" i="4"/>
  <c r="M23" i="3"/>
  <c r="I28" i="3"/>
  <c r="C19" i="4"/>
  <c r="C20" i="4"/>
  <c r="M19" i="3"/>
  <c r="M97" i="3"/>
  <c r="M93" i="3"/>
  <c r="F21" i="4"/>
  <c r="F23" i="4" s="1"/>
  <c r="M46" i="3"/>
  <c r="I51" i="3"/>
  <c r="M51" i="3" s="1"/>
  <c r="M64" i="3"/>
  <c r="J69" i="3"/>
  <c r="M69" i="3" s="1"/>
  <c r="M47" i="3"/>
  <c r="B21" i="4"/>
  <c r="B23" i="4" s="1"/>
  <c r="C21" i="4" l="1"/>
  <c r="C23" i="4" s="1"/>
  <c r="I101" i="3"/>
  <c r="M28" i="3"/>
  <c r="E21" i="4"/>
  <c r="E23" i="4" s="1"/>
  <c r="J101" i="3"/>
  <c r="J12" i="3" s="1"/>
  <c r="I12" i="3" l="1"/>
  <c r="M12" i="3" s="1"/>
  <c r="C10" i="3" s="1"/>
  <c r="M101" i="3"/>
</calcChain>
</file>

<file path=xl/sharedStrings.xml><?xml version="1.0" encoding="utf-8"?>
<sst xmlns="http://schemas.openxmlformats.org/spreadsheetml/2006/main" count="293" uniqueCount="237">
  <si>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</si>
  <si>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</si>
  <si>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</si>
  <si>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</si>
  <si>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</si>
  <si>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</si>
  <si>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Fund for innovations and technological development</t>
  </si>
  <si>
    <t>Instructions for filling out the form</t>
  </si>
  <si>
    <t>Please fill out the following worksheets in the form: Project Budget.</t>
  </si>
  <si>
    <t xml:space="preserve">Keep in mind that the applicant is responsible for the accuracy of the provided information. </t>
  </si>
  <si>
    <t>While filling out the form, keep in mind the following:</t>
  </si>
  <si>
    <t xml:space="preserve"> -    data is entered in the cells highlighted blue</t>
  </si>
  <si>
    <t xml:space="preserve">  -   in some cases data is transferred or calculated automatically. Before submitting the application, check the formulas and the amounts/calculations</t>
  </si>
  <si>
    <t xml:space="preserve"> -   the presented costs should be justified and consistent with the activities presented in the Project Application </t>
  </si>
  <si>
    <t>All expenses indicated in the budget should fall under the following categories of eligible expenses:</t>
  </si>
  <si>
    <t xml:space="preserve">     -          Gross salaries </t>
  </si>
  <si>
    <t xml:space="preserve">     -          Equipment and supplies for research and development (R&amp;D) </t>
  </si>
  <si>
    <t xml:space="preserve">     -          R&amp;D services- subcontracts. The entire tender documentation should be delivered to the Fund and it must contain a provision that the applicant retains the ownership of the   </t>
  </si>
  <si>
    <t xml:space="preserve">intellectual property and the know-how created as a result of the project.  </t>
  </si>
  <si>
    <t xml:space="preserve">     -          R&amp;D services; experts/consultants</t>
  </si>
  <si>
    <t xml:space="preserve">        -       Patent application preparation and submission expenses, trade mark and industrial design protection</t>
  </si>
  <si>
    <t xml:space="preserve">     -          Consultants  (i.e. financial management ,fund raising, business development, legal services, </t>
  </si>
  <si>
    <t xml:space="preserve">   intellectual property protection, marketing (marketing data and market entry), and other,</t>
  </si>
  <si>
    <t xml:space="preserve">     -        Office and business support - up to 15% (fifteen percent) of the total budget. </t>
  </si>
  <si>
    <t xml:space="preserve">Note:  The expenses presented by the applicant  (salaries, purchase of goods and services), should be consistent with the market prices in view of the sound technical, economic, </t>
  </si>
  <si>
    <t xml:space="preserve"> financial, management, environmental, and social standards and practices to be applied in project implementation. </t>
  </si>
  <si>
    <t>Instruction for filling out the worksheet "Project Budget"</t>
  </si>
  <si>
    <t>I.                     Introduction</t>
  </si>
  <si>
    <t>Fill in the basic information on the project in the introduction section: applicant name, project title, project duration (months),total project budget and amount of co-financing.</t>
  </si>
  <si>
    <t>      - the total project budget should be proportionaly divided by quarters ( each major variation should be well-justified)</t>
  </si>
  <si>
    <t>II.                  Budget lines</t>
  </si>
  <si>
    <t>When presenting the expenses by budget lines keep in mind that during project implementation you should run accounting on cash basis. This means that expenses</t>
  </si>
  <si>
    <t xml:space="preserve"> should be presented in the project budget at the moment of payment.</t>
  </si>
  <si>
    <t xml:space="preserve"> Example (1:) If you are purchasing equipment which will be paid in two installments in two different quarters, the total equipment cost should be allocated in the respective quarters. (2) When paying salaries </t>
  </si>
  <si>
    <t>,  the salary expense is presented at the moment of paying the salary, which means that if salaries are paid in the current month for the previous month, there should be two salaries presented in the first quarter.</t>
  </si>
  <si>
    <t>Budget line I."Salaries"</t>
  </si>
  <si>
    <t>The budget line salaries includes the expenses for the current (of the future employees) of the applicant who are engaged in project implementation. When filling out this budget line, keep in mind the following:</t>
  </si>
  <si>
    <t xml:space="preserve">       -    These employees can be on undetermined or determined-time contract, full time or part time. </t>
  </si>
  <si>
    <t xml:space="preserve">     -     These persons cannot be hired on a service contract. </t>
  </si>
  <si>
    <t xml:space="preserve">    -       If these persons also perform other work, that is, they are engaged in the project less then 40 hours a week, the  % time of their engagement on the project should also be specified.</t>
  </si>
  <si>
    <t xml:space="preserve">       -    In a case of partial engagement in the project, the eligible salary cost is the % of the gross monthly salary corresponding with the % of time spent on the project</t>
  </si>
  <si>
    <t>Detailed instructions:</t>
  </si>
  <si>
    <t>In the column "Name of employee" - enter the name and family name of the employee</t>
  </si>
  <si>
    <t xml:space="preserve">In the column "Position" indicate the employee's role in the project  (For example: project manager, programmer, sales manager, etc.).                              </t>
  </si>
  <si>
    <t xml:space="preserve">In the column „Monthly gross salary for full time  - 100% engagement “  indicate the salary for 40 hours per week (100% engagement).                                                                                                                                                                                                                                                                                                                      </t>
  </si>
  <si>
    <t>In the column "% engagement in the project" indicate the actual percent of engagement on the project</t>
  </si>
  <si>
    <t>In the column "Number of months of engagement", indicate the total number of calendar months of employee engagement.</t>
  </si>
  <si>
    <t>Note: The amount for the "Total gross salary for the project" is automatically generated.</t>
  </si>
  <si>
    <t>Budget line „II.  Equipment and supplies for research and development“</t>
  </si>
  <si>
    <t>In table  „II.А Description of equipment and supplies to be  procured“  enter the expenses for the purchase of equipment for research &amp; development, the number of units, and the unit amount.</t>
  </si>
  <si>
    <t>In table  „II.Б Description of rented equipment" enter the expense for rental of equipment for research &amp; development, number of units, and unit amount.</t>
  </si>
  <si>
    <t>Budget line  "III. R&amp;D services - subcontracts “</t>
  </si>
  <si>
    <t>In the budget line  "R&amp;D services - subcontracts “  indicate the expenses related to subcontracts for research and development based on a signed subcontract , the duration of the subcontract, and the amount.</t>
  </si>
  <si>
    <t xml:space="preserve"> For example: testing, laboratory research, etc., its duration and the expense for the subcontractor who delivers the service. </t>
  </si>
  <si>
    <t>Budget line „IV. R&amp;D services - experts/advisors".</t>
  </si>
  <si>
    <t xml:space="preserve">In the budget line "V.  R&amp;D experts/advisors“ indicate the expenses related to R&amp;D experts/advisors - service description, expert/advisor daily fee, and total number of days on the project. </t>
  </si>
  <si>
    <t xml:space="preserve">The experts /advisors can be hired on a service contract. </t>
  </si>
  <si>
    <t>Budget line „V. Patent application preparation and submission expenses, trade mark and industrial design protection".</t>
  </si>
  <si>
    <t xml:space="preserve">In the budget line   „V. Patent application preparation and submission expenses, trade mark and industrial design protection" indicate the expenses related to preparation and submission of patent application.  Patent maintenance cost is not eligible. </t>
  </si>
  <si>
    <t>Budget line "VI. Other“</t>
  </si>
  <si>
    <t xml:space="preserve">In the budget line „ VI. Other “ indicate the expenses related to hiring financial management, fundraising, venture capital, business development, marketing, legal services   </t>
  </si>
  <si>
    <t>intellectual property expertise, etc.  - service description, expert/advisor daily fee, and total number of days on the project.</t>
  </si>
  <si>
    <t>Budget line "VII. Office and business support"</t>
  </si>
  <si>
    <t>In the budget line “ Office and business support “, indicate the expenses related to the applicant's office work needed for project implementation; indicate the number of months and the amount per month.</t>
  </si>
  <si>
    <t xml:space="preserve"> Under this budget line cost for rent of business premises, utility costs, banking fees, accounting services, hosting and other type of administrative costs should be presented. </t>
  </si>
  <si>
    <t>NOTICE: The total amount of this budget line cannot exceed 15% of the total project budget.</t>
  </si>
  <si>
    <t>Instruction for filling out the worksheet "Financial forecast"</t>
  </si>
  <si>
    <t>In this worksheet please indicate the estimated value generated by your company over the next 5 years after the completion of the project, in accordance with the assumptions provided in the business plan.</t>
  </si>
  <si>
    <t xml:space="preserve">The purpose of the financial forecast is to obtain additional information about the business model of the company, but also to get an insight into the expected revenue/profit over the mid and the long term.   </t>
  </si>
  <si>
    <t>The profit and loss account differentiates between products/services resulting from the project and other products/services of the company;</t>
  </si>
  <si>
    <t xml:space="preserve">For project purposes, the section "Income" is broken down to "Income from the product", "Income from other products", and "Other operating income"  </t>
  </si>
  <si>
    <t xml:space="preserve">The budget line  „ Income from the product" refers to the product/service resulting from the project. Please indicate the expected number of sold units and the sales price per unit. </t>
  </si>
  <si>
    <t xml:space="preserve">The budget line " Income from other products" refers to all other products and services of the applicant, not related to the results of the project. </t>
  </si>
  <si>
    <t xml:space="preserve">The budget line  " Other operational income" refers to income generated from the sales of products and services not covered by the previous two budget lines. </t>
  </si>
  <si>
    <t xml:space="preserve">In the section " Cost for product sold (COPS)", the expenses related to sold products are presented. </t>
  </si>
  <si>
    <t xml:space="preserve">The "cost of product sold (COPS)"  - is the cumulative total cost for producing the sold product or service sold. </t>
  </si>
  <si>
    <t xml:space="preserve">In the section  " Product cost as % of product income", indicate the amount of expenses (as % of revenue) relating only to the product/service resulting from the project.  </t>
  </si>
  <si>
    <t>Using the percent cost method, the indicated percent is the cost of the product sold expressed as share of revenue.</t>
  </si>
  <si>
    <t xml:space="preserve">In the budget line "Other product cost (COPS), enter the amount of expenses relating to other products and services which are not related to the project.  </t>
  </si>
  <si>
    <t xml:space="preserve">In the budget line  "Other costs“, enter all the other expenses related to the work of  the company (for ex. salaries, rent, equipment, accounting and legal services, marketing and other expenses related to the work of the applicant). </t>
  </si>
  <si>
    <t xml:space="preserve">If there is more than one product/service resulting from the project, it is allowed to add columns for each product/service. </t>
  </si>
  <si>
    <t>Project budget</t>
  </si>
  <si>
    <t>Template for Project budget</t>
  </si>
  <si>
    <t>* Fill in the blue cells only</t>
  </si>
  <si>
    <t>Aplicant name</t>
  </si>
  <si>
    <t>Project title</t>
  </si>
  <si>
    <t>Project duration (months)</t>
  </si>
  <si>
    <t>Total project budget (in Euros)</t>
  </si>
  <si>
    <t>Q1 (Euros)</t>
  </si>
  <si>
    <t>Q2 (Euros)</t>
  </si>
  <si>
    <t>Q3 (Euros)</t>
  </si>
  <si>
    <t>Q4 (Euros)</t>
  </si>
  <si>
    <t>TOTAL</t>
  </si>
  <si>
    <t>Total expenditures of the project (Euros)</t>
  </si>
  <si>
    <t>Cost component</t>
  </si>
  <si>
    <t>I.Salaries (for persons employeed)</t>
  </si>
  <si>
    <t>Budget allocation per quarter (Euros)</t>
  </si>
  <si>
    <t>Name of employee</t>
  </si>
  <si>
    <t xml:space="preserve">Position </t>
  </si>
  <si>
    <t>Monthly gross salary for 100% engagement - full working time (Euros)</t>
  </si>
  <si>
    <t>% of engagement on the project</t>
  </si>
  <si>
    <t>Number of months to be engaged on the project</t>
  </si>
  <si>
    <t>Total gross salary for the project (Euros)</t>
  </si>
  <si>
    <t>Q1 Salary (Euros)</t>
  </si>
  <si>
    <t>Q2 Salary (Euros)</t>
  </si>
  <si>
    <t>Q3 Salary (Euros)</t>
  </si>
  <si>
    <t>Q4 Salary (Euros)</t>
  </si>
  <si>
    <t>Employee 1</t>
  </si>
  <si>
    <t>Employee 2</t>
  </si>
  <si>
    <t>Employee 3</t>
  </si>
  <si>
    <t>Employee 4</t>
  </si>
  <si>
    <t>Employee 5</t>
  </si>
  <si>
    <t>Employee 6</t>
  </si>
  <si>
    <t>Employee 7</t>
  </si>
  <si>
    <t>Employee 8</t>
  </si>
  <si>
    <t>Employee 9</t>
  </si>
  <si>
    <t>Employee 10</t>
  </si>
  <si>
    <t>I. TOTAL</t>
  </si>
  <si>
    <t>II. Equipment and supplies for research and development</t>
  </si>
  <si>
    <t>II.A. Description of equipment and supplies for procurement</t>
  </si>
  <si>
    <t>Number of units</t>
  </si>
  <si>
    <t>Unit cost (Euros)</t>
  </si>
  <si>
    <t>Total unit cost (Euros)</t>
  </si>
  <si>
    <t>Q1    (Euros)</t>
  </si>
  <si>
    <t>Q2     (Euros)</t>
  </si>
  <si>
    <t xml:space="preserve">Q3   (Euros) </t>
  </si>
  <si>
    <t>Q4   (Euros)</t>
  </si>
  <si>
    <t>II.A. TOTAL</t>
  </si>
  <si>
    <t>II.B. Description of rented equipment</t>
  </si>
  <si>
    <t>II.B. TOTAL</t>
  </si>
  <si>
    <t>III. R&amp;D services - subcontracts</t>
  </si>
  <si>
    <t>Description of subcontracted R&amp;D services</t>
  </si>
  <si>
    <t>Duration of subcontract (in months)</t>
  </si>
  <si>
    <t>Monthly cost per subcontractor (Euros)</t>
  </si>
  <si>
    <t>III. TOTAL</t>
  </si>
  <si>
    <t>IV. Experts/advisors</t>
  </si>
  <si>
    <t>Description of activity</t>
  </si>
  <si>
    <t>Daily fee (Euro/day)</t>
  </si>
  <si>
    <t>Total number of working days</t>
  </si>
  <si>
    <t>IV. TOTAL</t>
  </si>
  <si>
    <t>V. Patent application preparation and submission expenses, trade mark and industrial design protection</t>
  </si>
  <si>
    <t>Total cost (Euros)</t>
  </si>
  <si>
    <t>V. TOTAL</t>
  </si>
  <si>
    <t>VI. Other</t>
  </si>
  <si>
    <t>VI. TOTAL</t>
  </si>
  <si>
    <r>
      <rPr>
        <b/>
        <sz val="11"/>
        <color indexed="8"/>
        <rFont val="Times New Roman"/>
      </rPr>
      <t xml:space="preserve">VII. Office and business support </t>
    </r>
    <r>
      <rPr>
        <b/>
        <sz val="11"/>
        <color indexed="15"/>
        <rFont val="Times New Roman"/>
      </rPr>
      <t>(up to 15% from the total project budget)</t>
    </r>
  </si>
  <si>
    <t xml:space="preserve">Description </t>
  </si>
  <si>
    <t>Number of months</t>
  </si>
  <si>
    <t>Monthly cost (Euros)</t>
  </si>
  <si>
    <t>VII. TOTAL</t>
  </si>
  <si>
    <t>TOTAL BUDGET</t>
  </si>
  <si>
    <t>Description of actitivy</t>
  </si>
  <si>
    <t>VIII. Total project budget  (I+II+III+IV+V+VI+VII)</t>
  </si>
  <si>
    <t>Financial forecast</t>
  </si>
  <si>
    <t>5-Year Financial Forecast</t>
  </si>
  <si>
    <t>Year 1 (Euros)</t>
  </si>
  <si>
    <t>Year 2 (Euros)</t>
  </si>
  <si>
    <t>Year 3 (Euros)</t>
  </si>
  <si>
    <t>Year 4 (Euros)</t>
  </si>
  <si>
    <t>Year 5 (Euros)</t>
  </si>
  <si>
    <t>Income</t>
  </si>
  <si>
    <t>Income from the product</t>
  </si>
  <si>
    <t>Number of units sold</t>
  </si>
  <si>
    <t>price per unit</t>
  </si>
  <si>
    <t>Income from other products</t>
  </si>
  <si>
    <t>Other operational income</t>
  </si>
  <si>
    <t>Cost of products sold (COPS)</t>
  </si>
  <si>
    <t>Product (COPS)</t>
  </si>
  <si>
    <t>Cost per product as % of the income per product</t>
  </si>
  <si>
    <t>Cost for other products (COPS)</t>
  </si>
  <si>
    <t>Gross profit</t>
  </si>
  <si>
    <t>Other costs</t>
  </si>
  <si>
    <t>Net profit/loss before taxation</t>
  </si>
  <si>
    <t>Income tax</t>
  </si>
  <si>
    <t>Net profit/loss after taxation</t>
  </si>
  <si>
    <t>Profit retained by owners/dividend</t>
  </si>
  <si>
    <t>Net profit/loss after retained profits</t>
  </si>
  <si>
    <t>[Anna Smith]</t>
  </si>
  <si>
    <t>James Johnson</t>
  </si>
  <si>
    <t>Emily Brown</t>
  </si>
  <si>
    <t>Michael Davis</t>
  </si>
  <si>
    <t>Olivia Wilson</t>
  </si>
  <si>
    <t>Ethan Miller</t>
  </si>
  <si>
    <t>Sophia Anderson</t>
  </si>
  <si>
    <t>Liam Martinez</t>
  </si>
  <si>
    <t>Ava Taylor</t>
  </si>
  <si>
    <t>Noah Harris</t>
  </si>
  <si>
    <t>Project Manager</t>
  </si>
  <si>
    <t>Software Developer</t>
  </si>
  <si>
    <t xml:space="preserve">UX/UI Designer </t>
  </si>
  <si>
    <t>Marketing Specialist</t>
  </si>
  <si>
    <t>Customer Support</t>
  </si>
  <si>
    <t xml:space="preserve">Data Analyst </t>
  </si>
  <si>
    <t>Finance Manager</t>
  </si>
  <si>
    <t xml:space="preserve"> HR Coordinator</t>
  </si>
  <si>
    <t xml:space="preserve"> IT Administrator</t>
  </si>
  <si>
    <t>Sales Representative</t>
  </si>
  <si>
    <t xml:space="preserve">Server and Hosting Equipment     </t>
  </si>
  <si>
    <t xml:space="preserve">Virtual Reality Devices     </t>
  </si>
  <si>
    <t xml:space="preserve">RFID Attendance Tracking Devices  </t>
  </si>
  <si>
    <t xml:space="preserve">Smart Classroom Displays    </t>
  </si>
  <si>
    <t xml:space="preserve">High-Performance Laptops for Development Team  </t>
  </si>
  <si>
    <t xml:space="preserve"> 3D Printers  </t>
  </si>
  <si>
    <t xml:space="preserve">Biometric Authentication Devices  </t>
  </si>
  <si>
    <t>Educational Software Licenses</t>
  </si>
  <si>
    <t xml:space="preserve">Multimedia Production Equipment </t>
  </si>
  <si>
    <t xml:space="preserve">Training Materials and Manuals </t>
  </si>
  <si>
    <t xml:space="preserve">Laptop for Training Sessions   </t>
  </si>
  <si>
    <t xml:space="preserve">Virtual Reality Headset   </t>
  </si>
  <si>
    <t>Budaget allocation per quarter (Euros)</t>
  </si>
  <si>
    <t>Audio Recording Equipment</t>
  </si>
  <si>
    <t>Video Recording Cameras</t>
  </si>
  <si>
    <t>Portable Sound System</t>
  </si>
  <si>
    <t>R&amp;D Services (UBT)</t>
  </si>
  <si>
    <t xml:space="preserve">R&amp;D Services (UP)	</t>
  </si>
  <si>
    <t xml:space="preserve">R&amp;D Services (Ukshin Hoti)	</t>
  </si>
  <si>
    <t xml:space="preserve">R&amp;D Services (Haxhi Zeka)	</t>
  </si>
  <si>
    <t xml:space="preserve">R&amp;D Services (Fehmi Agani)	</t>
  </si>
  <si>
    <t xml:space="preserve">Zhvillimi i Strategjisë së Komercializimit </t>
  </si>
  <si>
    <t xml:space="preserve"> Planifikimi dhe Ekzekutimi i Fushatës Marketingut </t>
  </si>
  <si>
    <t xml:space="preserve">Konsultacioni për Internacionalizim  </t>
  </si>
  <si>
    <t xml:space="preserve"> Udhëzimi për Planifikim Financiar dhe Buxhetim  </t>
  </si>
  <si>
    <t>Përgatitja dhe dorëzimi i aplikimit të patentave (nëse aplikohet)</t>
  </si>
  <si>
    <t>Mbrojtja e markës</t>
  </si>
  <si>
    <t xml:space="preserve">Mbrojtja e dizajnit industrial </t>
  </si>
  <si>
    <t>Project Management and Coordination</t>
  </si>
  <si>
    <t>Project Reporting and Documentation</t>
  </si>
  <si>
    <t>Travel and Accommodation for Project Meetings</t>
  </si>
  <si>
    <t>Contingency (Unforeseen Expenses)</t>
  </si>
  <si>
    <t>Office Supplies and Equipment Rental</t>
  </si>
  <si>
    <t>Accounting Services</t>
  </si>
  <si>
    <t>Marketing and Promotion Expenses</t>
  </si>
  <si>
    <t>Rent for Office Space</t>
  </si>
  <si>
    <t>Legal and Compliance Services</t>
  </si>
  <si>
    <t>Total project budget</t>
  </si>
  <si>
    <t>SmartCampus Solutions</t>
  </si>
  <si>
    <t>EduTrack+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</si>
</sst>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 #,##0.00&quot; &quot;;&quot; &quot;* \(#,##0.00\);&quot; &quot;* &quot;-&quot;??&quot; &quot;"/>
  </numFmts>
  <fonts count="22" x14ac:knownFonts="1">
    <font>
      <sz val="11"/>
      <color indexed="8"/>
      <name val="Calibri"/>
    </font>
    <font>
      <sz val="12"/>
      <color indexed="8"/>
      <name val="Calibri"/>
    </font>
    <font>
      <sz val="14"/>
      <color indexed="8"/>
      <name val="Calibri"/>
    </font>
    <font>
      <u/>
      <sz val="12"/>
      <color indexed="11"/>
      <name val="Calibri"/>
    </font>
    <font>
      <b/>
      <sz val="12"/>
      <color indexed="14"/>
      <name val="Times New Roman"/>
    </font>
    <font>
      <b/>
      <sz val="11"/>
      <color indexed="14"/>
      <name val="Times New Roman"/>
    </font>
    <font>
      <b/>
      <sz val="10"/>
      <color indexed="14"/>
      <name val="Times New Roman"/>
    </font>
    <font>
      <sz val="10"/>
      <color indexed="14"/>
      <name val="Times New Roman"/>
    </font>
    <font>
      <b/>
      <sz val="11"/>
      <color indexed="8"/>
      <name val="Times New Roman"/>
    </font>
    <font>
      <b/>
      <sz val="11"/>
      <color indexed="15"/>
      <name val="Times New Roman"/>
    </font>
    <font>
      <b/>
      <sz val="8"/>
      <color indexed="8"/>
      <name val="Times New Roman"/>
    </font>
    <font>
      <sz val="11"/>
      <color indexed="8"/>
      <name val="Times New Roman"/>
    </font>
    <font>
      <i/>
      <sz val="11"/>
      <color indexed="8"/>
      <name val="Times New Roman"/>
    </font>
    <font>
      <sz val="11"/>
      <color indexed="15"/>
      <name val="Times New Roman"/>
    </font>
    <font>
      <sz val="8"/>
      <color indexed="8"/>
      <name val="Times New Roman"/>
    </font>
    <font>
      <i/>
      <sz val="8"/>
      <color indexed="8"/>
      <name val="Times New Roman"/>
    </font>
    <font>
      <sz val="10"/>
      <color indexed="15"/>
      <name val="Times New Roman"/>
    </font>
    <font>
      <i/>
      <sz val="10"/>
      <color indexed="14"/>
      <name val="Times New Roman"/>
    </font>
    <font>
      <sz val="11"/>
      <color indexed="8"/>
      <name val="Calibri"/>
      <family val="2"/>
    </font>
    <font>
      <b/>
      <sz val="11"/>
      <color indexed="8"/>
      <name val="Times New Roman"/>
      <family val="1"/>
    </font>
    <font>
      <sz val="11"/>
      <color indexed="8"/>
      <name val="Times New Roman"/>
      <family val="1"/>
    </font>
    <font>
      <sz val="10"/>
      <color indexed="14"/>
      <name val="Times New Roman"/>
      <family val="1"/>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6"/>
        <bgColor auto="1"/>
      </patternFill>
    </fill>
    <fill>
      <patternFill patternType="solid">
        <fgColor indexed="17"/>
        <bgColor auto="1"/>
      </patternFill>
    </fill>
  </fills>
  <borders count="32">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top/>
      <bottom style="thin">
        <color indexed="13"/>
      </bottom>
      <diagonal/>
    </border>
    <border>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style="thin">
        <color indexed="13"/>
      </top>
      <bottom style="thin">
        <color indexed="8"/>
      </bottom>
      <diagonal/>
    </border>
    <border>
      <left style="thin">
        <color indexed="13"/>
      </left>
      <right style="thin">
        <color indexed="8"/>
      </right>
      <top style="thin">
        <color indexed="13"/>
      </top>
      <bottom style="thin">
        <color indexed="13"/>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13"/>
      </right>
      <top style="thin">
        <color indexed="13"/>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diagonal/>
    </border>
    <border>
      <left style="thin">
        <color indexed="13"/>
      </left>
      <right/>
      <top style="thin">
        <color indexed="13"/>
      </top>
      <bottom style="thin">
        <color indexed="8"/>
      </bottom>
      <diagonal/>
    </border>
    <border>
      <left/>
      <right/>
      <top/>
      <bottom style="thin">
        <color indexed="8"/>
      </bottom>
      <diagonal/>
    </border>
    <border>
      <left/>
      <right style="thin">
        <color indexed="13"/>
      </right>
      <top style="thin">
        <color indexed="13"/>
      </top>
      <bottom style="thin">
        <color indexed="8"/>
      </bottom>
      <diagonal/>
    </border>
    <border>
      <left style="thin">
        <color indexed="8"/>
      </left>
      <right style="thin">
        <color indexed="8"/>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top style="thin">
        <color indexed="13"/>
      </top>
      <bottom style="thin">
        <color indexed="13"/>
      </bottom>
      <diagonal/>
    </border>
    <border>
      <left/>
      <right/>
      <top style="thin">
        <color indexed="8"/>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8"/>
      </bottom>
      <diagonal/>
    </border>
    <border>
      <left style="thin">
        <color indexed="13"/>
      </left>
      <right style="thin">
        <color indexed="13"/>
      </right>
      <top/>
      <bottom style="thin">
        <color indexed="13"/>
      </bottom>
      <diagonal/>
    </border>
  </borders>
  <cellStyleXfs count="1">
    <xf numFmtId="0" fontId="0" fillId="0" borderId="0" applyNumberFormat="0" applyFill="0" applyBorder="0" applyProtection="0"/>
  </cellStyleXfs>
  <cellXfs count="151">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5" fillId="4" borderId="2" xfId="0" applyFont="1" applyFill="1" applyBorder="1" applyAlignment="1">
      <alignment horizontal="center"/>
    </xf>
    <xf numFmtId="0" fontId="0" fillId="4" borderId="2" xfId="0" applyFill="1" applyBorder="1"/>
    <xf numFmtId="0" fontId="0" fillId="4" borderId="3" xfId="0" applyFill="1" applyBorder="1"/>
    <xf numFmtId="0" fontId="0" fillId="4" borderId="4" xfId="0" applyFill="1" applyBorder="1"/>
    <xf numFmtId="0" fontId="6" fillId="4" borderId="5" xfId="0" applyFont="1" applyFill="1" applyBorder="1" applyAlignment="1">
      <alignment horizontal="center"/>
    </xf>
    <xf numFmtId="0" fontId="0" fillId="4" borderId="5" xfId="0" applyFill="1" applyBorder="1"/>
    <xf numFmtId="0" fontId="0" fillId="4" borderId="6" xfId="0" applyFill="1" applyBorder="1"/>
    <xf numFmtId="49" fontId="0" fillId="4" borderId="5" xfId="0" applyNumberFormat="1" applyFill="1" applyBorder="1"/>
    <xf numFmtId="0" fontId="7" fillId="4" borderId="5" xfId="0" applyFont="1" applyFill="1" applyBorder="1" applyAlignment="1">
      <alignment horizontal="center" wrapText="1"/>
    </xf>
    <xf numFmtId="0" fontId="7" fillId="4" borderId="6" xfId="0" applyFont="1" applyFill="1" applyBorder="1" applyAlignment="1">
      <alignment horizontal="center" wrapText="1"/>
    </xf>
    <xf numFmtId="0" fontId="5" fillId="4" borderId="5" xfId="0" applyFont="1" applyFill="1" applyBorder="1"/>
    <xf numFmtId="49" fontId="6" fillId="4" borderId="5" xfId="0" applyNumberFormat="1" applyFont="1" applyFill="1" applyBorder="1"/>
    <xf numFmtId="49" fontId="5" fillId="4" borderId="5" xfId="0" applyNumberFormat="1" applyFont="1" applyFill="1" applyBorder="1"/>
    <xf numFmtId="0" fontId="0" fillId="4" borderId="7" xfId="0" applyFill="1" applyBorder="1"/>
    <xf numFmtId="49" fontId="0" fillId="4" borderId="8" xfId="0" applyNumberFormat="1" applyFill="1" applyBorder="1"/>
    <xf numFmtId="0" fontId="0" fillId="4" borderId="8" xfId="0" applyFill="1" applyBorder="1"/>
    <xf numFmtId="0" fontId="0" fillId="4" borderId="9" xfId="0" applyFill="1" applyBorder="1"/>
    <xf numFmtId="0" fontId="8" fillId="4" borderId="10" xfId="0" applyFont="1" applyFill="1" applyBorder="1" applyAlignment="1">
      <alignment horizontal="left" wrapText="1"/>
    </xf>
    <xf numFmtId="0" fontId="0" fillId="4" borderId="10" xfId="0" applyFill="1" applyBorder="1"/>
    <xf numFmtId="0" fontId="10" fillId="4" borderId="10" xfId="0" applyFont="1" applyFill="1" applyBorder="1" applyAlignment="1">
      <alignment horizontal="right" wrapText="1"/>
    </xf>
    <xf numFmtId="0" fontId="8" fillId="4" borderId="11" xfId="0" applyFont="1" applyFill="1" applyBorder="1" applyAlignment="1">
      <alignment horizontal="left" wrapText="1"/>
    </xf>
    <xf numFmtId="0" fontId="0" fillId="4" borderId="12" xfId="0" applyFill="1" applyBorder="1"/>
    <xf numFmtId="49" fontId="0" fillId="4" borderId="13" xfId="0" applyNumberFormat="1" applyFill="1" applyBorder="1" applyAlignment="1">
      <alignment wrapText="1"/>
    </xf>
    <xf numFmtId="0" fontId="0" fillId="4" borderId="17" xfId="0" applyFill="1" applyBorder="1"/>
    <xf numFmtId="0" fontId="0" fillId="4" borderId="18" xfId="0" applyFill="1" applyBorder="1" applyAlignment="1">
      <alignment wrapText="1"/>
    </xf>
    <xf numFmtId="0" fontId="0" fillId="4" borderId="18" xfId="0" applyFill="1" applyBorder="1"/>
    <xf numFmtId="0" fontId="0" fillId="4" borderId="19" xfId="0" applyFill="1" applyBorder="1" applyAlignment="1">
      <alignment wrapText="1"/>
    </xf>
    <xf numFmtId="0" fontId="12" fillId="4" borderId="19" xfId="0" applyFont="1" applyFill="1" applyBorder="1" applyAlignment="1">
      <alignment horizontal="center"/>
    </xf>
    <xf numFmtId="0" fontId="0" fillId="4" borderId="19" xfId="0" applyFill="1" applyBorder="1"/>
    <xf numFmtId="0" fontId="0" fillId="4" borderId="11" xfId="0" applyFill="1" applyBorder="1" applyAlignment="1">
      <alignment wrapText="1"/>
    </xf>
    <xf numFmtId="0" fontId="12" fillId="4" borderId="11" xfId="0" applyFont="1" applyFill="1" applyBorder="1" applyAlignment="1">
      <alignment horizontal="center"/>
    </xf>
    <xf numFmtId="0" fontId="12" fillId="4" borderId="10" xfId="0" applyFont="1" applyFill="1" applyBorder="1" applyAlignment="1">
      <alignment horizontal="center"/>
    </xf>
    <xf numFmtId="0" fontId="0" fillId="5" borderId="13" xfId="0" applyNumberFormat="1" applyFill="1" applyBorder="1"/>
    <xf numFmtId="0" fontId="13" fillId="4" borderId="17" xfId="0" applyFont="1" applyFill="1" applyBorder="1"/>
    <xf numFmtId="0" fontId="13" fillId="4" borderId="10" xfId="0" applyFont="1" applyFill="1" applyBorder="1"/>
    <xf numFmtId="4" fontId="0" fillId="4" borderId="13" xfId="0" applyNumberFormat="1" applyFill="1" applyBorder="1"/>
    <xf numFmtId="0" fontId="10" fillId="4" borderId="10" xfId="0" applyFont="1" applyFill="1" applyBorder="1" applyAlignment="1">
      <alignment horizontal="right"/>
    </xf>
    <xf numFmtId="49" fontId="0" fillId="4" borderId="11" xfId="0" applyNumberFormat="1" applyFill="1" applyBorder="1"/>
    <xf numFmtId="49" fontId="8" fillId="4" borderId="13" xfId="0" applyNumberFormat="1" applyFont="1" applyFill="1" applyBorder="1" applyAlignment="1">
      <alignment horizontal="left" wrapText="1"/>
    </xf>
    <xf numFmtId="4" fontId="8" fillId="4" borderId="13" xfId="0" applyNumberFormat="1" applyFont="1" applyFill="1" applyBorder="1"/>
    <xf numFmtId="49" fontId="0" fillId="4" borderId="19" xfId="0" applyNumberFormat="1" applyFill="1" applyBorder="1" applyAlignment="1">
      <alignment wrapText="1"/>
    </xf>
    <xf numFmtId="0" fontId="0" fillId="4" borderId="10" xfId="0" applyFill="1" applyBorder="1" applyAlignment="1">
      <alignment wrapText="1"/>
    </xf>
    <xf numFmtId="0" fontId="0" fillId="4" borderId="20" xfId="0" applyFill="1" applyBorder="1"/>
    <xf numFmtId="0" fontId="0" fillId="4" borderId="11" xfId="0" applyFill="1" applyBorder="1"/>
    <xf numFmtId="0" fontId="8" fillId="4" borderId="22" xfId="0" applyFont="1" applyFill="1" applyBorder="1" applyAlignment="1">
      <alignment horizontal="left" wrapText="1"/>
    </xf>
    <xf numFmtId="0" fontId="0" fillId="4" borderId="23" xfId="0" applyFill="1" applyBorder="1"/>
    <xf numFmtId="49" fontId="8" fillId="4" borderId="13" xfId="0" applyNumberFormat="1" applyFont="1" applyFill="1" applyBorder="1" applyAlignment="1">
      <alignment horizontal="center"/>
    </xf>
    <xf numFmtId="0" fontId="8" fillId="4" borderId="13" xfId="0" applyFont="1" applyFill="1" applyBorder="1" applyAlignment="1">
      <alignment horizontal="center"/>
    </xf>
    <xf numFmtId="0" fontId="14" fillId="4" borderId="12" xfId="0" applyFont="1" applyFill="1" applyBorder="1" applyAlignment="1">
      <alignment horizontal="right"/>
    </xf>
    <xf numFmtId="49" fontId="8" fillId="4" borderId="13" xfId="0" applyNumberFormat="1" applyFont="1" applyFill="1" applyBorder="1" applyAlignment="1">
      <alignment horizontal="center" wrapText="1"/>
    </xf>
    <xf numFmtId="0" fontId="0" fillId="4" borderId="24" xfId="0" applyFill="1" applyBorder="1" applyAlignment="1">
      <alignment wrapText="1"/>
    </xf>
    <xf numFmtId="49" fontId="15" fillId="4" borderId="12" xfId="0" applyNumberFormat="1" applyFont="1" applyFill="1" applyBorder="1" applyAlignment="1">
      <alignment horizontal="right"/>
    </xf>
    <xf numFmtId="49" fontId="0" fillId="5" borderId="13" xfId="0" applyNumberFormat="1" applyFill="1" applyBorder="1" applyAlignment="1">
      <alignment wrapText="1"/>
    </xf>
    <xf numFmtId="4" fontId="0" fillId="5" borderId="13" xfId="0" applyNumberFormat="1" applyFill="1" applyBorder="1"/>
    <xf numFmtId="10" fontId="0" fillId="5" borderId="13" xfId="0" applyNumberFormat="1" applyFill="1" applyBorder="1"/>
    <xf numFmtId="0" fontId="0" fillId="4" borderId="24" xfId="0" applyFill="1" applyBorder="1"/>
    <xf numFmtId="4" fontId="13" fillId="4" borderId="17" xfId="0" applyNumberFormat="1" applyFont="1" applyFill="1" applyBorder="1"/>
    <xf numFmtId="0" fontId="0" fillId="5" borderId="13" xfId="0" applyFill="1" applyBorder="1" applyAlignment="1">
      <alignment wrapText="1"/>
    </xf>
    <xf numFmtId="0" fontId="0" fillId="5" borderId="13" xfId="0" applyFill="1" applyBorder="1"/>
    <xf numFmtId="0" fontId="0" fillId="4" borderId="25" xfId="0" applyFill="1" applyBorder="1"/>
    <xf numFmtId="49" fontId="8" fillId="4" borderId="13" xfId="0" applyNumberFormat="1" applyFont="1" applyFill="1" applyBorder="1" applyAlignment="1">
      <alignment horizontal="right"/>
    </xf>
    <xf numFmtId="0" fontId="8" fillId="4" borderId="26" xfId="0" applyFont="1" applyFill="1" applyBorder="1" applyAlignment="1">
      <alignment horizontal="right"/>
    </xf>
    <xf numFmtId="4" fontId="8" fillId="4" borderId="13" xfId="0" applyNumberFormat="1" applyFont="1" applyFill="1" applyBorder="1" applyAlignment="1">
      <alignment horizontal="right"/>
    </xf>
    <xf numFmtId="4" fontId="9" fillId="4" borderId="13" xfId="0" applyNumberFormat="1" applyFont="1" applyFill="1" applyBorder="1"/>
    <xf numFmtId="0" fontId="0" fillId="4" borderId="12" xfId="0" applyNumberFormat="1" applyFill="1" applyBorder="1"/>
    <xf numFmtId="4" fontId="0" fillId="4" borderId="24" xfId="0" applyNumberFormat="1" applyFill="1" applyBorder="1"/>
    <xf numFmtId="4" fontId="0" fillId="5" borderId="13" xfId="0" applyNumberFormat="1" applyFill="1" applyBorder="1" applyAlignment="1">
      <alignment wrapText="1"/>
    </xf>
    <xf numFmtId="3" fontId="0" fillId="5" borderId="13" xfId="0" applyNumberFormat="1" applyFill="1" applyBorder="1"/>
    <xf numFmtId="0" fontId="10" fillId="4" borderId="12" xfId="0" applyFont="1" applyFill="1" applyBorder="1" applyAlignment="1">
      <alignment horizontal="right" wrapText="1"/>
    </xf>
    <xf numFmtId="0" fontId="10" fillId="4" borderId="12" xfId="0" applyFont="1" applyFill="1" applyBorder="1" applyAlignment="1">
      <alignment horizontal="right"/>
    </xf>
    <xf numFmtId="49" fontId="0" fillId="4" borderId="13" xfId="0" applyNumberFormat="1" applyFill="1" applyBorder="1"/>
    <xf numFmtId="0" fontId="8" fillId="4" borderId="19" xfId="0" applyFont="1" applyFill="1" applyBorder="1" applyAlignment="1">
      <alignment horizontal="right"/>
    </xf>
    <xf numFmtId="4" fontId="0" fillId="4" borderId="19" xfId="0" applyNumberFormat="1" applyFill="1" applyBorder="1"/>
    <xf numFmtId="4" fontId="9" fillId="4" borderId="18" xfId="0" applyNumberFormat="1" applyFont="1" applyFill="1" applyBorder="1"/>
    <xf numFmtId="0" fontId="8" fillId="4" borderId="24" xfId="0" applyFont="1" applyFill="1" applyBorder="1" applyAlignment="1">
      <alignment horizontal="center" wrapText="1"/>
    </xf>
    <xf numFmtId="0" fontId="8" fillId="4" borderId="25" xfId="0" applyFont="1" applyFill="1" applyBorder="1"/>
    <xf numFmtId="10" fontId="0" fillId="4" borderId="12" xfId="0" applyNumberFormat="1" applyFill="1" applyBorder="1"/>
    <xf numFmtId="0" fontId="8" fillId="4" borderId="24" xfId="0" applyFont="1" applyFill="1" applyBorder="1"/>
    <xf numFmtId="0" fontId="0" fillId="4" borderId="27" xfId="0" applyFill="1" applyBorder="1"/>
    <xf numFmtId="10" fontId="16" fillId="4" borderId="28" xfId="0" applyNumberFormat="1" applyFont="1" applyFill="1" applyBorder="1"/>
    <xf numFmtId="0" fontId="0" fillId="4" borderId="29" xfId="0" applyFill="1" applyBorder="1"/>
    <xf numFmtId="49" fontId="0" fillId="4" borderId="11" xfId="0" applyNumberFormat="1" applyFill="1" applyBorder="1" applyAlignment="1">
      <alignment wrapText="1"/>
    </xf>
    <xf numFmtId="0" fontId="0" fillId="4" borderId="30" xfId="0" applyFill="1" applyBorder="1"/>
    <xf numFmtId="0" fontId="8" fillId="4" borderId="19" xfId="0" applyFont="1" applyFill="1" applyBorder="1" applyAlignment="1">
      <alignment horizontal="right" wrapText="1"/>
    </xf>
    <xf numFmtId="0" fontId="14" fillId="4" borderId="10" xfId="0" applyFont="1" applyFill="1" applyBorder="1"/>
    <xf numFmtId="0" fontId="11" fillId="4" borderId="10" xfId="0" applyFont="1" applyFill="1" applyBorder="1"/>
    <xf numFmtId="0" fontId="6" fillId="4" borderId="17" xfId="0" applyFont="1" applyFill="1" applyBorder="1"/>
    <xf numFmtId="0" fontId="6" fillId="4" borderId="10" xfId="0" applyFont="1" applyFill="1" applyBorder="1"/>
    <xf numFmtId="49" fontId="6" fillId="4" borderId="13" xfId="0" applyNumberFormat="1" applyFont="1" applyFill="1" applyBorder="1" applyAlignment="1">
      <alignment wrapText="1"/>
    </xf>
    <xf numFmtId="0" fontId="6" fillId="4" borderId="13" xfId="0" applyFont="1" applyFill="1" applyBorder="1" applyAlignment="1">
      <alignment wrapText="1"/>
    </xf>
    <xf numFmtId="0" fontId="0" fillId="4" borderId="13" xfId="0" applyFill="1" applyBorder="1"/>
    <xf numFmtId="49" fontId="6" fillId="4" borderId="13" xfId="0" applyNumberFormat="1" applyFont="1" applyFill="1" applyBorder="1" applyAlignment="1">
      <alignment horizontal="center" vertical="center" wrapText="1"/>
    </xf>
    <xf numFmtId="0" fontId="6" fillId="4" borderId="5" xfId="0" applyFont="1" applyFill="1" applyBorder="1" applyAlignment="1">
      <alignment horizontal="center" vertical="center" wrapText="1"/>
    </xf>
    <xf numFmtId="0" fontId="0" fillId="4" borderId="31" xfId="0" applyFill="1" applyBorder="1"/>
    <xf numFmtId="164" fontId="0" fillId="4" borderId="13" xfId="0" applyNumberFormat="1" applyFill="1" applyBorder="1"/>
    <xf numFmtId="49" fontId="17" fillId="4" borderId="13" xfId="0" applyNumberFormat="1" applyFont="1" applyFill="1" applyBorder="1"/>
    <xf numFmtId="164" fontId="0" fillId="6" borderId="13" xfId="0" applyNumberFormat="1" applyFill="1" applyBorder="1"/>
    <xf numFmtId="164" fontId="7" fillId="6" borderId="13" xfId="0" applyNumberFormat="1" applyFont="1" applyFill="1" applyBorder="1"/>
    <xf numFmtId="49" fontId="6" fillId="4" borderId="13" xfId="0" applyNumberFormat="1" applyFont="1" applyFill="1" applyBorder="1"/>
    <xf numFmtId="164" fontId="6" fillId="4" borderId="13" xfId="0" applyNumberFormat="1" applyFont="1" applyFill="1" applyBorder="1"/>
    <xf numFmtId="10" fontId="0" fillId="6" borderId="13" xfId="0" applyNumberFormat="1" applyFill="1" applyBorder="1"/>
    <xf numFmtId="2" fontId="0" fillId="6" borderId="13" xfId="0" applyNumberFormat="1" applyFill="1" applyBorder="1"/>
    <xf numFmtId="0" fontId="1" fillId="0" borderId="0" xfId="0" applyFont="1" applyAlignment="1">
      <alignment horizontal="left" wrapText="1"/>
    </xf>
    <xf numFmtId="0" fontId="0" fillId="0" borderId="0" xfId="0"/>
    <xf numFmtId="49" fontId="4" fillId="4" borderId="2" xfId="0" applyNumberFormat="1" applyFont="1" applyFill="1" applyBorder="1" applyAlignment="1">
      <alignment horizontal="center"/>
    </xf>
    <xf numFmtId="0" fontId="4" fillId="4" borderId="2" xfId="0" applyFont="1" applyFill="1" applyBorder="1" applyAlignment="1">
      <alignment horizontal="center"/>
    </xf>
    <xf numFmtId="49" fontId="8" fillId="4" borderId="13" xfId="0" applyNumberFormat="1" applyFont="1" applyFill="1" applyBorder="1" applyAlignment="1">
      <alignment horizontal="right" wrapText="1"/>
    </xf>
    <xf numFmtId="0" fontId="8" fillId="4" borderId="13" xfId="0" applyFont="1" applyFill="1" applyBorder="1" applyAlignment="1">
      <alignment horizontal="right" wrapText="1"/>
    </xf>
    <xf numFmtId="49" fontId="9" fillId="4" borderId="10" xfId="0" applyNumberFormat="1" applyFont="1" applyFill="1" applyBorder="1" applyAlignment="1">
      <alignment horizontal="left" wrapText="1"/>
    </xf>
    <xf numFmtId="0" fontId="9" fillId="4" borderId="10" xfId="0" applyFont="1" applyFill="1" applyBorder="1" applyAlignment="1">
      <alignment horizontal="left" wrapText="1"/>
    </xf>
    <xf numFmtId="0" fontId="8" fillId="5" borderId="13" xfId="0" applyFont="1" applyFill="1" applyBorder="1" applyAlignment="1">
      <alignment horizontal="left" wrapText="1"/>
    </xf>
    <xf numFmtId="49" fontId="8" fillId="4" borderId="13" xfId="0" applyNumberFormat="1" applyFont="1" applyFill="1" applyBorder="1" applyAlignment="1">
      <alignment horizontal="left" wrapText="1"/>
    </xf>
    <xf numFmtId="0" fontId="8" fillId="4" borderId="13" xfId="0" applyFont="1" applyFill="1" applyBorder="1" applyAlignment="1">
      <alignment horizontal="left"/>
    </xf>
    <xf numFmtId="0" fontId="8" fillId="4" borderId="13" xfId="0" applyFont="1" applyFill="1" applyBorder="1" applyAlignment="1">
      <alignment horizontal="left" wrapText="1"/>
    </xf>
    <xf numFmtId="49" fontId="8" fillId="4" borderId="11" xfId="0" applyNumberFormat="1" applyFont="1" applyFill="1" applyBorder="1" applyAlignment="1">
      <alignment horizontal="left" wrapText="1"/>
    </xf>
    <xf numFmtId="0" fontId="8" fillId="4" borderId="11" xfId="0" applyFont="1" applyFill="1" applyBorder="1" applyAlignment="1">
      <alignment horizontal="left" wrapText="1"/>
    </xf>
    <xf numFmtId="49" fontId="8" fillId="4" borderId="13" xfId="0" applyNumberFormat="1" applyFont="1" applyFill="1" applyBorder="1" applyAlignment="1">
      <alignment horizontal="center"/>
    </xf>
    <xf numFmtId="0" fontId="8" fillId="4" borderId="13" xfId="0" applyFont="1" applyFill="1" applyBorder="1" applyAlignment="1">
      <alignment horizontal="center"/>
    </xf>
    <xf numFmtId="0" fontId="11" fillId="5" borderId="15" xfId="0" applyFont="1" applyFill="1" applyBorder="1" applyAlignment="1">
      <alignment horizontal="left" wrapText="1"/>
    </xf>
    <xf numFmtId="0" fontId="11" fillId="5" borderId="16" xfId="0" applyFont="1" applyFill="1" applyBorder="1" applyAlignment="1">
      <alignment horizontal="left" wrapText="1"/>
    </xf>
    <xf numFmtId="49" fontId="8" fillId="4" borderId="13" xfId="0" applyNumberFormat="1" applyFont="1" applyFill="1" applyBorder="1" applyAlignment="1">
      <alignment horizontal="center" wrapText="1"/>
    </xf>
    <xf numFmtId="0" fontId="8" fillId="4" borderId="13" xfId="0" applyFont="1" applyFill="1" applyBorder="1" applyAlignment="1">
      <alignment horizontal="center" wrapText="1"/>
    </xf>
    <xf numFmtId="49" fontId="8" fillId="4" borderId="10" xfId="0" applyNumberFormat="1" applyFont="1" applyFill="1" applyBorder="1" applyAlignment="1">
      <alignment horizontal="left" wrapText="1"/>
    </xf>
    <xf numFmtId="0" fontId="8" fillId="4" borderId="10" xfId="0" applyFont="1" applyFill="1" applyBorder="1" applyAlignment="1">
      <alignment horizontal="left" wrapText="1"/>
    </xf>
    <xf numFmtId="49" fontId="11" fillId="5" borderId="15" xfId="0" applyNumberFormat="1" applyFont="1" applyFill="1" applyBorder="1" applyAlignment="1">
      <alignment horizontal="center" wrapText="1"/>
    </xf>
    <xf numFmtId="49" fontId="11" fillId="5" borderId="16" xfId="0" applyNumberFormat="1" applyFont="1" applyFill="1" applyBorder="1" applyAlignment="1">
      <alignment horizontal="center" wrapText="1"/>
    </xf>
    <xf numFmtId="0" fontId="8" fillId="4" borderId="21" xfId="0" applyFont="1" applyFill="1" applyBorder="1" applyAlignment="1">
      <alignment horizontal="left" wrapText="1"/>
    </xf>
    <xf numFmtId="49" fontId="6" fillId="4" borderId="13" xfId="0" applyNumberFormat="1" applyFont="1" applyFill="1" applyBorder="1" applyAlignment="1">
      <alignment horizontal="center"/>
    </xf>
    <xf numFmtId="0" fontId="6" fillId="4" borderId="13" xfId="0" applyFont="1" applyFill="1" applyBorder="1" applyAlignment="1">
      <alignment horizontal="center"/>
    </xf>
    <xf numFmtId="49" fontId="7" fillId="6" borderId="13" xfId="0" applyNumberFormat="1" applyFont="1" applyFill="1" applyBorder="1" applyAlignment="1">
      <alignment horizontal="center"/>
    </xf>
    <xf numFmtId="49" fontId="16" fillId="4" borderId="11" xfId="0" applyNumberFormat="1" applyFont="1" applyFill="1" applyBorder="1" applyAlignment="1">
      <alignment horizontal="left"/>
    </xf>
    <xf numFmtId="0" fontId="16" fillId="4" borderId="11" xfId="0" applyFont="1" applyFill="1" applyBorder="1" applyAlignment="1">
      <alignment horizontal="left"/>
    </xf>
    <xf numFmtId="0" fontId="18" fillId="5" borderId="13" xfId="0" applyFont="1" applyFill="1" applyBorder="1" applyAlignment="1">
      <alignment wrapText="1"/>
    </xf>
    <xf numFmtId="49" fontId="18" fillId="5" borderId="13" xfId="0" applyNumberFormat="1" applyFont="1" applyFill="1" applyBorder="1" applyAlignment="1">
      <alignment wrapText="1"/>
    </xf>
    <xf numFmtId="4" fontId="18" fillId="5" borderId="13" xfId="0" applyNumberFormat="1" applyFont="1" applyFill="1" applyBorder="1"/>
    <xf numFmtId="49" fontId="19" fillId="4" borderId="11" xfId="0" applyNumberFormat="1" applyFont="1" applyFill="1" applyBorder="1" applyAlignment="1">
      <alignment horizontal="left" wrapText="1"/>
    </xf>
    <xf numFmtId="49" fontId="19" fillId="4" borderId="13" xfId="0" applyNumberFormat="1" applyFont="1" applyFill="1" applyBorder="1" applyAlignment="1">
      <alignment horizontal="center"/>
    </xf>
    <xf numFmtId="49" fontId="18" fillId="4" borderId="13" xfId="0" applyNumberFormat="1" applyFont="1" applyFill="1" applyBorder="1" applyAlignment="1">
      <alignment wrapText="1"/>
    </xf>
    <xf numFmtId="49" fontId="19" fillId="5" borderId="13" xfId="0" applyNumberFormat="1" applyFont="1" applyFill="1" applyBorder="1" applyAlignment="1">
      <alignment horizontal="left" wrapText="1"/>
    </xf>
    <xf numFmtId="0" fontId="19" fillId="5" borderId="13" xfId="0" applyFont="1" applyFill="1" applyBorder="1" applyAlignment="1">
      <alignment horizontal="left" wrapText="1"/>
    </xf>
    <xf numFmtId="49" fontId="19" fillId="4" borderId="13" xfId="0" applyNumberFormat="1" applyFont="1" applyFill="1" applyBorder="1" applyAlignment="1">
      <alignment horizontal="left" wrapText="1"/>
    </xf>
    <xf numFmtId="49" fontId="20" fillId="5" borderId="14" xfId="0" applyNumberFormat="1" applyFont="1" applyFill="1" applyBorder="1" applyAlignment="1">
      <alignment horizontal="left" wrapText="1"/>
    </xf>
    <xf numFmtId="49" fontId="20" fillId="5" borderId="14" xfId="0" applyNumberFormat="1" applyFont="1" applyFill="1" applyBorder="1" applyAlignment="1">
      <alignment horizontal="center" wrapText="1"/>
    </xf>
    <xf numFmtId="49" fontId="21" fillId="6" borderId="13" xfId="0" applyNumberFormat="1"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497D"/>
      <rgbColor rgb="FFFF0000"/>
      <rgbColor rgb="FFDBE5F1"/>
      <rgbColor rgb="FFD2DAE4"/>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4"/>
  <sheetViews>
    <sheetView showGridLines="0" topLeftCell="A5" workbookViewId="0"/>
  </sheetViews>
  <sheetFormatPr defaultColWidth="10" defaultRowHeight="13.05" customHeight="1" x14ac:dyDescent="0.3"/>
  <cols>
    <col min="1" max="1" width="2" customWidth="1"/>
    <col min="2" max="4" width="30.5546875" customWidth="1"/>
  </cols>
  <sheetData>
    <row r="3" spans="2:4" ht="0" hidden="1" customHeight="1" x14ac:dyDescent="0.3">
      <c r="B3" s="109" t="s">
        <v>0</v>
      </c>
      <c r="C3" s="110"/>
      <c r="D3" s="110"/>
    </row>
    <row r="7" spans="2:4" ht="18" x14ac:dyDescent="0.35">
      <c r="B7" s="1" t="s">
        <v>1</v>
      </c>
      <c r="C7" s="1" t="s">
        <v>2</v>
      </c>
      <c r="D7" s="1" t="s">
        <v>3</v>
      </c>
    </row>
    <row r="9" spans="2:4" ht="15.6" x14ac:dyDescent="0.3">
      <c r="B9" s="2" t="s">
        <v>4</v>
      </c>
      <c r="C9" s="2"/>
      <c r="D9" s="2"/>
    </row>
    <row r="10" spans="2:4" ht="15.6" x14ac:dyDescent="0.3">
      <c r="B10" s="3"/>
      <c r="C10" s="3" t="s">
        <v>5</v>
      </c>
      <c r="D10" s="4" t="s">
        <v>4</v>
      </c>
    </row>
    <row r="11" spans="2:4" ht="15.6" x14ac:dyDescent="0.3">
      <c r="B11" s="2" t="s">
        <v>81</v>
      </c>
      <c r="C11" s="2"/>
      <c r="D11" s="2"/>
    </row>
    <row r="12" spans="2:4" ht="15.6" x14ac:dyDescent="0.3">
      <c r="B12" s="3"/>
      <c r="C12" s="3" t="s">
        <v>5</v>
      </c>
      <c r="D12" s="4" t="s">
        <v>81</v>
      </c>
    </row>
    <row r="13" spans="2:4" ht="15.6" x14ac:dyDescent="0.3">
      <c r="B13" s="2" t="s">
        <v>153</v>
      </c>
      <c r="C13" s="2"/>
      <c r="D13" s="2"/>
    </row>
    <row r="14" spans="2:4" ht="15.6" x14ac:dyDescent="0.3">
      <c r="B14" s="3"/>
      <c r="C14" s="3" t="s">
        <v>5</v>
      </c>
      <c r="D14" s="4" t="s">
        <v>153</v>
      </c>
    </row>
  </sheetData>
  <mergeCells count="1">
    <mergeCell ref="B3:D3"/>
  </mergeCells>
  <hyperlinks>
    <hyperlink ref="D10" location="'Instructions'!R1C1" display="Instructions" xr:uid="{00000000-0004-0000-0000-000000000000}"/>
    <hyperlink ref="D12" location="'Project budget'!R1C1" display="Project budget" xr:uid="{00000000-0004-0000-0000-000001000000}"/>
    <hyperlink ref="D14" location="'Financial forecast'!R1C1" display="Financial forecast"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87"/>
  <sheetViews>
    <sheetView showGridLines="0" topLeftCell="A39" workbookViewId="0">
      <selection activeCell="J26" sqref="J26"/>
    </sheetView>
  </sheetViews>
  <sheetFormatPr defaultColWidth="9.21875" defaultRowHeight="13.2" customHeight="1" x14ac:dyDescent="0.3"/>
  <cols>
    <col min="1" max="1" width="1.6640625" style="5" customWidth="1"/>
    <col min="2" max="2" width="9.6640625" style="5" customWidth="1"/>
    <col min="3" max="43" width="9.21875" style="5" customWidth="1"/>
    <col min="44" max="16384" width="9.21875" style="5"/>
  </cols>
  <sheetData>
    <row r="1" spans="1:42" ht="12.75" customHeight="1" x14ac:dyDescent="0.3">
      <c r="A1" s="6"/>
      <c r="B1" s="111" t="s">
        <v>6</v>
      </c>
      <c r="C1" s="112"/>
      <c r="D1" s="112"/>
      <c r="E1" s="112"/>
      <c r="F1" s="112"/>
      <c r="G1" s="112"/>
      <c r="H1" s="112"/>
      <c r="I1" s="112"/>
      <c r="J1" s="112"/>
      <c r="K1" s="112"/>
      <c r="L1" s="112"/>
      <c r="M1" s="112"/>
      <c r="N1" s="112"/>
      <c r="O1" s="112"/>
      <c r="P1" s="7"/>
      <c r="Q1" s="7"/>
      <c r="R1" s="7"/>
      <c r="S1" s="8"/>
      <c r="T1" s="8"/>
      <c r="U1" s="8"/>
      <c r="V1" s="8"/>
      <c r="W1" s="8"/>
      <c r="X1" s="8"/>
      <c r="Y1" s="8"/>
      <c r="Z1" s="8"/>
      <c r="AA1" s="8"/>
      <c r="AB1" s="8"/>
      <c r="AC1" s="8"/>
      <c r="AD1" s="8"/>
      <c r="AE1" s="8"/>
      <c r="AF1" s="8"/>
      <c r="AG1" s="8"/>
      <c r="AH1" s="8"/>
      <c r="AI1" s="8"/>
      <c r="AJ1" s="8"/>
      <c r="AK1" s="8"/>
      <c r="AL1" s="8"/>
      <c r="AM1" s="8"/>
      <c r="AN1" s="8"/>
      <c r="AO1" s="8"/>
      <c r="AP1" s="9"/>
    </row>
    <row r="2" spans="1:42" ht="13.5" customHeight="1" x14ac:dyDescent="0.3">
      <c r="A2" s="10"/>
      <c r="B2" s="11"/>
      <c r="C2" s="11"/>
      <c r="D2" s="11"/>
      <c r="E2" s="11"/>
      <c r="F2" s="11"/>
      <c r="G2" s="11"/>
      <c r="H2" s="11"/>
      <c r="I2" s="11"/>
      <c r="J2" s="11"/>
      <c r="K2" s="11"/>
      <c r="L2" s="11"/>
      <c r="M2" s="11"/>
      <c r="N2" s="11"/>
      <c r="O2" s="11"/>
      <c r="P2" s="11"/>
      <c r="Q2" s="11"/>
      <c r="R2" s="11"/>
      <c r="S2" s="12"/>
      <c r="T2" s="12"/>
      <c r="U2" s="12"/>
      <c r="V2" s="12"/>
      <c r="W2" s="12"/>
      <c r="X2" s="12"/>
      <c r="Y2" s="12"/>
      <c r="Z2" s="12"/>
      <c r="AA2" s="12"/>
      <c r="AB2" s="12"/>
      <c r="AC2" s="12"/>
      <c r="AD2" s="12"/>
      <c r="AE2" s="12"/>
      <c r="AF2" s="12"/>
      <c r="AG2" s="12"/>
      <c r="AH2" s="12"/>
      <c r="AI2" s="12"/>
      <c r="AJ2" s="12"/>
      <c r="AK2" s="12"/>
      <c r="AL2" s="12"/>
      <c r="AM2" s="12"/>
      <c r="AN2" s="12"/>
      <c r="AO2" s="12"/>
      <c r="AP2" s="13"/>
    </row>
    <row r="3" spans="1:42" ht="13.5" customHeight="1" x14ac:dyDescent="0.3">
      <c r="A3" s="10"/>
      <c r="B3" s="14" t="s">
        <v>7</v>
      </c>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c r="AL3" s="12"/>
      <c r="AM3" s="12"/>
      <c r="AN3" s="12"/>
      <c r="AO3" s="12"/>
      <c r="AP3" s="13"/>
    </row>
    <row r="4" spans="1:42" ht="13.5" customHeight="1" x14ac:dyDescent="0.3">
      <c r="A4" s="10"/>
      <c r="B4" s="14" t="s">
        <v>8</v>
      </c>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3"/>
    </row>
    <row r="5" spans="1:42" ht="13.5" customHeight="1" x14ac:dyDescent="0.3">
      <c r="A5" s="10"/>
      <c r="B5" s="14" t="s">
        <v>9</v>
      </c>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3"/>
    </row>
    <row r="6" spans="1:42" ht="13.5" customHeight="1" x14ac:dyDescent="0.3">
      <c r="A6" s="10"/>
      <c r="B6" s="14" t="s">
        <v>10</v>
      </c>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3"/>
    </row>
    <row r="7" spans="1:42" ht="13.5" customHeight="1" x14ac:dyDescent="0.3">
      <c r="A7" s="10"/>
      <c r="B7" s="14" t="s">
        <v>11</v>
      </c>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3"/>
    </row>
    <row r="8" spans="1:42" ht="13.5" customHeight="1" x14ac:dyDescent="0.3">
      <c r="A8" s="10"/>
      <c r="B8" s="14" t="s">
        <v>12</v>
      </c>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3"/>
    </row>
    <row r="9" spans="1:42" ht="13.5" customHeight="1" x14ac:dyDescent="0.3">
      <c r="A9" s="10"/>
      <c r="B9" s="14" t="s">
        <v>13</v>
      </c>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3"/>
    </row>
    <row r="10" spans="1:42" ht="13.5" customHeight="1" x14ac:dyDescent="0.3">
      <c r="A10" s="10"/>
      <c r="B10" s="14" t="s">
        <v>14</v>
      </c>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3"/>
    </row>
    <row r="11" spans="1:42" ht="13.5" customHeight="1" x14ac:dyDescent="0.3">
      <c r="A11" s="10"/>
      <c r="B11" s="14" t="s">
        <v>15</v>
      </c>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3"/>
    </row>
    <row r="12" spans="1:42" ht="13.5" customHeight="1" x14ac:dyDescent="0.3">
      <c r="A12" s="10"/>
      <c r="B12" s="14" t="s">
        <v>16</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3"/>
    </row>
    <row r="13" spans="1:42" ht="13.5" customHeight="1" x14ac:dyDescent="0.3">
      <c r="A13" s="10"/>
      <c r="B13" s="14" t="s">
        <v>17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3"/>
    </row>
    <row r="14" spans="1:42" ht="13.5" customHeight="1" x14ac:dyDescent="0.3">
      <c r="A14" s="10"/>
      <c r="B14" s="14" t="s">
        <v>18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3"/>
    </row>
    <row r="15" spans="1:42" ht="13.5" customHeight="1" x14ac:dyDescent="0.3">
      <c r="A15" s="10"/>
      <c r="B15" s="14" t="s">
        <v>19</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3"/>
    </row>
    <row r="16" spans="1:42" ht="13.5" customHeight="1" x14ac:dyDescent="0.3">
      <c r="A16" s="10"/>
      <c r="B16" s="14" t="s">
        <v>20</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c r="AL16" s="12"/>
      <c r="AM16" s="12"/>
      <c r="AN16" s="12"/>
      <c r="AO16" s="12"/>
      <c r="AP16" s="13"/>
    </row>
    <row r="17" spans="1:42" ht="13.5" customHeight="1" x14ac:dyDescent="0.3">
      <c r="A17" s="10"/>
      <c r="B17" s="14" t="s">
        <v>21</v>
      </c>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3"/>
    </row>
    <row r="18" spans="1:42" ht="13.5" customHeight="1" x14ac:dyDescent="0.3">
      <c r="A18" s="10"/>
      <c r="B18" s="14" t="s">
        <v>22</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c r="AL18" s="12"/>
      <c r="AM18" s="12"/>
      <c r="AN18" s="12"/>
      <c r="AO18" s="12"/>
      <c r="AP18" s="13"/>
    </row>
    <row r="19" spans="1:42" ht="13.5" customHeight="1" x14ac:dyDescent="0.3">
      <c r="A19" s="10"/>
      <c r="B19" s="14" t="s">
        <v>23</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3"/>
    </row>
    <row r="20" spans="1:42" ht="13.5" customHeight="1" x14ac:dyDescent="0.3">
      <c r="A20" s="10"/>
      <c r="B20" s="12"/>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3"/>
    </row>
    <row r="21" spans="1:42" ht="13.5" customHeight="1" x14ac:dyDescent="0.3">
      <c r="A21" s="10"/>
      <c r="B21" s="14" t="s">
        <v>24</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3"/>
    </row>
    <row r="22" spans="1:42" ht="13.5" customHeight="1" x14ac:dyDescent="0.3">
      <c r="A22" s="10"/>
      <c r="B22" s="14" t="s">
        <v>25</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3"/>
    </row>
    <row r="23" spans="1:42" ht="13.5" customHeight="1" x14ac:dyDescent="0.3">
      <c r="A23" s="10"/>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3"/>
    </row>
    <row r="24" spans="1:42" ht="13.5" customHeight="1" x14ac:dyDescent="0.3">
      <c r="A24" s="10"/>
      <c r="B24" s="14" t="s">
        <v>26</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3"/>
    </row>
    <row r="25" spans="1:42" ht="13.5" customHeight="1" x14ac:dyDescent="0.3">
      <c r="A25" s="10"/>
      <c r="B25" s="14" t="s">
        <v>27</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3"/>
    </row>
    <row r="26" spans="1:42" ht="13.5" customHeight="1" x14ac:dyDescent="0.3">
      <c r="A26" s="10"/>
      <c r="B26" s="14" t="s">
        <v>28</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3"/>
    </row>
    <row r="27" spans="1:42" ht="13.5" customHeight="1" x14ac:dyDescent="0.3">
      <c r="A27" s="10"/>
      <c r="B27" s="14" t="s">
        <v>29</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3"/>
    </row>
    <row r="28" spans="1:42" ht="13.5" customHeight="1" x14ac:dyDescent="0.3">
      <c r="A28" s="10"/>
      <c r="B28" s="12"/>
      <c r="C28" s="12"/>
      <c r="D28" s="12"/>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3"/>
    </row>
    <row r="29" spans="1:42" ht="13.5" customHeight="1" x14ac:dyDescent="0.3">
      <c r="A29" s="10"/>
      <c r="B29" s="14" t="s">
        <v>30</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3"/>
    </row>
    <row r="30" spans="1:42" ht="13.5" customHeight="1" x14ac:dyDescent="0.3">
      <c r="A30" s="10"/>
      <c r="B30" s="14" t="s">
        <v>31</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3"/>
    </row>
    <row r="31" spans="1:42" ht="13.5" customHeight="1" x14ac:dyDescent="0.3">
      <c r="A31" s="10"/>
      <c r="B31" s="14" t="s">
        <v>32</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3"/>
    </row>
    <row r="32" spans="1:42" ht="13.5" customHeight="1" x14ac:dyDescent="0.3">
      <c r="A32" s="10"/>
      <c r="B32" s="14" t="s">
        <v>33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3"/>
    </row>
    <row r="33" spans="1:42" ht="13.5" customHeight="1" x14ac:dyDescent="0.3">
      <c r="A33" s="10"/>
      <c r="B33" s="14" t="s">
        <v>34</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3"/>
    </row>
    <row r="34" spans="1:42" ht="13.5" customHeight="1" x14ac:dyDescent="0.3">
      <c r="A34" s="10"/>
      <c r="B34" s="14" t="s">
        <v>35</v>
      </c>
      <c r="C34" s="12"/>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3"/>
    </row>
    <row r="35" spans="1:42" ht="13.5" customHeight="1" x14ac:dyDescent="0.3">
      <c r="A35" s="10"/>
      <c r="B35" s="14" t="s">
        <v>36</v>
      </c>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3"/>
    </row>
    <row r="36" spans="1:42" ht="15.75" customHeight="1" x14ac:dyDescent="0.3">
      <c r="A36" s="10"/>
      <c r="B36" s="14" t="s">
        <v>37</v>
      </c>
      <c r="C36" s="12"/>
      <c r="D36" s="12"/>
      <c r="E36" s="12"/>
      <c r="F36" s="12"/>
      <c r="G36" s="12"/>
      <c r="H36" s="12"/>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3"/>
    </row>
    <row r="37" spans="1:42" ht="13.5" customHeight="1" x14ac:dyDescent="0.3">
      <c r="A37" s="10"/>
      <c r="B37" s="14" t="s">
        <v>38</v>
      </c>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3"/>
    </row>
    <row r="38" spans="1:42" ht="13.5" customHeight="1" x14ac:dyDescent="0.3">
      <c r="A38" s="10"/>
      <c r="B38" s="14" t="s">
        <v>39</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3"/>
    </row>
    <row r="39" spans="1:42" ht="13.5" customHeight="1" x14ac:dyDescent="0.3">
      <c r="A39" s="10"/>
      <c r="B39" s="14" t="s">
        <v>40</v>
      </c>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3"/>
    </row>
    <row r="40" spans="1:42" ht="13.5" customHeight="1" x14ac:dyDescent="0.3">
      <c r="A40" s="10"/>
      <c r="B40" s="14" t="s">
        <v>41</v>
      </c>
      <c r="C40" s="12"/>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3"/>
    </row>
    <row r="41" spans="1:42" ht="13.5" customHeight="1" x14ac:dyDescent="0.3">
      <c r="A41" s="10"/>
      <c r="B41" s="14" t="s">
        <v>42</v>
      </c>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3"/>
    </row>
    <row r="42" spans="1:42" ht="13.5" customHeight="1" x14ac:dyDescent="0.3">
      <c r="A42" s="10"/>
      <c r="B42" s="14" t="s">
        <v>43</v>
      </c>
      <c r="C42" s="12"/>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3"/>
    </row>
    <row r="43" spans="1:42" ht="13.5" customHeight="1" x14ac:dyDescent="0.3">
      <c r="A43" s="10"/>
      <c r="B43" s="14" t="s">
        <v>44</v>
      </c>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3"/>
    </row>
    <row r="44" spans="1:42" ht="13.5" customHeight="1" x14ac:dyDescent="0.3">
      <c r="A44" s="10"/>
      <c r="B44" s="14" t="s">
        <v>45</v>
      </c>
      <c r="C44" s="12"/>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3"/>
    </row>
    <row r="45" spans="1:42" ht="13.5" customHeight="1" x14ac:dyDescent="0.3">
      <c r="A45" s="10"/>
      <c r="B45" s="14" t="s">
        <v>46</v>
      </c>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3"/>
    </row>
    <row r="46" spans="1:42" ht="13.5" customHeight="1" x14ac:dyDescent="0.3">
      <c r="A46" s="10"/>
      <c r="B46" s="14" t="s">
        <v>47</v>
      </c>
      <c r="C46" s="12"/>
      <c r="D46" s="12"/>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3"/>
    </row>
    <row r="47" spans="1:42" ht="13.5" customHeight="1" x14ac:dyDescent="0.3">
      <c r="A47" s="10"/>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3"/>
    </row>
    <row r="48" spans="1:42" ht="13.5" customHeight="1" x14ac:dyDescent="0.3">
      <c r="A48" s="10"/>
      <c r="B48" s="14" t="s">
        <v>48</v>
      </c>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3"/>
    </row>
    <row r="49" spans="1:42" ht="13.5" customHeight="1" x14ac:dyDescent="0.3">
      <c r="A49" s="10"/>
      <c r="B49" s="14" t="s">
        <v>49</v>
      </c>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3"/>
    </row>
    <row r="50" spans="1:42" ht="13.5" customHeight="1" x14ac:dyDescent="0.3">
      <c r="A50" s="10"/>
      <c r="B50" s="14" t="s">
        <v>50</v>
      </c>
      <c r="C50" s="12"/>
      <c r="D50" s="12"/>
      <c r="E50" s="12"/>
      <c r="F50" s="12"/>
      <c r="G50" s="12"/>
      <c r="H50" s="12"/>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3"/>
    </row>
    <row r="51" spans="1:42" ht="13.5" customHeight="1" x14ac:dyDescent="0.3">
      <c r="A51" s="10"/>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3"/>
    </row>
    <row r="52" spans="1:42" ht="13.5" customHeight="1" x14ac:dyDescent="0.3">
      <c r="A52" s="10"/>
      <c r="B52" s="14" t="s">
        <v>51</v>
      </c>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3"/>
    </row>
    <row r="53" spans="1:42" ht="12.75" customHeight="1" x14ac:dyDescent="0.3">
      <c r="A53" s="10"/>
      <c r="B53" s="14" t="s">
        <v>52</v>
      </c>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3"/>
    </row>
    <row r="54" spans="1:42" ht="13.5" customHeight="1" x14ac:dyDescent="0.3">
      <c r="A54" s="10"/>
      <c r="B54" s="14" t="s">
        <v>53</v>
      </c>
      <c r="C54" s="12"/>
      <c r="D54" s="12"/>
      <c r="E54" s="12"/>
      <c r="F54" s="12"/>
      <c r="G54" s="12"/>
      <c r="H54" s="12"/>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3"/>
    </row>
    <row r="55" spans="1:42" ht="13.5" customHeight="1" x14ac:dyDescent="0.3">
      <c r="A55" s="10"/>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3"/>
    </row>
    <row r="56" spans="1:42" ht="13.5" customHeight="1" x14ac:dyDescent="0.3">
      <c r="A56" s="10"/>
      <c r="B56" s="14" t="s">
        <v>54</v>
      </c>
      <c r="C56" s="12"/>
      <c r="D56" s="12"/>
      <c r="E56" s="12"/>
      <c r="F56" s="12"/>
      <c r="G56" s="12"/>
      <c r="H56" s="12"/>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3"/>
    </row>
    <row r="57" spans="1:42" ht="13.5" customHeight="1" x14ac:dyDescent="0.3">
      <c r="A57" s="10"/>
      <c r="B57" s="14" t="s">
        <v>55</v>
      </c>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3"/>
    </row>
    <row r="58" spans="1:42" ht="13.5" customHeight="1" x14ac:dyDescent="0.3">
      <c r="A58" s="10"/>
      <c r="B58" s="14" t="s">
        <v>56</v>
      </c>
      <c r="C58" s="12"/>
      <c r="D58" s="12"/>
      <c r="E58" s="12"/>
      <c r="F58" s="12"/>
      <c r="G58" s="12"/>
      <c r="H58" s="12"/>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3"/>
    </row>
    <row r="59" spans="1:42" ht="13.5" customHeight="1" x14ac:dyDescent="0.3">
      <c r="A59" s="10"/>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3"/>
    </row>
    <row r="60" spans="1:42" ht="15.75" customHeight="1" x14ac:dyDescent="0.3">
      <c r="A60" s="10"/>
      <c r="B60" s="14" t="s">
        <v>57</v>
      </c>
      <c r="C60" s="12"/>
      <c r="D60" s="12"/>
      <c r="E60" s="12"/>
      <c r="F60" s="12"/>
      <c r="G60" s="12"/>
      <c r="H60" s="12"/>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3"/>
    </row>
    <row r="61" spans="1:42" ht="15.75" customHeight="1" x14ac:dyDescent="0.3">
      <c r="A61" s="10"/>
      <c r="B61" s="14" t="s">
        <v>58</v>
      </c>
      <c r="C61" s="12"/>
      <c r="D61" s="15"/>
      <c r="E61" s="15"/>
      <c r="F61" s="15"/>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6"/>
    </row>
    <row r="62" spans="1:42" ht="13.5" customHeight="1" x14ac:dyDescent="0.3">
      <c r="A62" s="10"/>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3"/>
    </row>
    <row r="63" spans="1:42" ht="13.5" customHeight="1" x14ac:dyDescent="0.3">
      <c r="A63" s="10"/>
      <c r="B63" s="14" t="s">
        <v>59</v>
      </c>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3"/>
    </row>
    <row r="64" spans="1:42" ht="13.5" customHeight="1" x14ac:dyDescent="0.3">
      <c r="A64" s="10"/>
      <c r="B64" s="14" t="s">
        <v>60</v>
      </c>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3"/>
    </row>
    <row r="65" spans="1:42" ht="13.95" customHeight="1" x14ac:dyDescent="0.3">
      <c r="A65" s="10"/>
      <c r="B65" s="14" t="s">
        <v>61</v>
      </c>
      <c r="C65" s="17"/>
      <c r="D65" s="17"/>
      <c r="E65" s="17"/>
      <c r="F65" s="17"/>
      <c r="G65" s="17"/>
      <c r="H65" s="17"/>
      <c r="I65" s="17"/>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3"/>
    </row>
    <row r="66" spans="1:42" ht="13.5" customHeight="1" x14ac:dyDescent="0.3">
      <c r="A66" s="10"/>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3"/>
    </row>
    <row r="67" spans="1:42" ht="13.5" customHeight="1" x14ac:dyDescent="0.3">
      <c r="A67" s="10"/>
      <c r="B67" s="14" t="s">
        <v>62</v>
      </c>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3"/>
    </row>
    <row r="68" spans="1:42" ht="13.5" customHeight="1" x14ac:dyDescent="0.3">
      <c r="A68" s="10"/>
      <c r="B68" s="14" t="s">
        <v>63</v>
      </c>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3"/>
    </row>
    <row r="69" spans="1:42" ht="13.5" customHeight="1" x14ac:dyDescent="0.3">
      <c r="A69" s="10"/>
      <c r="B69" s="14" t="s">
        <v>64</v>
      </c>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3"/>
    </row>
    <row r="70" spans="1:42" ht="13.5" customHeight="1" x14ac:dyDescent="0.3">
      <c r="A70" s="10"/>
      <c r="B70" s="18" t="s">
        <v>65</v>
      </c>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3"/>
    </row>
    <row r="71" spans="1:42" ht="13.5" customHeight="1" x14ac:dyDescent="0.3">
      <c r="A71" s="10"/>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3"/>
    </row>
    <row r="72" spans="1:42" ht="13.95" customHeight="1" x14ac:dyDescent="0.3">
      <c r="A72" s="10"/>
      <c r="B72" s="19" t="s">
        <v>66</v>
      </c>
      <c r="C72" s="17"/>
      <c r="D72" s="17"/>
      <c r="E72" s="17"/>
      <c r="F72" s="17"/>
      <c r="G72" s="17"/>
      <c r="H72" s="17"/>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3"/>
    </row>
    <row r="73" spans="1:42" ht="13.95" customHeight="1" x14ac:dyDescent="0.3">
      <c r="A73" s="1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3"/>
    </row>
    <row r="74" spans="1:42" ht="13.5" customHeight="1" x14ac:dyDescent="0.3">
      <c r="A74" s="10"/>
      <c r="B74" s="14" t="s">
        <v>67</v>
      </c>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3"/>
    </row>
    <row r="75" spans="1:42" ht="13.5" customHeight="1" x14ac:dyDescent="0.3">
      <c r="A75" s="10"/>
      <c r="B75" s="14" t="s">
        <v>68</v>
      </c>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3"/>
    </row>
    <row r="76" spans="1:42" ht="13.5" customHeight="1" x14ac:dyDescent="0.3">
      <c r="A76" s="10"/>
      <c r="B76" s="14" t="s">
        <v>69</v>
      </c>
      <c r="C76" s="12"/>
      <c r="D76" s="12"/>
      <c r="E76" s="12"/>
      <c r="F76" s="12"/>
      <c r="G76" s="12"/>
      <c r="H76" s="12"/>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3"/>
    </row>
    <row r="77" spans="1:42" ht="13.5" customHeight="1" x14ac:dyDescent="0.3">
      <c r="A77" s="10"/>
      <c r="B77" s="14" t="s">
        <v>70</v>
      </c>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3"/>
    </row>
    <row r="78" spans="1:42" ht="13.5" customHeight="1" x14ac:dyDescent="0.3">
      <c r="A78" s="10"/>
      <c r="B78" s="14" t="s">
        <v>71</v>
      </c>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3"/>
    </row>
    <row r="79" spans="1:42" ht="13.5" customHeight="1" x14ac:dyDescent="0.3">
      <c r="A79" s="10"/>
      <c r="B79" s="14" t="s">
        <v>72</v>
      </c>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3"/>
    </row>
    <row r="80" spans="1:42" ht="13.5" customHeight="1" x14ac:dyDescent="0.3">
      <c r="A80" s="10"/>
      <c r="B80" s="14" t="s">
        <v>73</v>
      </c>
      <c r="C80" s="12"/>
      <c r="D80" s="12"/>
      <c r="E80" s="12"/>
      <c r="F80" s="12"/>
      <c r="G80" s="12"/>
      <c r="H80" s="12"/>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3"/>
    </row>
    <row r="81" spans="1:42" ht="13.5" customHeight="1" x14ac:dyDescent="0.3">
      <c r="A81" s="10"/>
      <c r="B81" s="14" t="s">
        <v>74</v>
      </c>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3"/>
    </row>
    <row r="82" spans="1:42" ht="13.5" customHeight="1" x14ac:dyDescent="0.3">
      <c r="A82" s="10"/>
      <c r="B82" s="14" t="s">
        <v>75</v>
      </c>
      <c r="C82" s="12"/>
      <c r="D82" s="12"/>
      <c r="E82" s="12"/>
      <c r="F82" s="12"/>
      <c r="G82" s="12"/>
      <c r="H82" s="12"/>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3"/>
    </row>
    <row r="83" spans="1:42" ht="13.5" customHeight="1" x14ac:dyDescent="0.3">
      <c r="A83" s="10"/>
      <c r="B83" s="14" t="s">
        <v>76</v>
      </c>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3"/>
    </row>
    <row r="84" spans="1:42" ht="13.5" customHeight="1" x14ac:dyDescent="0.3">
      <c r="A84" s="10"/>
      <c r="B84" s="14" t="s">
        <v>77</v>
      </c>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3"/>
    </row>
    <row r="85" spans="1:42" ht="13.5" customHeight="1" x14ac:dyDescent="0.3">
      <c r="A85" s="10"/>
      <c r="B85" s="14" t="s">
        <v>78</v>
      </c>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3"/>
    </row>
    <row r="86" spans="1:42" ht="13.5" customHeight="1" x14ac:dyDescent="0.3">
      <c r="A86" s="10"/>
      <c r="B86" s="14" t="s">
        <v>79</v>
      </c>
      <c r="C86" s="12"/>
      <c r="D86" s="12"/>
      <c r="E86" s="12"/>
      <c r="F86" s="12"/>
      <c r="G86" s="12"/>
      <c r="H86" s="12"/>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3"/>
    </row>
    <row r="87" spans="1:42" ht="13.5" customHeight="1" x14ac:dyDescent="0.3">
      <c r="A87" s="20"/>
      <c r="B87" s="21" t="s">
        <v>80</v>
      </c>
      <c r="C87" s="22"/>
      <c r="D87" s="22"/>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c r="AE87" s="22"/>
      <c r="AF87" s="22"/>
      <c r="AG87" s="22"/>
      <c r="AH87" s="22"/>
      <c r="AI87" s="22"/>
      <c r="AJ87" s="22"/>
      <c r="AK87" s="22"/>
      <c r="AL87" s="22"/>
      <c r="AM87" s="22"/>
      <c r="AN87" s="22"/>
      <c r="AO87" s="22"/>
      <c r="AP87" s="23"/>
    </row>
  </sheetData>
  <mergeCells count="1">
    <mergeCell ref="B1:O1"/>
  </mergeCells>
  <pageMargins left="0.7" right="0.7" top="0.75" bottom="0.75" header="0.3" footer="0.3"/>
  <pageSetup scale="40" orientation="landscape"/>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21"/>
  <sheetViews>
    <sheetView showGridLines="0" tabSelected="1" topLeftCell="A73" zoomScale="85" zoomScaleNormal="85" workbookViewId="0">
      <selection activeCell="D17" sqref="D17"/>
    </sheetView>
  </sheetViews>
  <sheetFormatPr defaultColWidth="9.21875" defaultRowHeight="13.95" customHeight="1" x14ac:dyDescent="0.3"/>
  <cols>
    <col min="1" max="1" width="9" style="5" customWidth="1"/>
    <col min="2" max="2" width="49.33203125" style="5" customWidth="1"/>
    <col min="3" max="3" width="33.21875" style="5" customWidth="1"/>
    <col min="4" max="4" width="26.109375" style="5" customWidth="1"/>
    <col min="5" max="5" width="13.33203125" style="5" customWidth="1"/>
    <col min="6" max="6" width="13.21875" style="5" customWidth="1"/>
    <col min="7" max="7" width="20.109375" style="5" customWidth="1"/>
    <col min="8" max="8" width="8" style="5" customWidth="1"/>
    <col min="9" max="9" width="12" style="5" customWidth="1"/>
    <col min="10" max="10" width="11.88671875" style="5" customWidth="1"/>
    <col min="11" max="11" width="11" style="5" customWidth="1"/>
    <col min="12" max="12" width="10.6640625" style="5" customWidth="1"/>
    <col min="13" max="13" width="13.33203125" style="5" customWidth="1"/>
    <col min="14" max="21" width="9.21875" style="5" customWidth="1"/>
    <col min="22" max="16384" width="9.21875" style="5"/>
  </cols>
  <sheetData>
    <row r="1" spans="1:20" ht="13.5" customHeight="1" x14ac:dyDescent="0.3">
      <c r="A1" s="129" t="s">
        <v>82</v>
      </c>
      <c r="B1" s="130"/>
      <c r="C1" s="130"/>
      <c r="D1" s="130"/>
      <c r="E1" s="130"/>
      <c r="F1" s="130"/>
      <c r="G1" s="130"/>
      <c r="H1" s="130"/>
      <c r="I1" s="130"/>
      <c r="J1" s="130"/>
      <c r="K1" s="130"/>
      <c r="L1" s="130"/>
      <c r="M1" s="130"/>
      <c r="N1" s="25"/>
      <c r="O1" s="25"/>
      <c r="P1" s="25"/>
      <c r="Q1" s="25"/>
      <c r="R1" s="25"/>
      <c r="S1" s="25"/>
      <c r="T1" s="25"/>
    </row>
    <row r="2" spans="1:20" ht="13.5" customHeight="1" x14ac:dyDescent="0.3">
      <c r="A2" s="115" t="s">
        <v>83</v>
      </c>
      <c r="B2" s="116"/>
      <c r="C2" s="116"/>
      <c r="D2" s="24"/>
      <c r="E2" s="24"/>
      <c r="F2" s="24"/>
      <c r="G2" s="24"/>
      <c r="H2" s="24"/>
      <c r="I2" s="24"/>
      <c r="J2" s="24"/>
      <c r="K2" s="24"/>
      <c r="L2" s="24"/>
      <c r="M2" s="24"/>
      <c r="N2" s="25"/>
      <c r="O2" s="25"/>
      <c r="P2" s="25"/>
      <c r="Q2" s="25"/>
      <c r="R2" s="25"/>
      <c r="S2" s="25"/>
      <c r="T2" s="25"/>
    </row>
    <row r="3" spans="1:20" ht="15" customHeight="1" x14ac:dyDescent="0.3">
      <c r="A3" s="26"/>
      <c r="B3" s="27"/>
      <c r="C3" s="27"/>
      <c r="D3" s="27"/>
      <c r="E3" s="27"/>
      <c r="F3" s="27"/>
      <c r="G3" s="24"/>
      <c r="H3" s="24"/>
      <c r="I3" s="24"/>
      <c r="J3" s="24"/>
      <c r="K3" s="24"/>
      <c r="L3" s="24"/>
      <c r="M3" s="24"/>
      <c r="N3" s="25"/>
      <c r="O3" s="25"/>
      <c r="P3" s="25"/>
      <c r="Q3" s="25"/>
      <c r="R3" s="25"/>
      <c r="S3" s="25"/>
      <c r="T3" s="25"/>
    </row>
    <row r="4" spans="1:20" ht="14.1" customHeight="1" x14ac:dyDescent="0.3">
      <c r="A4" s="28"/>
      <c r="B4" s="29" t="s">
        <v>84</v>
      </c>
      <c r="C4" s="149" t="s">
        <v>235</v>
      </c>
      <c r="D4" s="131"/>
      <c r="E4" s="131"/>
      <c r="F4" s="132"/>
      <c r="G4" s="30"/>
      <c r="H4" s="25"/>
      <c r="I4" s="25"/>
      <c r="J4" s="25"/>
      <c r="K4" s="25"/>
      <c r="L4" s="25"/>
      <c r="M4" s="25"/>
      <c r="N4" s="25"/>
      <c r="O4" s="25"/>
      <c r="P4" s="25"/>
      <c r="Q4" s="25"/>
      <c r="R4" s="25"/>
      <c r="S4" s="25"/>
      <c r="T4" s="25"/>
    </row>
    <row r="5" spans="1:20" ht="14.1" customHeight="1" x14ac:dyDescent="0.3">
      <c r="A5" s="25"/>
      <c r="B5" s="31"/>
      <c r="C5" s="32"/>
      <c r="D5" s="32"/>
      <c r="E5" s="32"/>
      <c r="F5" s="32"/>
      <c r="G5" s="25"/>
      <c r="H5" s="25"/>
      <c r="I5" s="25"/>
      <c r="J5" s="25"/>
      <c r="K5" s="25"/>
      <c r="L5" s="25"/>
      <c r="M5" s="25"/>
      <c r="N5" s="25"/>
      <c r="O5" s="25"/>
      <c r="P5" s="25"/>
      <c r="Q5" s="25"/>
      <c r="R5" s="25"/>
      <c r="S5" s="25"/>
      <c r="T5" s="25"/>
    </row>
    <row r="6" spans="1:20" ht="14.1" customHeight="1" x14ac:dyDescent="0.3">
      <c r="A6" s="28"/>
      <c r="B6" s="29" t="s">
        <v>85</v>
      </c>
      <c r="C6" s="149" t="s">
        <v>236</v>
      </c>
      <c r="D6" s="131"/>
      <c r="E6" s="131"/>
      <c r="F6" s="132"/>
      <c r="G6" s="30"/>
      <c r="H6" s="25"/>
      <c r="I6" s="25"/>
      <c r="J6" s="25"/>
      <c r="K6" s="25"/>
      <c r="L6" s="25"/>
      <c r="M6" s="25"/>
      <c r="N6" s="25"/>
      <c r="O6" s="25"/>
      <c r="P6" s="25"/>
      <c r="Q6" s="25"/>
      <c r="R6" s="25"/>
      <c r="S6" s="25"/>
      <c r="T6" s="25"/>
    </row>
    <row r="7" spans="1:20" ht="14.1" customHeight="1" x14ac:dyDescent="0.3">
      <c r="A7" s="25"/>
      <c r="B7" s="33"/>
      <c r="C7" s="34"/>
      <c r="D7" s="34"/>
      <c r="E7" s="34"/>
      <c r="F7" s="35"/>
      <c r="G7" s="25"/>
      <c r="H7" s="25"/>
      <c r="I7" s="25"/>
      <c r="J7" s="25"/>
      <c r="K7" s="25"/>
      <c r="L7" s="25"/>
      <c r="M7" s="25"/>
      <c r="N7" s="25"/>
      <c r="O7" s="25"/>
      <c r="P7" s="25"/>
      <c r="Q7" s="25"/>
      <c r="R7" s="25"/>
      <c r="S7" s="25"/>
      <c r="T7" s="25"/>
    </row>
    <row r="8" spans="1:20" ht="14.1" customHeight="1" x14ac:dyDescent="0.3">
      <c r="A8" s="25"/>
      <c r="B8" s="36"/>
      <c r="C8" s="37"/>
      <c r="D8" s="38"/>
      <c r="E8" s="38"/>
      <c r="F8" s="25"/>
      <c r="G8" s="25"/>
      <c r="H8" s="25"/>
      <c r="I8" s="25"/>
      <c r="J8" s="25"/>
      <c r="K8" s="25"/>
      <c r="L8" s="25"/>
      <c r="M8" s="25"/>
      <c r="N8" s="25"/>
      <c r="O8" s="25"/>
      <c r="P8" s="25"/>
      <c r="Q8" s="25"/>
      <c r="R8" s="25"/>
      <c r="S8" s="25"/>
      <c r="T8" s="25"/>
    </row>
    <row r="9" spans="1:20" ht="14.1" customHeight="1" x14ac:dyDescent="0.3">
      <c r="A9" s="28"/>
      <c r="B9" s="29" t="s">
        <v>86</v>
      </c>
      <c r="C9" s="39">
        <v>12</v>
      </c>
      <c r="D9" s="40"/>
      <c r="E9" s="41"/>
      <c r="F9" s="41"/>
      <c r="G9" s="41"/>
      <c r="H9" s="41"/>
      <c r="I9" s="41"/>
      <c r="J9" s="41"/>
      <c r="K9" s="41"/>
      <c r="L9" s="41"/>
      <c r="M9" s="25"/>
      <c r="N9" s="25"/>
      <c r="O9" s="25"/>
      <c r="P9" s="25"/>
      <c r="Q9" s="25"/>
      <c r="R9" s="25"/>
      <c r="S9" s="25"/>
      <c r="T9" s="25"/>
    </row>
    <row r="10" spans="1:20" ht="14.1" customHeight="1" x14ac:dyDescent="0.3">
      <c r="A10" s="28"/>
      <c r="B10" s="29" t="s">
        <v>87</v>
      </c>
      <c r="C10" s="42">
        <f>M12</f>
        <v>327440</v>
      </c>
      <c r="D10" s="30"/>
      <c r="E10" s="25"/>
      <c r="F10" s="25"/>
      <c r="G10" s="25"/>
      <c r="H10" s="25"/>
      <c r="I10" s="25"/>
      <c r="J10" s="25"/>
      <c r="K10" s="25"/>
      <c r="L10" s="25"/>
      <c r="M10" s="25"/>
      <c r="N10" s="25"/>
      <c r="O10" s="25"/>
      <c r="P10" s="25"/>
      <c r="Q10" s="25"/>
      <c r="R10" s="25"/>
      <c r="S10" s="25"/>
      <c r="T10" s="25"/>
    </row>
    <row r="11" spans="1:20" ht="30.75" customHeight="1" x14ac:dyDescent="0.3">
      <c r="A11" s="43"/>
      <c r="B11" s="31"/>
      <c r="C11" s="32"/>
      <c r="D11" s="25"/>
      <c r="E11" s="25"/>
      <c r="F11" s="25"/>
      <c r="G11" s="25"/>
      <c r="H11" s="25"/>
      <c r="I11" s="44" t="s">
        <v>88</v>
      </c>
      <c r="J11" s="44" t="s">
        <v>89</v>
      </c>
      <c r="K11" s="44" t="s">
        <v>90</v>
      </c>
      <c r="L11" s="44" t="s">
        <v>91</v>
      </c>
      <c r="M11" s="44" t="s">
        <v>92</v>
      </c>
      <c r="N11" s="25"/>
      <c r="O11" s="25"/>
      <c r="P11" s="25"/>
      <c r="Q11" s="25"/>
      <c r="R11" s="25"/>
      <c r="S11" s="25"/>
      <c r="T11" s="25"/>
    </row>
    <row r="12" spans="1:20" ht="15" customHeight="1" x14ac:dyDescent="0.3">
      <c r="A12" s="28"/>
      <c r="B12" s="118" t="s">
        <v>93</v>
      </c>
      <c r="C12" s="120"/>
      <c r="D12" s="30"/>
      <c r="E12" s="25"/>
      <c r="F12" s="25"/>
      <c r="G12" s="25"/>
      <c r="H12" s="28"/>
      <c r="I12" s="42">
        <f>I101</f>
        <v>64110</v>
      </c>
      <c r="J12" s="42">
        <f>J101</f>
        <v>47010</v>
      </c>
      <c r="K12" s="42">
        <f>K101</f>
        <v>98110</v>
      </c>
      <c r="L12" s="42">
        <f>L101</f>
        <v>118210</v>
      </c>
      <c r="M12" s="46">
        <f>SUM(I12:L12)</f>
        <v>327440</v>
      </c>
      <c r="N12" s="30"/>
      <c r="O12" s="25"/>
      <c r="P12" s="25"/>
      <c r="Q12" s="25"/>
      <c r="R12" s="25"/>
      <c r="S12" s="25"/>
      <c r="T12" s="25"/>
    </row>
    <row r="13" spans="1:20" ht="15" customHeight="1" x14ac:dyDescent="0.3">
      <c r="A13" s="25"/>
      <c r="B13" s="31"/>
      <c r="C13" s="32"/>
      <c r="D13" s="25"/>
      <c r="E13" s="25"/>
      <c r="F13" s="25"/>
      <c r="G13" s="25"/>
      <c r="H13" s="25"/>
      <c r="I13" s="32"/>
      <c r="J13" s="32"/>
      <c r="K13" s="32"/>
      <c r="L13" s="32"/>
      <c r="M13" s="32"/>
      <c r="N13" s="25"/>
      <c r="O13" s="25"/>
      <c r="P13" s="25"/>
      <c r="Q13" s="25"/>
      <c r="R13" s="25"/>
      <c r="S13" s="25"/>
      <c r="T13" s="25"/>
    </row>
    <row r="14" spans="1:20" ht="13.95" customHeight="1" x14ac:dyDescent="0.3">
      <c r="A14" s="25"/>
      <c r="B14" s="47" t="s">
        <v>94</v>
      </c>
      <c r="C14" s="35"/>
      <c r="D14" s="25"/>
      <c r="E14" s="25"/>
      <c r="F14" s="25"/>
      <c r="G14" s="25"/>
      <c r="H14" s="25"/>
      <c r="I14" s="35"/>
      <c r="J14" s="35"/>
      <c r="K14" s="35"/>
      <c r="L14" s="35"/>
      <c r="M14" s="35"/>
      <c r="N14" s="25"/>
      <c r="O14" s="25"/>
      <c r="P14" s="25"/>
      <c r="Q14" s="25"/>
      <c r="R14" s="25"/>
      <c r="S14" s="25"/>
      <c r="T14" s="25"/>
    </row>
    <row r="15" spans="1:20" ht="13.95" customHeight="1" x14ac:dyDescent="0.3">
      <c r="A15" s="25"/>
      <c r="B15" s="48"/>
      <c r="C15" s="25"/>
      <c r="D15" s="25"/>
      <c r="E15" s="49"/>
      <c r="F15" s="25"/>
      <c r="G15" s="25"/>
      <c r="H15" s="25"/>
      <c r="I15" s="50"/>
      <c r="J15" s="50"/>
      <c r="K15" s="50"/>
      <c r="L15" s="50"/>
      <c r="M15" s="25"/>
      <c r="N15" s="25"/>
      <c r="O15" s="25"/>
      <c r="P15" s="25"/>
      <c r="Q15" s="25"/>
      <c r="R15" s="25"/>
      <c r="S15" s="25"/>
      <c r="T15" s="25"/>
    </row>
    <row r="16" spans="1:20" ht="15" customHeight="1" x14ac:dyDescent="0.3">
      <c r="A16" s="25"/>
      <c r="B16" s="121" t="s">
        <v>95</v>
      </c>
      <c r="C16" s="122"/>
      <c r="D16" s="133"/>
      <c r="E16" s="51"/>
      <c r="F16" s="52"/>
      <c r="G16" s="50"/>
      <c r="H16" s="28"/>
      <c r="I16" s="123" t="s">
        <v>96</v>
      </c>
      <c r="J16" s="124"/>
      <c r="K16" s="124"/>
      <c r="L16" s="124"/>
      <c r="M16" s="30"/>
      <c r="N16" s="25"/>
      <c r="O16" s="25"/>
      <c r="P16" s="25"/>
      <c r="Q16" s="25"/>
      <c r="R16" s="25"/>
      <c r="S16" s="25"/>
      <c r="T16" s="25"/>
    </row>
    <row r="17" spans="1:20" ht="88.5" customHeight="1" x14ac:dyDescent="0.3">
      <c r="A17" s="55"/>
      <c r="B17" s="56" t="s">
        <v>97</v>
      </c>
      <c r="C17" s="56" t="s">
        <v>98</v>
      </c>
      <c r="D17" s="56" t="s">
        <v>99</v>
      </c>
      <c r="E17" s="56" t="s">
        <v>100</v>
      </c>
      <c r="F17" s="56" t="s">
        <v>101</v>
      </c>
      <c r="G17" s="56" t="s">
        <v>102</v>
      </c>
      <c r="H17" s="57"/>
      <c r="I17" s="56" t="s">
        <v>103</v>
      </c>
      <c r="J17" s="56" t="s">
        <v>104</v>
      </c>
      <c r="K17" s="56" t="s">
        <v>105</v>
      </c>
      <c r="L17" s="56" t="s">
        <v>106</v>
      </c>
      <c r="M17" s="30"/>
      <c r="N17" s="25"/>
      <c r="O17" s="25"/>
      <c r="P17" s="25"/>
      <c r="Q17" s="25"/>
      <c r="R17" s="25"/>
      <c r="S17" s="25"/>
      <c r="T17" s="25"/>
    </row>
    <row r="18" spans="1:20" ht="15" customHeight="1" x14ac:dyDescent="0.3">
      <c r="A18" s="58" t="s">
        <v>107</v>
      </c>
      <c r="B18" s="59" t="s">
        <v>177</v>
      </c>
      <c r="C18" s="140" t="s">
        <v>187</v>
      </c>
      <c r="D18" s="60">
        <v>2000</v>
      </c>
      <c r="E18" s="61">
        <v>1</v>
      </c>
      <c r="F18" s="39">
        <v>12</v>
      </c>
      <c r="G18" s="42">
        <f t="shared" ref="G18:G27" si="0">D18*E18*F18</f>
        <v>24000</v>
      </c>
      <c r="H18" s="62"/>
      <c r="I18" s="60">
        <v>8000</v>
      </c>
      <c r="J18" s="60">
        <f>G18/3</f>
        <v>8000</v>
      </c>
      <c r="K18" s="60">
        <f>G18/3</f>
        <v>8000</v>
      </c>
      <c r="L18" s="60">
        <f>G18</f>
        <v>24000</v>
      </c>
      <c r="M18" s="63">
        <f t="shared" ref="M18:M28" si="1">SUM(I18:L18)</f>
        <v>48000</v>
      </c>
      <c r="N18" s="25"/>
      <c r="O18" s="25"/>
      <c r="P18" s="25"/>
      <c r="Q18" s="25"/>
      <c r="R18" s="25"/>
      <c r="S18" s="25"/>
      <c r="T18" s="25"/>
    </row>
    <row r="19" spans="1:20" ht="15" customHeight="1" x14ac:dyDescent="0.3">
      <c r="A19" s="58" t="s">
        <v>108</v>
      </c>
      <c r="B19" s="59" t="s">
        <v>178</v>
      </c>
      <c r="C19" s="140" t="s">
        <v>188</v>
      </c>
      <c r="D19" s="60">
        <v>1500</v>
      </c>
      <c r="E19" s="61">
        <v>1</v>
      </c>
      <c r="F19" s="39">
        <v>12</v>
      </c>
      <c r="G19" s="42">
        <f t="shared" si="0"/>
        <v>18000</v>
      </c>
      <c r="H19" s="62"/>
      <c r="I19" s="60">
        <v>6000</v>
      </c>
      <c r="J19" s="60">
        <f>G19/3</f>
        <v>6000</v>
      </c>
      <c r="K19" s="60">
        <f>G19/3</f>
        <v>6000</v>
      </c>
      <c r="L19" s="60">
        <v>18000</v>
      </c>
      <c r="M19" s="63">
        <f t="shared" si="1"/>
        <v>36000</v>
      </c>
      <c r="N19" s="25"/>
      <c r="O19" s="25"/>
      <c r="P19" s="25"/>
      <c r="Q19" s="25"/>
      <c r="R19" s="25"/>
      <c r="S19" s="25"/>
      <c r="T19" s="25"/>
    </row>
    <row r="20" spans="1:20" ht="15" customHeight="1" x14ac:dyDescent="0.3">
      <c r="A20" s="58" t="s">
        <v>109</v>
      </c>
      <c r="B20" s="59" t="s">
        <v>179</v>
      </c>
      <c r="C20" s="140" t="s">
        <v>189</v>
      </c>
      <c r="D20" s="60">
        <v>1200</v>
      </c>
      <c r="E20" s="61">
        <v>0.75</v>
      </c>
      <c r="F20" s="39">
        <v>12</v>
      </c>
      <c r="G20" s="42">
        <f t="shared" si="0"/>
        <v>10800</v>
      </c>
      <c r="H20" s="62"/>
      <c r="I20" s="60"/>
      <c r="J20" s="60">
        <v>5400</v>
      </c>
      <c r="K20" s="60">
        <f>G20/2</f>
        <v>5400</v>
      </c>
      <c r="L20" s="60">
        <v>10800</v>
      </c>
      <c r="M20" s="63">
        <f t="shared" si="1"/>
        <v>21600</v>
      </c>
      <c r="N20" s="25"/>
      <c r="O20" s="25"/>
      <c r="P20" s="25"/>
      <c r="Q20" s="25"/>
      <c r="R20" s="25"/>
      <c r="S20" s="25"/>
      <c r="T20" s="25"/>
    </row>
    <row r="21" spans="1:20" ht="15" customHeight="1" x14ac:dyDescent="0.3">
      <c r="A21" s="58" t="s">
        <v>110</v>
      </c>
      <c r="B21" s="59" t="s">
        <v>180</v>
      </c>
      <c r="C21" s="140" t="s">
        <v>190</v>
      </c>
      <c r="D21" s="60">
        <v>1000</v>
      </c>
      <c r="E21" s="61">
        <v>0.5</v>
      </c>
      <c r="F21" s="39">
        <v>6</v>
      </c>
      <c r="G21" s="42">
        <f t="shared" si="0"/>
        <v>3000</v>
      </c>
      <c r="H21" s="62"/>
      <c r="I21" s="60"/>
      <c r="J21" s="60"/>
      <c r="K21" s="60">
        <v>3000</v>
      </c>
      <c r="L21" s="60">
        <v>3000</v>
      </c>
      <c r="M21" s="63">
        <f t="shared" si="1"/>
        <v>6000</v>
      </c>
      <c r="N21" s="25"/>
      <c r="O21" s="25"/>
      <c r="P21" s="25"/>
      <c r="Q21" s="25"/>
      <c r="R21" s="25"/>
      <c r="S21" s="25"/>
      <c r="T21" s="25"/>
    </row>
    <row r="22" spans="1:20" ht="15" customHeight="1" x14ac:dyDescent="0.3">
      <c r="A22" s="58" t="s">
        <v>111</v>
      </c>
      <c r="B22" s="59" t="s">
        <v>181</v>
      </c>
      <c r="C22" s="140" t="s">
        <v>191</v>
      </c>
      <c r="D22" s="60">
        <v>800</v>
      </c>
      <c r="E22" s="61">
        <v>1</v>
      </c>
      <c r="F22" s="39">
        <v>9</v>
      </c>
      <c r="G22" s="42">
        <f t="shared" si="0"/>
        <v>7200</v>
      </c>
      <c r="H22" s="62"/>
      <c r="I22" s="60"/>
      <c r="J22" s="60"/>
      <c r="K22" s="60">
        <v>7200</v>
      </c>
      <c r="L22" s="60">
        <f>G22</f>
        <v>7200</v>
      </c>
      <c r="M22" s="63">
        <f t="shared" si="1"/>
        <v>14400</v>
      </c>
      <c r="N22" s="25"/>
      <c r="O22" s="25"/>
      <c r="P22" s="25"/>
      <c r="Q22" s="25"/>
      <c r="R22" s="25"/>
      <c r="S22" s="25"/>
      <c r="T22" s="25"/>
    </row>
    <row r="23" spans="1:20" ht="15" customHeight="1" x14ac:dyDescent="0.3">
      <c r="A23" s="58" t="s">
        <v>112</v>
      </c>
      <c r="B23" s="59" t="s">
        <v>182</v>
      </c>
      <c r="C23" s="140" t="s">
        <v>192</v>
      </c>
      <c r="D23" s="60">
        <v>1300</v>
      </c>
      <c r="E23" s="61">
        <v>0.8</v>
      </c>
      <c r="F23" s="39">
        <v>12</v>
      </c>
      <c r="G23" s="42">
        <f t="shared" si="0"/>
        <v>12480</v>
      </c>
      <c r="H23" s="62"/>
      <c r="I23" s="60">
        <f>G23/4</f>
        <v>3120</v>
      </c>
      <c r="J23" s="60">
        <f>G23/4</f>
        <v>3120</v>
      </c>
      <c r="K23" s="60">
        <f>G23/4</f>
        <v>3120</v>
      </c>
      <c r="L23" s="60">
        <f>G23/4</f>
        <v>3120</v>
      </c>
      <c r="M23" s="63">
        <f t="shared" si="1"/>
        <v>12480</v>
      </c>
      <c r="N23" s="25"/>
      <c r="O23" s="25"/>
      <c r="P23" s="25"/>
      <c r="Q23" s="25"/>
      <c r="R23" s="25"/>
      <c r="S23" s="25"/>
      <c r="T23" s="25"/>
    </row>
    <row r="24" spans="1:20" ht="15" customHeight="1" x14ac:dyDescent="0.3">
      <c r="A24" s="58" t="s">
        <v>113</v>
      </c>
      <c r="B24" s="64" t="s">
        <v>183</v>
      </c>
      <c r="C24" s="139" t="s">
        <v>193</v>
      </c>
      <c r="D24" s="60">
        <v>1500</v>
      </c>
      <c r="E24" s="61">
        <v>1</v>
      </c>
      <c r="F24" s="65">
        <v>12</v>
      </c>
      <c r="G24" s="42">
        <f t="shared" si="0"/>
        <v>18000</v>
      </c>
      <c r="H24" s="62"/>
      <c r="I24" s="60"/>
      <c r="J24" s="60"/>
      <c r="K24" s="60"/>
      <c r="L24" s="60"/>
      <c r="M24" s="63">
        <f t="shared" si="1"/>
        <v>0</v>
      </c>
      <c r="N24" s="25"/>
      <c r="O24" s="25"/>
      <c r="P24" s="25"/>
      <c r="Q24" s="25"/>
      <c r="R24" s="25"/>
      <c r="S24" s="25"/>
      <c r="T24" s="25"/>
    </row>
    <row r="25" spans="1:20" ht="15" customHeight="1" x14ac:dyDescent="0.3">
      <c r="A25" s="58" t="s">
        <v>114</v>
      </c>
      <c r="B25" s="64" t="s">
        <v>184</v>
      </c>
      <c r="C25" s="139" t="s">
        <v>194</v>
      </c>
      <c r="D25" s="60">
        <v>1200</v>
      </c>
      <c r="E25" s="61">
        <v>0.6</v>
      </c>
      <c r="F25" s="65">
        <v>12</v>
      </c>
      <c r="G25" s="42">
        <f t="shared" si="0"/>
        <v>8640</v>
      </c>
      <c r="H25" s="62"/>
      <c r="I25" s="60"/>
      <c r="J25" s="60"/>
      <c r="K25" s="60"/>
      <c r="L25" s="60"/>
      <c r="M25" s="63">
        <f t="shared" si="1"/>
        <v>0</v>
      </c>
      <c r="N25" s="25"/>
      <c r="O25" s="25"/>
      <c r="P25" s="25"/>
      <c r="Q25" s="25"/>
      <c r="R25" s="25"/>
      <c r="S25" s="25"/>
      <c r="T25" s="25"/>
    </row>
    <row r="26" spans="1:20" ht="15" customHeight="1" x14ac:dyDescent="0.3">
      <c r="A26" s="58" t="s">
        <v>115</v>
      </c>
      <c r="B26" s="64" t="s">
        <v>185</v>
      </c>
      <c r="C26" s="139" t="s">
        <v>195</v>
      </c>
      <c r="D26" s="60">
        <v>1000</v>
      </c>
      <c r="E26" s="61">
        <v>0.5</v>
      </c>
      <c r="F26" s="65">
        <v>6</v>
      </c>
      <c r="G26" s="42">
        <f t="shared" si="0"/>
        <v>3000</v>
      </c>
      <c r="H26" s="62"/>
      <c r="I26" s="60"/>
      <c r="J26" s="60"/>
      <c r="K26" s="60"/>
      <c r="L26" s="60"/>
      <c r="M26" s="63">
        <f t="shared" si="1"/>
        <v>0</v>
      </c>
      <c r="N26" s="25"/>
      <c r="O26" s="25"/>
      <c r="P26" s="25"/>
      <c r="Q26" s="25"/>
      <c r="R26" s="25"/>
      <c r="S26" s="25"/>
      <c r="T26" s="25"/>
    </row>
    <row r="27" spans="1:20" ht="15" customHeight="1" x14ac:dyDescent="0.3">
      <c r="A27" s="58" t="s">
        <v>116</v>
      </c>
      <c r="B27" s="139" t="s">
        <v>186</v>
      </c>
      <c r="C27" s="139" t="s">
        <v>196</v>
      </c>
      <c r="D27" s="60">
        <v>900</v>
      </c>
      <c r="E27" s="61">
        <v>1</v>
      </c>
      <c r="F27" s="65">
        <v>9</v>
      </c>
      <c r="G27" s="42">
        <f t="shared" si="0"/>
        <v>8100</v>
      </c>
      <c r="H27" s="62"/>
      <c r="I27" s="60">
        <v>3120</v>
      </c>
      <c r="J27" s="60">
        <v>17120</v>
      </c>
      <c r="K27" s="60">
        <v>22520</v>
      </c>
      <c r="L27" s="60">
        <v>32720</v>
      </c>
      <c r="M27" s="63">
        <f t="shared" si="1"/>
        <v>75480</v>
      </c>
      <c r="N27" s="25"/>
      <c r="O27" s="25"/>
      <c r="P27" s="25"/>
      <c r="Q27" s="25"/>
      <c r="R27" s="25"/>
      <c r="S27" s="25"/>
      <c r="T27" s="25"/>
    </row>
    <row r="28" spans="1:20" ht="15" customHeight="1" x14ac:dyDescent="0.3">
      <c r="A28" s="43"/>
      <c r="B28" s="33"/>
      <c r="C28" s="66"/>
      <c r="D28" s="67" t="s">
        <v>117</v>
      </c>
      <c r="E28" s="68"/>
      <c r="F28" s="66"/>
      <c r="G28" s="69">
        <f>SUM(G18:G27)</f>
        <v>113220</v>
      </c>
      <c r="H28" s="62"/>
      <c r="I28" s="70">
        <f>SUM(I18:I27)</f>
        <v>20240</v>
      </c>
      <c r="J28" s="70">
        <f>SUM(J18:J27)</f>
        <v>39640</v>
      </c>
      <c r="K28" s="70">
        <f>SUM(K18:K27)</f>
        <v>55240</v>
      </c>
      <c r="L28" s="70">
        <f>SUM(L18:L27)</f>
        <v>98840</v>
      </c>
      <c r="M28" s="63">
        <f t="shared" si="1"/>
        <v>213960</v>
      </c>
      <c r="N28" s="25"/>
      <c r="O28" s="25"/>
      <c r="P28" s="25"/>
      <c r="Q28" s="25"/>
      <c r="R28" s="25"/>
      <c r="S28" s="25"/>
      <c r="T28" s="25"/>
    </row>
    <row r="29" spans="1:20" ht="13.95" customHeight="1" x14ac:dyDescent="0.3">
      <c r="A29" s="25"/>
      <c r="B29" s="48"/>
      <c r="C29" s="25"/>
      <c r="D29" s="35"/>
      <c r="E29" s="25"/>
      <c r="F29" s="25"/>
      <c r="G29" s="35"/>
      <c r="H29" s="25"/>
      <c r="I29" s="32"/>
      <c r="J29" s="32"/>
      <c r="K29" s="32"/>
      <c r="L29" s="32"/>
      <c r="M29" s="25"/>
      <c r="N29" s="25"/>
      <c r="O29" s="25"/>
      <c r="P29" s="25"/>
      <c r="Q29" s="25"/>
      <c r="R29" s="25"/>
      <c r="S29" s="25"/>
      <c r="T29" s="25"/>
    </row>
    <row r="30" spans="1:20" ht="13.95" customHeight="1" x14ac:dyDescent="0.3">
      <c r="A30" s="25"/>
      <c r="B30" s="121" t="s">
        <v>118</v>
      </c>
      <c r="C30" s="122"/>
      <c r="D30" s="122"/>
      <c r="E30" s="24"/>
      <c r="F30" s="25"/>
      <c r="G30" s="50"/>
      <c r="H30" s="28"/>
      <c r="I30" s="53" t="s">
        <v>96</v>
      </c>
      <c r="J30" s="54"/>
      <c r="K30" s="54"/>
      <c r="L30" s="54"/>
      <c r="M30" s="30"/>
      <c r="N30" s="25"/>
      <c r="O30" s="25"/>
      <c r="P30" s="25"/>
      <c r="Q30" s="25"/>
      <c r="R30" s="25"/>
      <c r="S30" s="25"/>
      <c r="T30" s="25"/>
    </row>
    <row r="31" spans="1:20" ht="29.25" customHeight="1" x14ac:dyDescent="0.3">
      <c r="A31" s="55"/>
      <c r="B31" s="45" t="s">
        <v>119</v>
      </c>
      <c r="C31" s="56" t="s">
        <v>120</v>
      </c>
      <c r="D31" s="56" t="s">
        <v>121</v>
      </c>
      <c r="E31" s="30"/>
      <c r="F31" s="28"/>
      <c r="G31" s="56" t="s">
        <v>122</v>
      </c>
      <c r="H31" s="62"/>
      <c r="I31" s="56" t="s">
        <v>123</v>
      </c>
      <c r="J31" s="56" t="s">
        <v>124</v>
      </c>
      <c r="K31" s="56" t="s">
        <v>125</v>
      </c>
      <c r="L31" s="56" t="s">
        <v>126</v>
      </c>
      <c r="M31" s="30"/>
      <c r="N31" s="25"/>
      <c r="O31" s="25"/>
      <c r="P31" s="25"/>
      <c r="Q31" s="25"/>
      <c r="R31" s="25"/>
      <c r="S31" s="25"/>
      <c r="T31" s="25"/>
    </row>
    <row r="32" spans="1:20" ht="15" customHeight="1" x14ac:dyDescent="0.3">
      <c r="A32" s="71">
        <v>1</v>
      </c>
      <c r="B32" s="140" t="s">
        <v>197</v>
      </c>
      <c r="C32" s="60">
        <v>1</v>
      </c>
      <c r="D32" s="60">
        <v>25000</v>
      </c>
      <c r="E32" s="30"/>
      <c r="F32" s="28"/>
      <c r="G32" s="42">
        <f t="shared" ref="G32:G41" si="2">C32*D32</f>
        <v>25000</v>
      </c>
      <c r="H32" s="72"/>
      <c r="I32" s="60">
        <f>G32</f>
        <v>25000</v>
      </c>
      <c r="J32" s="60">
        <v>0</v>
      </c>
      <c r="K32" s="60">
        <v>25000</v>
      </c>
      <c r="L32" s="60"/>
      <c r="M32" s="63">
        <f t="shared" ref="M32:M42" si="3">SUM(I32:L32)</f>
        <v>50000</v>
      </c>
      <c r="N32" s="25"/>
      <c r="O32" s="25"/>
      <c r="P32" s="25"/>
      <c r="Q32" s="25"/>
      <c r="R32" s="25"/>
      <c r="S32" s="25"/>
      <c r="T32" s="25"/>
    </row>
    <row r="33" spans="1:20" ht="15" customHeight="1" x14ac:dyDescent="0.3">
      <c r="A33" s="71">
        <v>2</v>
      </c>
      <c r="B33" s="140" t="s">
        <v>198</v>
      </c>
      <c r="C33" s="60">
        <v>1</v>
      </c>
      <c r="D33" s="60">
        <v>1000</v>
      </c>
      <c r="E33" s="30"/>
      <c r="F33" s="28"/>
      <c r="G33" s="42">
        <f t="shared" si="2"/>
        <v>1000</v>
      </c>
      <c r="H33" s="72"/>
      <c r="I33" s="60">
        <v>1000</v>
      </c>
      <c r="J33" s="60">
        <f>G33</f>
        <v>1000</v>
      </c>
      <c r="K33" s="60">
        <v>1000</v>
      </c>
      <c r="L33" s="60"/>
      <c r="M33" s="63">
        <f t="shared" si="3"/>
        <v>3000</v>
      </c>
      <c r="N33" s="25"/>
      <c r="O33" s="25"/>
      <c r="P33" s="25"/>
      <c r="Q33" s="25"/>
      <c r="R33" s="25"/>
      <c r="S33" s="25"/>
      <c r="T33" s="25"/>
    </row>
    <row r="34" spans="1:20" ht="15" customHeight="1" x14ac:dyDescent="0.3">
      <c r="A34" s="71">
        <v>3</v>
      </c>
      <c r="B34" s="140" t="s">
        <v>199</v>
      </c>
      <c r="C34" s="60">
        <v>5</v>
      </c>
      <c r="D34" s="60">
        <v>400</v>
      </c>
      <c r="E34" s="30"/>
      <c r="F34" s="28"/>
      <c r="G34" s="42">
        <f t="shared" si="2"/>
        <v>2000</v>
      </c>
      <c r="H34" s="72"/>
      <c r="I34" s="60">
        <f>G34/2</f>
        <v>1000</v>
      </c>
      <c r="J34" s="60">
        <v>0</v>
      </c>
      <c r="K34" s="60">
        <v>1000</v>
      </c>
      <c r="L34" s="60">
        <v>2000</v>
      </c>
      <c r="M34" s="63">
        <f t="shared" si="3"/>
        <v>4000</v>
      </c>
      <c r="N34" s="25"/>
      <c r="O34" s="25"/>
      <c r="P34" s="25"/>
      <c r="Q34" s="25"/>
      <c r="R34" s="25"/>
      <c r="S34" s="25"/>
      <c r="T34" s="25"/>
    </row>
    <row r="35" spans="1:20" ht="15" customHeight="1" x14ac:dyDescent="0.3">
      <c r="A35" s="71">
        <v>4</v>
      </c>
      <c r="B35" s="139" t="s">
        <v>200</v>
      </c>
      <c r="C35" s="60">
        <v>20</v>
      </c>
      <c r="D35" s="60">
        <v>800</v>
      </c>
      <c r="E35" s="30"/>
      <c r="F35" s="28"/>
      <c r="G35" s="42">
        <f>C35*D35</f>
        <v>16000</v>
      </c>
      <c r="H35" s="72"/>
      <c r="I35" s="60"/>
      <c r="J35" s="60">
        <v>0</v>
      </c>
      <c r="K35" s="60"/>
      <c r="L35" s="60"/>
      <c r="M35" s="63">
        <f t="shared" si="3"/>
        <v>0</v>
      </c>
      <c r="N35" s="25"/>
      <c r="O35" s="25"/>
      <c r="P35" s="25"/>
      <c r="Q35" s="25"/>
      <c r="R35" s="25"/>
      <c r="S35" s="25"/>
      <c r="T35" s="25"/>
    </row>
    <row r="36" spans="1:20" ht="15" customHeight="1" x14ac:dyDescent="0.3">
      <c r="A36" s="71">
        <v>5</v>
      </c>
      <c r="B36" s="139" t="s">
        <v>201</v>
      </c>
      <c r="C36" s="60">
        <v>5</v>
      </c>
      <c r="D36" s="60">
        <v>2000</v>
      </c>
      <c r="E36" s="30"/>
      <c r="F36" s="28"/>
      <c r="G36" s="42">
        <f>C36*D36</f>
        <v>10000</v>
      </c>
      <c r="H36" s="72"/>
      <c r="I36" s="60"/>
      <c r="J36" s="60">
        <v>0</v>
      </c>
      <c r="K36" s="60"/>
      <c r="L36" s="60"/>
      <c r="M36" s="63">
        <f t="shared" si="3"/>
        <v>0</v>
      </c>
      <c r="N36" s="25"/>
      <c r="O36" s="25"/>
      <c r="P36" s="25"/>
      <c r="Q36" s="25"/>
      <c r="R36" s="25"/>
      <c r="S36" s="25"/>
      <c r="T36" s="25"/>
    </row>
    <row r="37" spans="1:20" ht="15" customHeight="1" x14ac:dyDescent="0.3">
      <c r="A37" s="71">
        <v>6</v>
      </c>
      <c r="B37" s="139" t="s">
        <v>202</v>
      </c>
      <c r="C37" s="60">
        <v>2</v>
      </c>
      <c r="D37" s="60">
        <v>3500</v>
      </c>
      <c r="E37" s="30"/>
      <c r="F37" s="28"/>
      <c r="G37" s="42">
        <f t="shared" si="2"/>
        <v>7000</v>
      </c>
      <c r="H37" s="72"/>
      <c r="I37" s="60"/>
      <c r="J37" s="60">
        <v>0</v>
      </c>
      <c r="K37" s="60"/>
      <c r="L37" s="60"/>
      <c r="M37" s="63">
        <f t="shared" si="3"/>
        <v>0</v>
      </c>
      <c r="N37" s="25"/>
      <c r="O37" s="25"/>
      <c r="P37" s="25"/>
      <c r="Q37" s="25"/>
      <c r="R37" s="25"/>
      <c r="S37" s="25"/>
      <c r="T37" s="25"/>
    </row>
    <row r="38" spans="1:20" ht="15" customHeight="1" x14ac:dyDescent="0.3">
      <c r="A38" s="71">
        <v>7</v>
      </c>
      <c r="B38" s="139" t="s">
        <v>203</v>
      </c>
      <c r="C38" s="60">
        <v>3</v>
      </c>
      <c r="D38" s="60">
        <v>1200</v>
      </c>
      <c r="E38" s="30"/>
      <c r="F38" s="28"/>
      <c r="G38" s="42">
        <f t="shared" si="2"/>
        <v>3600</v>
      </c>
      <c r="H38" s="72"/>
      <c r="I38" s="60"/>
      <c r="J38" s="60">
        <v>0</v>
      </c>
      <c r="K38" s="60"/>
      <c r="L38" s="60"/>
      <c r="M38" s="63">
        <f t="shared" si="3"/>
        <v>0</v>
      </c>
      <c r="N38" s="25"/>
      <c r="O38" s="25"/>
      <c r="P38" s="25"/>
      <c r="Q38" s="25"/>
      <c r="R38" s="25"/>
      <c r="S38" s="25"/>
      <c r="T38" s="25"/>
    </row>
    <row r="39" spans="1:20" ht="15" customHeight="1" x14ac:dyDescent="0.3">
      <c r="A39" s="71">
        <v>8</v>
      </c>
      <c r="B39" s="139" t="s">
        <v>204</v>
      </c>
      <c r="C39" s="60">
        <v>100</v>
      </c>
      <c r="D39" s="60">
        <v>150</v>
      </c>
      <c r="E39" s="30"/>
      <c r="F39" s="28"/>
      <c r="G39" s="42">
        <f t="shared" si="2"/>
        <v>15000</v>
      </c>
      <c r="H39" s="72"/>
      <c r="I39" s="60"/>
      <c r="J39" s="60">
        <v>0</v>
      </c>
      <c r="K39" s="60"/>
      <c r="L39" s="60"/>
      <c r="M39" s="63">
        <f t="shared" si="3"/>
        <v>0</v>
      </c>
      <c r="N39" s="25"/>
      <c r="O39" s="25"/>
      <c r="P39" s="25"/>
      <c r="Q39" s="25"/>
      <c r="R39" s="25"/>
      <c r="S39" s="25"/>
      <c r="T39" s="25"/>
    </row>
    <row r="40" spans="1:20" ht="15" customHeight="1" x14ac:dyDescent="0.3">
      <c r="A40" s="71">
        <v>9</v>
      </c>
      <c r="B40" s="139" t="s">
        <v>205</v>
      </c>
      <c r="C40" s="60">
        <v>2</v>
      </c>
      <c r="D40" s="60">
        <v>4000</v>
      </c>
      <c r="E40" s="30"/>
      <c r="F40" s="28"/>
      <c r="G40" s="42">
        <f t="shared" si="2"/>
        <v>8000</v>
      </c>
      <c r="H40" s="72"/>
      <c r="I40" s="60"/>
      <c r="J40" s="60">
        <v>0</v>
      </c>
      <c r="K40" s="60"/>
      <c r="L40" s="60"/>
      <c r="M40" s="63">
        <f t="shared" si="3"/>
        <v>0</v>
      </c>
      <c r="N40" s="25"/>
      <c r="O40" s="25"/>
      <c r="P40" s="25"/>
      <c r="Q40" s="25"/>
      <c r="R40" s="25"/>
      <c r="S40" s="25"/>
      <c r="T40" s="25"/>
    </row>
    <row r="41" spans="1:20" ht="15" customHeight="1" x14ac:dyDescent="0.3">
      <c r="A41" s="71">
        <v>10</v>
      </c>
      <c r="B41" s="139" t="s">
        <v>206</v>
      </c>
      <c r="C41" s="60">
        <v>200</v>
      </c>
      <c r="D41" s="60">
        <v>38070</v>
      </c>
      <c r="E41" s="30"/>
      <c r="F41" s="28"/>
      <c r="G41" s="42">
        <f t="shared" si="2"/>
        <v>7614000</v>
      </c>
      <c r="H41" s="72"/>
      <c r="I41" s="60"/>
      <c r="J41" s="60">
        <v>0</v>
      </c>
      <c r="K41" s="60"/>
      <c r="L41" s="60"/>
      <c r="M41" s="63">
        <f t="shared" si="3"/>
        <v>0</v>
      </c>
      <c r="N41" s="25"/>
      <c r="O41" s="25"/>
      <c r="P41" s="25"/>
      <c r="Q41" s="25"/>
      <c r="R41" s="25"/>
      <c r="S41" s="25"/>
      <c r="T41" s="25"/>
    </row>
    <row r="42" spans="1:20" ht="15" customHeight="1" x14ac:dyDescent="0.3">
      <c r="A42" s="43"/>
      <c r="B42" s="33"/>
      <c r="C42" s="66"/>
      <c r="D42" s="67" t="s">
        <v>127</v>
      </c>
      <c r="E42" s="30"/>
      <c r="F42" s="28"/>
      <c r="G42" s="42">
        <f>SUM(G32:G41)</f>
        <v>7701600</v>
      </c>
      <c r="H42" s="72"/>
      <c r="I42" s="70">
        <f>SUM(I32:I41)</f>
        <v>27000</v>
      </c>
      <c r="J42" s="70">
        <f>SUM(J32:J41)</f>
        <v>1000</v>
      </c>
      <c r="K42" s="70">
        <f>SUM(K32:K41)</f>
        <v>27000</v>
      </c>
      <c r="L42" s="70">
        <f>SUM(L32:L41)</f>
        <v>2000</v>
      </c>
      <c r="M42" s="63">
        <f t="shared" si="3"/>
        <v>57000</v>
      </c>
      <c r="N42" s="25"/>
      <c r="O42" s="25"/>
      <c r="P42" s="25"/>
      <c r="Q42" s="25"/>
      <c r="R42" s="25"/>
      <c r="S42" s="25"/>
      <c r="T42" s="25"/>
    </row>
    <row r="43" spans="1:20" ht="12" customHeight="1" x14ac:dyDescent="0.3">
      <c r="A43" s="25"/>
      <c r="B43" s="48"/>
      <c r="C43" s="25"/>
      <c r="D43" s="35"/>
      <c r="E43" s="25"/>
      <c r="F43" s="25"/>
      <c r="G43" s="35"/>
      <c r="H43" s="25"/>
      <c r="I43" s="32"/>
      <c r="J43" s="32"/>
      <c r="K43" s="32"/>
      <c r="L43" s="32"/>
      <c r="M43" s="25"/>
      <c r="N43" s="25"/>
      <c r="O43" s="25"/>
      <c r="P43" s="25"/>
      <c r="Q43" s="25"/>
      <c r="R43" s="25"/>
      <c r="S43" s="25"/>
      <c r="T43" s="25"/>
    </row>
    <row r="44" spans="1:20" ht="13.95" customHeight="1" x14ac:dyDescent="0.3">
      <c r="A44" s="25"/>
      <c r="B44" s="36"/>
      <c r="C44" s="50"/>
      <c r="D44" s="50"/>
      <c r="E44" s="25"/>
      <c r="F44" s="25"/>
      <c r="G44" s="50"/>
      <c r="H44" s="28"/>
      <c r="I44" s="123" t="s">
        <v>209</v>
      </c>
      <c r="J44" s="124"/>
      <c r="K44" s="124"/>
      <c r="L44" s="124"/>
      <c r="M44" s="30"/>
      <c r="N44" s="25"/>
      <c r="O44" s="25"/>
      <c r="P44" s="25"/>
      <c r="Q44" s="25"/>
      <c r="R44" s="25"/>
      <c r="S44" s="25"/>
      <c r="T44" s="25"/>
    </row>
    <row r="45" spans="1:20" ht="29.25" customHeight="1" x14ac:dyDescent="0.3">
      <c r="A45" s="55"/>
      <c r="B45" s="45" t="s">
        <v>128</v>
      </c>
      <c r="C45" s="56" t="s">
        <v>120</v>
      </c>
      <c r="D45" s="56" t="s">
        <v>121</v>
      </c>
      <c r="E45" s="30"/>
      <c r="F45" s="28"/>
      <c r="G45" s="56" t="s">
        <v>122</v>
      </c>
      <c r="H45" s="62"/>
      <c r="I45" s="56" t="s">
        <v>123</v>
      </c>
      <c r="J45" s="56" t="s">
        <v>124</v>
      </c>
      <c r="K45" s="56" t="s">
        <v>125</v>
      </c>
      <c r="L45" s="56" t="s">
        <v>126</v>
      </c>
      <c r="M45" s="30"/>
      <c r="N45" s="25"/>
      <c r="O45" s="25"/>
      <c r="P45" s="25"/>
      <c r="Q45" s="25"/>
      <c r="R45" s="25"/>
      <c r="S45" s="25"/>
      <c r="T45" s="25"/>
    </row>
    <row r="46" spans="1:20" ht="15" customHeight="1" x14ac:dyDescent="0.3">
      <c r="A46" s="71">
        <v>1</v>
      </c>
      <c r="B46" s="59" t="s">
        <v>207</v>
      </c>
      <c r="C46" s="60">
        <v>2</v>
      </c>
      <c r="D46" s="60">
        <v>2000</v>
      </c>
      <c r="E46" s="30"/>
      <c r="F46" s="28"/>
      <c r="G46" s="42">
        <f>C46*D46</f>
        <v>4000</v>
      </c>
      <c r="H46" s="72"/>
      <c r="I46" s="60">
        <f>G46/4</f>
        <v>1000</v>
      </c>
      <c r="J46" s="60">
        <f>G46/4</f>
        <v>1000</v>
      </c>
      <c r="K46" s="60">
        <f>G46/4</f>
        <v>1000</v>
      </c>
      <c r="L46" s="60">
        <f>G46/4</f>
        <v>1000</v>
      </c>
      <c r="M46" s="63">
        <f t="shared" ref="M46:M51" si="4">SUM(I46:L46)</f>
        <v>4000</v>
      </c>
      <c r="N46" s="25"/>
      <c r="O46" s="25"/>
      <c r="P46" s="25"/>
      <c r="Q46" s="25"/>
      <c r="R46" s="25"/>
      <c r="S46" s="25"/>
      <c r="T46" s="25"/>
    </row>
    <row r="47" spans="1:20" ht="15" customHeight="1" x14ac:dyDescent="0.3">
      <c r="A47" s="71">
        <v>2</v>
      </c>
      <c r="B47" s="59" t="s">
        <v>208</v>
      </c>
      <c r="C47" s="60">
        <v>1</v>
      </c>
      <c r="D47" s="60">
        <v>5000</v>
      </c>
      <c r="E47" s="30"/>
      <c r="F47" s="28"/>
      <c r="G47" s="42">
        <f>C47*D47</f>
        <v>5000</v>
      </c>
      <c r="H47" s="72"/>
      <c r="I47" s="60">
        <f>G47/4</f>
        <v>1250</v>
      </c>
      <c r="J47" s="60">
        <f>G47/4</f>
        <v>1250</v>
      </c>
      <c r="K47" s="60">
        <f>G47/4</f>
        <v>1250</v>
      </c>
      <c r="L47" s="60">
        <f>G47/4</f>
        <v>1250</v>
      </c>
      <c r="M47" s="63">
        <f t="shared" si="4"/>
        <v>5000</v>
      </c>
      <c r="N47" s="25"/>
      <c r="O47" s="25"/>
      <c r="P47" s="25"/>
      <c r="Q47" s="25"/>
      <c r="R47" s="25"/>
      <c r="S47" s="25"/>
      <c r="T47" s="25"/>
    </row>
    <row r="48" spans="1:20" ht="15" customHeight="1" x14ac:dyDescent="0.3">
      <c r="A48" s="71">
        <v>3</v>
      </c>
      <c r="B48" s="64" t="s">
        <v>210</v>
      </c>
      <c r="C48" s="141">
        <v>3</v>
      </c>
      <c r="D48" s="60">
        <v>800</v>
      </c>
      <c r="E48" s="30"/>
      <c r="F48" s="28"/>
      <c r="G48" s="42">
        <f>C48*D48</f>
        <v>2400</v>
      </c>
      <c r="H48" s="72"/>
      <c r="I48" s="60"/>
      <c r="J48" s="60"/>
      <c r="K48" s="60"/>
      <c r="L48" s="60"/>
      <c r="M48" s="63">
        <f t="shared" si="4"/>
        <v>0</v>
      </c>
      <c r="N48" s="25"/>
      <c r="O48" s="25"/>
      <c r="P48" s="25"/>
      <c r="Q48" s="25"/>
      <c r="R48" s="25"/>
      <c r="S48" s="25"/>
      <c r="T48" s="25"/>
    </row>
    <row r="49" spans="1:20" ht="15" customHeight="1" x14ac:dyDescent="0.3">
      <c r="A49" s="71">
        <v>4</v>
      </c>
      <c r="B49" s="139" t="s">
        <v>211</v>
      </c>
      <c r="C49" s="60">
        <v>2</v>
      </c>
      <c r="D49" s="60">
        <v>1200</v>
      </c>
      <c r="E49" s="30"/>
      <c r="F49" s="28"/>
      <c r="G49" s="42">
        <f>C49*D49</f>
        <v>2400</v>
      </c>
      <c r="H49" s="72"/>
      <c r="I49" s="60"/>
      <c r="J49" s="60"/>
      <c r="K49" s="60"/>
      <c r="L49" s="60"/>
      <c r="M49" s="63">
        <f t="shared" si="4"/>
        <v>0</v>
      </c>
      <c r="N49" s="25"/>
      <c r="O49" s="25"/>
      <c r="P49" s="25"/>
      <c r="Q49" s="25"/>
      <c r="R49" s="25"/>
      <c r="S49" s="25"/>
      <c r="T49" s="25"/>
    </row>
    <row r="50" spans="1:20" ht="15" customHeight="1" x14ac:dyDescent="0.3">
      <c r="A50" s="71">
        <v>5</v>
      </c>
      <c r="B50" s="139" t="s">
        <v>212</v>
      </c>
      <c r="C50" s="60">
        <v>1</v>
      </c>
      <c r="D50" s="60">
        <v>1000</v>
      </c>
      <c r="E50" s="30"/>
      <c r="F50" s="28"/>
      <c r="G50" s="42">
        <f>C50*D50</f>
        <v>1000</v>
      </c>
      <c r="H50" s="72"/>
      <c r="I50" s="60"/>
      <c r="J50" s="60"/>
      <c r="K50" s="60"/>
      <c r="L50" s="60"/>
      <c r="M50" s="63">
        <f t="shared" si="4"/>
        <v>0</v>
      </c>
      <c r="N50" s="25"/>
      <c r="O50" s="25"/>
      <c r="P50" s="25"/>
      <c r="Q50" s="25"/>
      <c r="R50" s="25"/>
      <c r="S50" s="25"/>
      <c r="T50" s="25"/>
    </row>
    <row r="51" spans="1:20" ht="15" customHeight="1" x14ac:dyDescent="0.3">
      <c r="A51" s="43"/>
      <c r="B51" s="33"/>
      <c r="C51" s="66"/>
      <c r="D51" s="67" t="s">
        <v>129</v>
      </c>
      <c r="E51" s="30"/>
      <c r="F51" s="28"/>
      <c r="G51" s="42">
        <f>SUM(G46:G50)</f>
        <v>14800</v>
      </c>
      <c r="H51" s="72"/>
      <c r="I51" s="70">
        <f>SUM(I46:I50)</f>
        <v>2250</v>
      </c>
      <c r="J51" s="70">
        <f>SUM(J46:J50)</f>
        <v>2250</v>
      </c>
      <c r="K51" s="70">
        <f>SUM(K46:K50)</f>
        <v>2250</v>
      </c>
      <c r="L51" s="70">
        <f>SUM(L46:L50)</f>
        <v>2250</v>
      </c>
      <c r="M51" s="63">
        <f t="shared" si="4"/>
        <v>9000</v>
      </c>
      <c r="N51" s="25"/>
      <c r="O51" s="25"/>
      <c r="P51" s="25"/>
      <c r="Q51" s="25"/>
      <c r="R51" s="25"/>
      <c r="S51" s="25"/>
      <c r="T51" s="25"/>
    </row>
    <row r="52" spans="1:20" ht="12" customHeight="1" x14ac:dyDescent="0.3">
      <c r="A52" s="25"/>
      <c r="B52" s="48"/>
      <c r="C52" s="25"/>
      <c r="D52" s="35"/>
      <c r="E52" s="25"/>
      <c r="F52" s="25"/>
      <c r="G52" s="35"/>
      <c r="H52" s="25"/>
      <c r="I52" s="32"/>
      <c r="J52" s="32"/>
      <c r="K52" s="32"/>
      <c r="L52" s="32"/>
      <c r="M52" s="25"/>
      <c r="N52" s="25"/>
      <c r="O52" s="25"/>
      <c r="P52" s="25"/>
      <c r="Q52" s="25"/>
      <c r="R52" s="25"/>
      <c r="S52" s="25"/>
      <c r="T52" s="25"/>
    </row>
    <row r="53" spans="1:20" ht="13.5" customHeight="1" x14ac:dyDescent="0.3">
      <c r="A53" s="25"/>
      <c r="B53" s="142" t="s">
        <v>130</v>
      </c>
      <c r="C53" s="122"/>
      <c r="D53" s="122"/>
      <c r="E53" s="24"/>
      <c r="F53" s="25"/>
      <c r="G53" s="50"/>
      <c r="H53" s="28"/>
      <c r="I53" s="143" t="s">
        <v>96</v>
      </c>
      <c r="J53" s="124"/>
      <c r="K53" s="124"/>
      <c r="L53" s="124"/>
      <c r="M53" s="30"/>
      <c r="N53" s="25"/>
      <c r="O53" s="25"/>
      <c r="P53" s="25"/>
      <c r="Q53" s="25"/>
      <c r="R53" s="25"/>
      <c r="S53" s="25"/>
      <c r="T53" s="25"/>
    </row>
    <row r="54" spans="1:20" ht="54.45" customHeight="1" x14ac:dyDescent="0.3">
      <c r="A54" s="28"/>
      <c r="B54" s="29" t="s">
        <v>131</v>
      </c>
      <c r="C54" s="56" t="s">
        <v>132</v>
      </c>
      <c r="D54" s="56" t="s">
        <v>133</v>
      </c>
      <c r="E54" s="30"/>
      <c r="F54" s="28"/>
      <c r="G54" s="56" t="s">
        <v>122</v>
      </c>
      <c r="H54" s="62"/>
      <c r="I54" s="56" t="s">
        <v>123</v>
      </c>
      <c r="J54" s="56" t="s">
        <v>124</v>
      </c>
      <c r="K54" s="56" t="s">
        <v>125</v>
      </c>
      <c r="L54" s="56" t="s">
        <v>126</v>
      </c>
      <c r="M54" s="30"/>
      <c r="N54" s="25"/>
      <c r="O54" s="25"/>
      <c r="P54" s="25"/>
      <c r="Q54" s="25"/>
      <c r="R54" s="25"/>
      <c r="S54" s="25"/>
      <c r="T54" s="25"/>
    </row>
    <row r="55" spans="1:20" ht="26.55" customHeight="1" x14ac:dyDescent="0.3">
      <c r="A55" s="71">
        <v>1</v>
      </c>
      <c r="B55" s="140" t="s">
        <v>213</v>
      </c>
      <c r="C55" s="73">
        <v>1</v>
      </c>
      <c r="D55" s="60">
        <v>10000</v>
      </c>
      <c r="E55" s="30"/>
      <c r="F55" s="28"/>
      <c r="G55" s="42">
        <f>C55*D55</f>
        <v>10000</v>
      </c>
      <c r="H55" s="62"/>
      <c r="I55" s="60"/>
      <c r="J55" s="60"/>
      <c r="K55" s="60">
        <f>G55</f>
        <v>10000</v>
      </c>
      <c r="L55" s="60"/>
      <c r="M55" s="63">
        <f t="shared" ref="M55:M60" si="5">SUM(I55:L55)</f>
        <v>10000</v>
      </c>
      <c r="N55" s="25"/>
      <c r="O55" s="25"/>
      <c r="P55" s="25"/>
      <c r="Q55" s="25"/>
      <c r="R55" s="25"/>
      <c r="S55" s="25"/>
      <c r="T55" s="25"/>
    </row>
    <row r="56" spans="1:20" ht="15" customHeight="1" x14ac:dyDescent="0.3">
      <c r="A56" s="71">
        <v>2</v>
      </c>
      <c r="B56" s="139" t="s">
        <v>214</v>
      </c>
      <c r="C56" s="74"/>
      <c r="D56" s="60"/>
      <c r="E56" s="30"/>
      <c r="F56" s="28"/>
      <c r="G56" s="42">
        <f>C56*D56</f>
        <v>0</v>
      </c>
      <c r="H56" s="62"/>
      <c r="I56" s="60"/>
      <c r="J56" s="60"/>
      <c r="K56" s="60"/>
      <c r="L56" s="60"/>
      <c r="M56" s="63">
        <f t="shared" si="5"/>
        <v>0</v>
      </c>
      <c r="N56" s="25"/>
      <c r="O56" s="25"/>
      <c r="P56" s="25"/>
      <c r="Q56" s="25"/>
      <c r="R56" s="25"/>
      <c r="S56" s="25"/>
      <c r="T56" s="25"/>
    </row>
    <row r="57" spans="1:20" ht="15" customHeight="1" x14ac:dyDescent="0.3">
      <c r="A57" s="71">
        <v>3</v>
      </c>
      <c r="B57" s="139" t="s">
        <v>215</v>
      </c>
      <c r="C57" s="74"/>
      <c r="D57" s="60"/>
      <c r="E57" s="30"/>
      <c r="F57" s="28"/>
      <c r="G57" s="42">
        <f>C57*D57</f>
        <v>0</v>
      </c>
      <c r="H57" s="62"/>
      <c r="I57" s="60"/>
      <c r="J57" s="60"/>
      <c r="K57" s="60"/>
      <c r="L57" s="60"/>
      <c r="M57" s="63">
        <f t="shared" si="5"/>
        <v>0</v>
      </c>
      <c r="N57" s="25"/>
      <c r="O57" s="25"/>
      <c r="P57" s="25"/>
      <c r="Q57" s="25"/>
      <c r="R57" s="25"/>
      <c r="S57" s="25"/>
      <c r="T57" s="25"/>
    </row>
    <row r="58" spans="1:20" ht="15" customHeight="1" x14ac:dyDescent="0.3">
      <c r="A58" s="71">
        <v>4</v>
      </c>
      <c r="B58" s="139" t="s">
        <v>216</v>
      </c>
      <c r="C58" s="74"/>
      <c r="D58" s="60"/>
      <c r="E58" s="30"/>
      <c r="F58" s="28"/>
      <c r="G58" s="42">
        <f>C58*D58</f>
        <v>0</v>
      </c>
      <c r="H58" s="62"/>
      <c r="I58" s="60"/>
      <c r="J58" s="60"/>
      <c r="K58" s="60"/>
      <c r="L58" s="60"/>
      <c r="M58" s="63">
        <f t="shared" si="5"/>
        <v>0</v>
      </c>
      <c r="N58" s="25"/>
      <c r="O58" s="25"/>
      <c r="P58" s="25"/>
      <c r="Q58" s="25"/>
      <c r="R58" s="25"/>
      <c r="S58" s="25"/>
      <c r="T58" s="25"/>
    </row>
    <row r="59" spans="1:20" ht="15" customHeight="1" x14ac:dyDescent="0.3">
      <c r="A59" s="71">
        <v>5</v>
      </c>
      <c r="B59" s="139" t="s">
        <v>217</v>
      </c>
      <c r="C59" s="74"/>
      <c r="D59" s="60"/>
      <c r="E59" s="30"/>
      <c r="F59" s="28"/>
      <c r="G59" s="42">
        <f>C59*D59</f>
        <v>0</v>
      </c>
      <c r="H59" s="62"/>
      <c r="I59" s="60"/>
      <c r="J59" s="60"/>
      <c r="K59" s="60"/>
      <c r="L59" s="60"/>
      <c r="M59" s="63">
        <f t="shared" si="5"/>
        <v>0</v>
      </c>
      <c r="N59" s="25"/>
      <c r="O59" s="25"/>
      <c r="P59" s="25"/>
      <c r="Q59" s="25"/>
      <c r="R59" s="25"/>
      <c r="S59" s="25"/>
      <c r="T59" s="25"/>
    </row>
    <row r="60" spans="1:20" ht="15" customHeight="1" x14ac:dyDescent="0.3">
      <c r="A60" s="43"/>
      <c r="B60" s="33"/>
      <c r="C60" s="66"/>
      <c r="D60" s="67" t="s">
        <v>134</v>
      </c>
      <c r="E60" s="30"/>
      <c r="F60" s="28"/>
      <c r="G60" s="42">
        <f>SUM(G55:G59)</f>
        <v>10000</v>
      </c>
      <c r="H60" s="62"/>
      <c r="I60" s="70">
        <f>SUM(I55:I59)</f>
        <v>0</v>
      </c>
      <c r="J60" s="70">
        <f>SUM(J55:J59)</f>
        <v>0</v>
      </c>
      <c r="K60" s="70">
        <f>SUM(K55:K59)</f>
        <v>10000</v>
      </c>
      <c r="L60" s="70">
        <f>SUM(L55:L59)</f>
        <v>0</v>
      </c>
      <c r="M60" s="63">
        <f t="shared" si="5"/>
        <v>10000</v>
      </c>
      <c r="N60" s="25"/>
      <c r="O60" s="25"/>
      <c r="P60" s="25"/>
      <c r="Q60" s="25"/>
      <c r="R60" s="25"/>
      <c r="S60" s="25"/>
      <c r="T60" s="25"/>
    </row>
    <row r="61" spans="1:20" ht="12" customHeight="1" x14ac:dyDescent="0.3">
      <c r="A61" s="25"/>
      <c r="B61" s="48"/>
      <c r="C61" s="25"/>
      <c r="D61" s="35"/>
      <c r="E61" s="25"/>
      <c r="F61" s="25"/>
      <c r="G61" s="35"/>
      <c r="H61" s="25"/>
      <c r="I61" s="32"/>
      <c r="J61" s="32"/>
      <c r="K61" s="32"/>
      <c r="L61" s="32"/>
      <c r="M61" s="25"/>
      <c r="N61" s="25"/>
      <c r="O61" s="25"/>
      <c r="P61" s="25"/>
      <c r="Q61" s="25"/>
      <c r="R61" s="25"/>
      <c r="S61" s="25"/>
      <c r="T61" s="25"/>
    </row>
    <row r="62" spans="1:20" ht="13.5" customHeight="1" x14ac:dyDescent="0.3">
      <c r="A62" s="25"/>
      <c r="B62" s="142" t="s">
        <v>135</v>
      </c>
      <c r="C62" s="122"/>
      <c r="D62" s="122"/>
      <c r="E62" s="24"/>
      <c r="F62" s="25"/>
      <c r="G62" s="50"/>
      <c r="H62" s="28"/>
      <c r="I62" s="143" t="s">
        <v>96</v>
      </c>
      <c r="J62" s="124"/>
      <c r="K62" s="124"/>
      <c r="L62" s="124"/>
      <c r="M62" s="30"/>
      <c r="N62" s="25"/>
      <c r="O62" s="25"/>
      <c r="P62" s="25"/>
      <c r="Q62" s="25"/>
      <c r="R62" s="25"/>
      <c r="S62" s="25"/>
      <c r="T62" s="25"/>
    </row>
    <row r="63" spans="1:20" ht="27.75" customHeight="1" x14ac:dyDescent="0.3">
      <c r="A63" s="75"/>
      <c r="B63" s="144" t="s">
        <v>136</v>
      </c>
      <c r="C63" s="56" t="s">
        <v>137</v>
      </c>
      <c r="D63" s="56" t="s">
        <v>138</v>
      </c>
      <c r="E63" s="30"/>
      <c r="F63" s="28"/>
      <c r="G63" s="56" t="s">
        <v>122</v>
      </c>
      <c r="H63" s="62"/>
      <c r="I63" s="56" t="s">
        <v>123</v>
      </c>
      <c r="J63" s="56" t="s">
        <v>124</v>
      </c>
      <c r="K63" s="56" t="s">
        <v>125</v>
      </c>
      <c r="L63" s="56" t="s">
        <v>126</v>
      </c>
      <c r="M63" s="30"/>
      <c r="N63" s="25"/>
      <c r="O63" s="25"/>
      <c r="P63" s="25"/>
      <c r="Q63" s="25"/>
      <c r="R63" s="25"/>
      <c r="S63" s="25"/>
      <c r="T63" s="25"/>
    </row>
    <row r="64" spans="1:20" ht="38.549999999999997" customHeight="1" x14ac:dyDescent="0.3">
      <c r="A64" s="71">
        <v>1</v>
      </c>
      <c r="B64" s="140" t="s">
        <v>218</v>
      </c>
      <c r="C64" s="73">
        <v>100</v>
      </c>
      <c r="D64" s="60">
        <v>10</v>
      </c>
      <c r="E64" s="30"/>
      <c r="F64" s="28"/>
      <c r="G64" s="42">
        <f>C64*D64</f>
        <v>1000</v>
      </c>
      <c r="H64" s="72"/>
      <c r="I64" s="60">
        <v>500</v>
      </c>
      <c r="J64" s="60">
        <f>G64/2</f>
        <v>500</v>
      </c>
      <c r="K64" s="60">
        <f>G64/2</f>
        <v>500</v>
      </c>
      <c r="L64" s="60">
        <v>1000</v>
      </c>
      <c r="M64" s="63">
        <f t="shared" ref="M64:M69" si="6">SUM(I64:L64)</f>
        <v>2500</v>
      </c>
      <c r="N64" s="25"/>
      <c r="O64" s="25"/>
      <c r="P64" s="25"/>
      <c r="Q64" s="25"/>
      <c r="R64" s="25"/>
      <c r="S64" s="25"/>
      <c r="T64" s="25"/>
    </row>
    <row r="65" spans="1:20" ht="15" customHeight="1" x14ac:dyDescent="0.3">
      <c r="A65" s="71">
        <v>2</v>
      </c>
      <c r="B65" s="139" t="s">
        <v>219</v>
      </c>
      <c r="C65" s="73">
        <v>100</v>
      </c>
      <c r="D65" s="60">
        <v>20</v>
      </c>
      <c r="E65" s="30"/>
      <c r="F65" s="28"/>
      <c r="G65" s="42">
        <f>C65*D65</f>
        <v>2000</v>
      </c>
      <c r="H65" s="72"/>
      <c r="I65" s="60"/>
      <c r="J65" s="60"/>
      <c r="K65" s="60"/>
      <c r="L65" s="60"/>
      <c r="M65" s="63">
        <f t="shared" si="6"/>
        <v>0</v>
      </c>
      <c r="N65" s="25"/>
      <c r="O65" s="25"/>
      <c r="P65" s="25"/>
      <c r="Q65" s="25"/>
      <c r="R65" s="25"/>
      <c r="S65" s="25"/>
      <c r="T65" s="25"/>
    </row>
    <row r="66" spans="1:20" ht="15" customHeight="1" x14ac:dyDescent="0.3">
      <c r="A66" s="71">
        <v>3</v>
      </c>
      <c r="B66" s="139" t="s">
        <v>220</v>
      </c>
      <c r="C66" s="73">
        <v>100</v>
      </c>
      <c r="D66" s="60">
        <v>15</v>
      </c>
      <c r="E66" s="30"/>
      <c r="F66" s="28"/>
      <c r="G66" s="42">
        <f>C66*D66</f>
        <v>1500</v>
      </c>
      <c r="H66" s="72"/>
      <c r="I66" s="60"/>
      <c r="J66" s="60"/>
      <c r="K66" s="60"/>
      <c r="L66" s="60"/>
      <c r="M66" s="63">
        <f t="shared" si="6"/>
        <v>0</v>
      </c>
      <c r="N66" s="25"/>
      <c r="O66" s="25"/>
      <c r="P66" s="25"/>
      <c r="Q66" s="25"/>
      <c r="R66" s="25"/>
      <c r="S66" s="25"/>
      <c r="T66" s="25"/>
    </row>
    <row r="67" spans="1:20" ht="15" customHeight="1" x14ac:dyDescent="0.3">
      <c r="A67" s="71">
        <v>4</v>
      </c>
      <c r="B67" s="139" t="s">
        <v>221</v>
      </c>
      <c r="C67" s="73">
        <v>100</v>
      </c>
      <c r="D67" s="60"/>
      <c r="E67" s="30"/>
      <c r="F67" s="28"/>
      <c r="G67" s="42">
        <f>C67*D67</f>
        <v>0</v>
      </c>
      <c r="H67" s="72"/>
      <c r="I67" s="60"/>
      <c r="J67" s="60"/>
      <c r="K67" s="60"/>
      <c r="L67" s="60"/>
      <c r="M67" s="63">
        <f t="shared" si="6"/>
        <v>0</v>
      </c>
      <c r="N67" s="25"/>
      <c r="O67" s="25"/>
      <c r="P67" s="25"/>
      <c r="Q67" s="25"/>
      <c r="R67" s="25"/>
      <c r="S67" s="25"/>
      <c r="T67" s="25"/>
    </row>
    <row r="68" spans="1:20" ht="15" customHeight="1" x14ac:dyDescent="0.3">
      <c r="A68" s="71">
        <v>5</v>
      </c>
      <c r="B68" s="64"/>
      <c r="C68" s="73"/>
      <c r="D68" s="60"/>
      <c r="E68" s="30"/>
      <c r="F68" s="28"/>
      <c r="G68" s="42">
        <f>C68*D68</f>
        <v>0</v>
      </c>
      <c r="H68" s="72"/>
      <c r="I68" s="60"/>
      <c r="J68" s="60"/>
      <c r="K68" s="60"/>
      <c r="L68" s="60"/>
      <c r="M68" s="63">
        <f t="shared" si="6"/>
        <v>0</v>
      </c>
      <c r="N68" s="25"/>
      <c r="O68" s="25"/>
      <c r="P68" s="25"/>
      <c r="Q68" s="25"/>
      <c r="R68" s="25"/>
      <c r="S68" s="25"/>
      <c r="T68" s="25"/>
    </row>
    <row r="69" spans="1:20" ht="15" customHeight="1" x14ac:dyDescent="0.3">
      <c r="A69" s="43"/>
      <c r="B69" s="33"/>
      <c r="C69" s="66"/>
      <c r="D69" s="67" t="s">
        <v>139</v>
      </c>
      <c r="E69" s="30"/>
      <c r="F69" s="28"/>
      <c r="G69" s="42">
        <f>SUM(G64:G68)</f>
        <v>4500</v>
      </c>
      <c r="H69" s="72"/>
      <c r="I69" s="70">
        <f>SUM(I64:I68)</f>
        <v>500</v>
      </c>
      <c r="J69" s="70">
        <f>SUM(J64:J68)</f>
        <v>500</v>
      </c>
      <c r="K69" s="70">
        <f>SUM(K64:K68)</f>
        <v>500</v>
      </c>
      <c r="L69" s="70">
        <f>SUM(L64:L68)</f>
        <v>1000</v>
      </c>
      <c r="M69" s="63">
        <f t="shared" si="6"/>
        <v>2500</v>
      </c>
      <c r="N69" s="25"/>
      <c r="O69" s="25"/>
      <c r="P69" s="25"/>
      <c r="Q69" s="25"/>
      <c r="R69" s="25"/>
      <c r="S69" s="25"/>
      <c r="T69" s="25"/>
    </row>
    <row r="70" spans="1:20" ht="12" customHeight="1" x14ac:dyDescent="0.3">
      <c r="A70" s="25"/>
      <c r="B70" s="48"/>
      <c r="C70" s="25"/>
      <c r="D70" s="35"/>
      <c r="E70" s="25"/>
      <c r="F70" s="25"/>
      <c r="G70" s="35"/>
      <c r="H70" s="25"/>
      <c r="I70" s="32"/>
      <c r="J70" s="32"/>
      <c r="K70" s="32"/>
      <c r="L70" s="32"/>
      <c r="M70" s="25"/>
      <c r="N70" s="25"/>
      <c r="O70" s="25"/>
      <c r="P70" s="25"/>
      <c r="Q70" s="25"/>
      <c r="R70" s="25"/>
      <c r="S70" s="25"/>
      <c r="T70" s="25"/>
    </row>
    <row r="71" spans="1:20" ht="25.5" customHeight="1" x14ac:dyDescent="0.3">
      <c r="A71" s="25"/>
      <c r="B71" s="121" t="s">
        <v>140</v>
      </c>
      <c r="C71" s="122"/>
      <c r="D71" s="122"/>
      <c r="E71" s="24"/>
      <c r="F71" s="25"/>
      <c r="G71" s="50"/>
      <c r="H71" s="28"/>
      <c r="I71" s="123" t="s">
        <v>96</v>
      </c>
      <c r="J71" s="124"/>
      <c r="K71" s="124"/>
      <c r="L71" s="124"/>
      <c r="M71" s="30"/>
      <c r="N71" s="25"/>
      <c r="O71" s="25"/>
      <c r="P71" s="25"/>
      <c r="Q71" s="25"/>
      <c r="R71" s="25"/>
      <c r="S71" s="25"/>
      <c r="T71" s="25"/>
    </row>
    <row r="72" spans="1:20" ht="31.5" customHeight="1" x14ac:dyDescent="0.3">
      <c r="A72" s="76"/>
      <c r="B72" s="118" t="s">
        <v>136</v>
      </c>
      <c r="C72" s="119"/>
      <c r="D72" s="77" t="s">
        <v>141</v>
      </c>
      <c r="E72" s="30"/>
      <c r="F72" s="28"/>
      <c r="G72" s="77" t="s">
        <v>122</v>
      </c>
      <c r="H72" s="62"/>
      <c r="I72" s="77" t="s">
        <v>123</v>
      </c>
      <c r="J72" s="77" t="s">
        <v>124</v>
      </c>
      <c r="K72" s="77" t="s">
        <v>125</v>
      </c>
      <c r="L72" s="77" t="s">
        <v>126</v>
      </c>
      <c r="M72" s="30"/>
      <c r="N72" s="25"/>
      <c r="O72" s="25"/>
      <c r="P72" s="25"/>
      <c r="Q72" s="25"/>
      <c r="R72" s="25"/>
      <c r="S72" s="25"/>
      <c r="T72" s="25"/>
    </row>
    <row r="73" spans="1:20" ht="15" customHeight="1" x14ac:dyDescent="0.3">
      <c r="A73" s="71">
        <v>1</v>
      </c>
      <c r="B73" s="145" t="s">
        <v>222</v>
      </c>
      <c r="C73" s="117"/>
      <c r="D73" s="60">
        <v>5000</v>
      </c>
      <c r="E73" s="30"/>
      <c r="F73" s="28"/>
      <c r="G73" s="42">
        <f>D73</f>
        <v>5000</v>
      </c>
      <c r="H73" s="62"/>
      <c r="I73" s="60">
        <v>5000</v>
      </c>
      <c r="J73" s="60"/>
      <c r="K73" s="60"/>
      <c r="L73" s="60">
        <v>5000</v>
      </c>
      <c r="M73" s="63">
        <f t="shared" ref="M73:M78" si="7">SUM(I73:L73)</f>
        <v>10000</v>
      </c>
      <c r="N73" s="25"/>
      <c r="O73" s="25"/>
      <c r="P73" s="25"/>
      <c r="Q73" s="25"/>
      <c r="R73" s="25"/>
      <c r="S73" s="25"/>
      <c r="T73" s="25"/>
    </row>
    <row r="74" spans="1:20" ht="15" customHeight="1" x14ac:dyDescent="0.3">
      <c r="A74" s="71">
        <v>2</v>
      </c>
      <c r="B74" s="146" t="s">
        <v>223</v>
      </c>
      <c r="C74" s="117"/>
      <c r="D74" s="60">
        <v>2500</v>
      </c>
      <c r="E74" s="30"/>
      <c r="F74" s="28"/>
      <c r="G74" s="42">
        <f>D74</f>
        <v>2500</v>
      </c>
      <c r="H74" s="62"/>
      <c r="I74" s="60">
        <v>2500</v>
      </c>
      <c r="J74" s="60"/>
      <c r="K74" s="60"/>
      <c r="L74" s="60">
        <v>2500</v>
      </c>
      <c r="M74" s="63">
        <f t="shared" si="7"/>
        <v>5000</v>
      </c>
      <c r="N74" s="25"/>
      <c r="O74" s="25"/>
      <c r="P74" s="25"/>
      <c r="Q74" s="25"/>
      <c r="R74" s="25"/>
      <c r="S74" s="25"/>
      <c r="T74" s="25"/>
    </row>
    <row r="75" spans="1:20" ht="15" customHeight="1" x14ac:dyDescent="0.3">
      <c r="A75" s="71">
        <v>3</v>
      </c>
      <c r="B75" s="146" t="s">
        <v>224</v>
      </c>
      <c r="C75" s="117"/>
      <c r="D75" s="60">
        <v>3000</v>
      </c>
      <c r="E75" s="30"/>
      <c r="F75" s="28"/>
      <c r="G75" s="42">
        <f>D75</f>
        <v>3000</v>
      </c>
      <c r="H75" s="62"/>
      <c r="I75" s="60">
        <v>3000</v>
      </c>
      <c r="J75" s="60"/>
      <c r="K75" s="60"/>
      <c r="L75" s="60">
        <v>3000</v>
      </c>
      <c r="M75" s="63">
        <f t="shared" si="7"/>
        <v>6000</v>
      </c>
      <c r="N75" s="25"/>
      <c r="O75" s="25"/>
      <c r="P75" s="25"/>
      <c r="Q75" s="25"/>
      <c r="R75" s="25"/>
      <c r="S75" s="25"/>
      <c r="T75" s="25"/>
    </row>
    <row r="76" spans="1:20" ht="15" customHeight="1" x14ac:dyDescent="0.3">
      <c r="A76" s="71">
        <v>4</v>
      </c>
      <c r="B76" s="117"/>
      <c r="C76" s="117"/>
      <c r="D76" s="60"/>
      <c r="E76" s="30"/>
      <c r="F76" s="28"/>
      <c r="G76" s="42">
        <f>D76</f>
        <v>0</v>
      </c>
      <c r="H76" s="62"/>
      <c r="I76" s="60"/>
      <c r="J76" s="60"/>
      <c r="K76" s="60"/>
      <c r="L76" s="60"/>
      <c r="M76" s="63">
        <f t="shared" si="7"/>
        <v>0</v>
      </c>
      <c r="N76" s="25"/>
      <c r="O76" s="25"/>
      <c r="P76" s="25"/>
      <c r="Q76" s="25"/>
      <c r="R76" s="25"/>
      <c r="S76" s="25"/>
      <c r="T76" s="25"/>
    </row>
    <row r="77" spans="1:20" ht="15" customHeight="1" x14ac:dyDescent="0.3">
      <c r="A77" s="71">
        <v>5</v>
      </c>
      <c r="B77" s="117"/>
      <c r="C77" s="117"/>
      <c r="D77" s="60"/>
      <c r="E77" s="30"/>
      <c r="F77" s="28"/>
      <c r="G77" s="42">
        <f>D77</f>
        <v>0</v>
      </c>
      <c r="H77" s="62"/>
      <c r="I77" s="60"/>
      <c r="J77" s="60"/>
      <c r="K77" s="60"/>
      <c r="L77" s="60"/>
      <c r="M77" s="63">
        <f t="shared" si="7"/>
        <v>0</v>
      </c>
      <c r="N77" s="25"/>
      <c r="O77" s="25"/>
      <c r="P77" s="25"/>
      <c r="Q77" s="25"/>
      <c r="R77" s="25"/>
      <c r="S77" s="25"/>
      <c r="T77" s="25"/>
    </row>
    <row r="78" spans="1:20" ht="15" customHeight="1" x14ac:dyDescent="0.3">
      <c r="A78" s="43"/>
      <c r="B78" s="33"/>
      <c r="C78" s="66"/>
      <c r="D78" s="67" t="s">
        <v>142</v>
      </c>
      <c r="E78" s="30"/>
      <c r="F78" s="28"/>
      <c r="G78" s="42">
        <f>SUM(G73:G77)</f>
        <v>10500</v>
      </c>
      <c r="H78" s="62"/>
      <c r="I78" s="70">
        <f>SUM(I73:I77)</f>
        <v>10500</v>
      </c>
      <c r="J78" s="70">
        <f>SUM(J73:J77)</f>
        <v>0</v>
      </c>
      <c r="K78" s="70">
        <f>SUM(K73:K77)</f>
        <v>0</v>
      </c>
      <c r="L78" s="70">
        <f>SUM(L73:L77)</f>
        <v>10500</v>
      </c>
      <c r="M78" s="63">
        <f t="shared" si="7"/>
        <v>21000</v>
      </c>
      <c r="N78" s="25"/>
      <c r="O78" s="25"/>
      <c r="P78" s="25"/>
      <c r="Q78" s="25"/>
      <c r="R78" s="25"/>
      <c r="S78" s="25"/>
      <c r="T78" s="25"/>
    </row>
    <row r="79" spans="1:20" ht="12" customHeight="1" x14ac:dyDescent="0.3">
      <c r="A79" s="43"/>
      <c r="B79" s="48"/>
      <c r="C79" s="25"/>
      <c r="D79" s="78"/>
      <c r="E79" s="25"/>
      <c r="F79" s="25"/>
      <c r="G79" s="79"/>
      <c r="H79" s="25"/>
      <c r="I79" s="80"/>
      <c r="J79" s="80"/>
      <c r="K79" s="80"/>
      <c r="L79" s="80"/>
      <c r="M79" s="25"/>
      <c r="N79" s="25"/>
      <c r="O79" s="25"/>
      <c r="P79" s="25"/>
      <c r="Q79" s="25"/>
      <c r="R79" s="25"/>
      <c r="S79" s="25"/>
      <c r="T79" s="25"/>
    </row>
    <row r="80" spans="1:20" ht="12" customHeight="1" x14ac:dyDescent="0.3">
      <c r="A80" s="25"/>
      <c r="B80" s="121" t="s">
        <v>143</v>
      </c>
      <c r="C80" s="122"/>
      <c r="D80" s="50"/>
      <c r="E80" s="25"/>
      <c r="F80" s="25"/>
      <c r="G80" s="50"/>
      <c r="H80" s="28"/>
      <c r="I80" s="123" t="s">
        <v>96</v>
      </c>
      <c r="J80" s="124"/>
      <c r="K80" s="124"/>
      <c r="L80" s="124"/>
      <c r="M80" s="30"/>
      <c r="N80" s="25"/>
      <c r="O80" s="25"/>
      <c r="P80" s="25"/>
      <c r="Q80" s="25"/>
      <c r="R80" s="25"/>
      <c r="S80" s="25"/>
      <c r="T80" s="25"/>
    </row>
    <row r="81" spans="1:20" ht="28.5" customHeight="1" x14ac:dyDescent="0.3">
      <c r="A81" s="76"/>
      <c r="B81" s="147" t="s">
        <v>136</v>
      </c>
      <c r="C81" s="77" t="s">
        <v>137</v>
      </c>
      <c r="D81" s="77" t="s">
        <v>138</v>
      </c>
      <c r="E81" s="30"/>
      <c r="F81" s="28"/>
      <c r="G81" s="77" t="s">
        <v>122</v>
      </c>
      <c r="H81" s="62"/>
      <c r="I81" s="77" t="s">
        <v>123</v>
      </c>
      <c r="J81" s="77" t="s">
        <v>124</v>
      </c>
      <c r="K81" s="77" t="s">
        <v>125</v>
      </c>
      <c r="L81" s="77" t="s">
        <v>126</v>
      </c>
      <c r="M81" s="30"/>
      <c r="N81" s="25"/>
      <c r="O81" s="25"/>
      <c r="P81" s="25"/>
      <c r="Q81" s="25"/>
      <c r="R81" s="25"/>
      <c r="S81" s="25"/>
      <c r="T81" s="25"/>
    </row>
    <row r="82" spans="1:20" ht="13.95" customHeight="1" x14ac:dyDescent="0.3">
      <c r="A82" s="71">
        <v>1</v>
      </c>
      <c r="B82" s="139" t="s">
        <v>225</v>
      </c>
      <c r="C82" s="73">
        <v>150</v>
      </c>
      <c r="D82" s="60">
        <v>20</v>
      </c>
      <c r="E82" s="30"/>
      <c r="F82" s="28"/>
      <c r="G82" s="42">
        <f>C82*D82</f>
        <v>3000</v>
      </c>
      <c r="H82" s="62"/>
      <c r="I82" s="60">
        <v>500</v>
      </c>
      <c r="J82" s="60">
        <v>500</v>
      </c>
      <c r="K82" s="60"/>
      <c r="L82" s="60">
        <v>500</v>
      </c>
      <c r="M82" s="63">
        <f t="shared" ref="M82:M87" si="8">SUM(I82:L82)</f>
        <v>1500</v>
      </c>
      <c r="N82" s="25"/>
      <c r="O82" s="25"/>
      <c r="P82" s="25"/>
      <c r="Q82" s="25"/>
      <c r="R82" s="25"/>
      <c r="S82" s="25"/>
      <c r="T82" s="25"/>
    </row>
    <row r="83" spans="1:20" ht="15" customHeight="1" x14ac:dyDescent="0.3">
      <c r="A83" s="71">
        <v>2</v>
      </c>
      <c r="B83" s="139" t="s">
        <v>226</v>
      </c>
      <c r="C83" s="73">
        <v>120</v>
      </c>
      <c r="D83" s="60">
        <v>15</v>
      </c>
      <c r="E83" s="30"/>
      <c r="F83" s="28"/>
      <c r="G83" s="42">
        <f>C83*D83</f>
        <v>1800</v>
      </c>
      <c r="H83" s="62"/>
      <c r="I83" s="60">
        <v>120</v>
      </c>
      <c r="J83" s="60">
        <v>120</v>
      </c>
      <c r="K83" s="60">
        <v>120</v>
      </c>
      <c r="L83" s="60">
        <v>120</v>
      </c>
      <c r="M83" s="63">
        <f t="shared" si="8"/>
        <v>480</v>
      </c>
      <c r="N83" s="25"/>
      <c r="O83" s="25"/>
      <c r="P83" s="25"/>
      <c r="Q83" s="25"/>
      <c r="R83" s="25"/>
      <c r="S83" s="25"/>
      <c r="T83" s="25"/>
    </row>
    <row r="84" spans="1:20" ht="15" customHeight="1" x14ac:dyDescent="0.3">
      <c r="A84" s="71">
        <v>3</v>
      </c>
      <c r="B84" s="139" t="s">
        <v>227</v>
      </c>
      <c r="C84" s="73">
        <v>200</v>
      </c>
      <c r="D84" s="60">
        <v>10</v>
      </c>
      <c r="E84" s="30"/>
      <c r="F84" s="28"/>
      <c r="G84" s="42">
        <f>C84*D84</f>
        <v>2000</v>
      </c>
      <c r="H84" s="62"/>
      <c r="I84" s="60"/>
      <c r="J84" s="60"/>
      <c r="K84" s="60"/>
      <c r="L84" s="60"/>
      <c r="M84" s="63">
        <f t="shared" si="8"/>
        <v>0</v>
      </c>
      <c r="N84" s="25"/>
      <c r="O84" s="25"/>
      <c r="P84" s="25"/>
      <c r="Q84" s="25"/>
      <c r="R84" s="25"/>
      <c r="S84" s="25"/>
      <c r="T84" s="25"/>
    </row>
    <row r="85" spans="1:20" ht="15" customHeight="1" x14ac:dyDescent="0.3">
      <c r="A85" s="71">
        <v>4</v>
      </c>
      <c r="B85" s="139" t="s">
        <v>228</v>
      </c>
      <c r="C85" s="73">
        <v>0</v>
      </c>
      <c r="D85" s="60">
        <v>0</v>
      </c>
      <c r="E85" s="30"/>
      <c r="F85" s="28"/>
      <c r="G85" s="42">
        <f>C85*D85</f>
        <v>0</v>
      </c>
      <c r="H85" s="62"/>
      <c r="I85" s="60"/>
      <c r="J85" s="60"/>
      <c r="K85" s="60"/>
      <c r="L85" s="60"/>
      <c r="M85" s="63">
        <f t="shared" si="8"/>
        <v>0</v>
      </c>
      <c r="N85" s="25"/>
      <c r="O85" s="25"/>
      <c r="P85" s="25"/>
      <c r="Q85" s="25"/>
      <c r="R85" s="25"/>
      <c r="S85" s="25"/>
      <c r="T85" s="25"/>
    </row>
    <row r="86" spans="1:20" ht="15" customHeight="1" x14ac:dyDescent="0.3">
      <c r="A86" s="71">
        <v>5</v>
      </c>
      <c r="B86" s="64"/>
      <c r="C86" s="73"/>
      <c r="D86" s="60"/>
      <c r="E86" s="30"/>
      <c r="F86" s="28"/>
      <c r="G86" s="42">
        <f>C86*D86</f>
        <v>0</v>
      </c>
      <c r="H86" s="62"/>
      <c r="I86" s="60"/>
      <c r="J86" s="60"/>
      <c r="K86" s="60"/>
      <c r="L86" s="60"/>
      <c r="M86" s="63">
        <f t="shared" si="8"/>
        <v>0</v>
      </c>
      <c r="N86" s="25"/>
      <c r="O86" s="25"/>
      <c r="P86" s="25"/>
      <c r="Q86" s="25"/>
      <c r="R86" s="25"/>
      <c r="S86" s="25"/>
      <c r="T86" s="25"/>
    </row>
    <row r="87" spans="1:20" ht="15" customHeight="1" x14ac:dyDescent="0.3">
      <c r="A87" s="43"/>
      <c r="B87" s="33"/>
      <c r="C87" s="66"/>
      <c r="D87" s="67" t="s">
        <v>144</v>
      </c>
      <c r="E87" s="30"/>
      <c r="F87" s="28"/>
      <c r="G87" s="42">
        <f>SUM(G82:G86)</f>
        <v>6800</v>
      </c>
      <c r="H87" s="62"/>
      <c r="I87" s="70">
        <f>SUM(I82:I86)</f>
        <v>620</v>
      </c>
      <c r="J87" s="70">
        <f>SUM(J82:J86)</f>
        <v>620</v>
      </c>
      <c r="K87" s="70">
        <f>SUM(K82:K86)</f>
        <v>120</v>
      </c>
      <c r="L87" s="70">
        <f>SUM(L82:L86)</f>
        <v>620</v>
      </c>
      <c r="M87" s="63">
        <f t="shared" si="8"/>
        <v>1980</v>
      </c>
      <c r="N87" s="25"/>
      <c r="O87" s="25"/>
      <c r="P87" s="25"/>
      <c r="Q87" s="25"/>
      <c r="R87" s="25"/>
      <c r="S87" s="25"/>
      <c r="T87" s="25"/>
    </row>
    <row r="88" spans="1:20" ht="12" customHeight="1" x14ac:dyDescent="0.3">
      <c r="A88" s="25"/>
      <c r="B88" s="48"/>
      <c r="C88" s="25"/>
      <c r="D88" s="35"/>
      <c r="E88" s="25"/>
      <c r="F88" s="25"/>
      <c r="G88" s="35"/>
      <c r="H88" s="25"/>
      <c r="I88" s="35"/>
      <c r="J88" s="35"/>
      <c r="K88" s="35"/>
      <c r="L88" s="35"/>
      <c r="M88" s="25"/>
      <c r="N88" s="25"/>
      <c r="O88" s="25"/>
      <c r="P88" s="25"/>
      <c r="Q88" s="25"/>
      <c r="R88" s="25"/>
      <c r="S88" s="25"/>
      <c r="T88" s="25"/>
    </row>
    <row r="89" spans="1:20" ht="12" customHeight="1" x14ac:dyDescent="0.3">
      <c r="A89" s="25"/>
      <c r="B89" s="48"/>
      <c r="C89" s="25"/>
      <c r="D89" s="25"/>
      <c r="E89" s="25"/>
      <c r="F89" s="25"/>
      <c r="G89" s="25"/>
      <c r="H89" s="25"/>
      <c r="I89" s="50"/>
      <c r="J89" s="50"/>
      <c r="K89" s="50"/>
      <c r="L89" s="50"/>
      <c r="M89" s="25"/>
      <c r="N89" s="25"/>
      <c r="O89" s="25"/>
      <c r="P89" s="25"/>
      <c r="Q89" s="25"/>
      <c r="R89" s="25"/>
      <c r="S89" s="25"/>
      <c r="T89" s="25"/>
    </row>
    <row r="90" spans="1:20" ht="12" customHeight="1" x14ac:dyDescent="0.3">
      <c r="A90" s="25"/>
      <c r="B90" s="121" t="s">
        <v>145</v>
      </c>
      <c r="C90" s="122"/>
      <c r="D90" s="122"/>
      <c r="E90" s="24"/>
      <c r="F90" s="25"/>
      <c r="G90" s="50"/>
      <c r="H90" s="28"/>
      <c r="I90" s="123" t="s">
        <v>96</v>
      </c>
      <c r="J90" s="124"/>
      <c r="K90" s="124"/>
      <c r="L90" s="124"/>
      <c r="M90" s="30"/>
      <c r="N90" s="25"/>
      <c r="O90" s="25"/>
      <c r="P90" s="25"/>
      <c r="Q90" s="25"/>
      <c r="R90" s="25"/>
      <c r="S90" s="25"/>
      <c r="T90" s="25"/>
    </row>
    <row r="91" spans="1:20" ht="27" customHeight="1" x14ac:dyDescent="0.3">
      <c r="A91" s="75"/>
      <c r="B91" s="147" t="s">
        <v>146</v>
      </c>
      <c r="C91" s="56" t="s">
        <v>147</v>
      </c>
      <c r="D91" s="56" t="s">
        <v>148</v>
      </c>
      <c r="E91" s="30"/>
      <c r="F91" s="28"/>
      <c r="G91" s="56" t="s">
        <v>122</v>
      </c>
      <c r="H91" s="81"/>
      <c r="I91" s="56" t="s">
        <v>123</v>
      </c>
      <c r="J91" s="56" t="s">
        <v>124</v>
      </c>
      <c r="K91" s="56" t="s">
        <v>125</v>
      </c>
      <c r="L91" s="56" t="s">
        <v>126</v>
      </c>
      <c r="M91" s="30"/>
      <c r="N91" s="25"/>
      <c r="O91" s="25"/>
      <c r="P91" s="25"/>
      <c r="Q91" s="25"/>
      <c r="R91" s="25"/>
      <c r="S91" s="25"/>
      <c r="T91" s="25"/>
    </row>
    <row r="92" spans="1:20" ht="26.55" customHeight="1" x14ac:dyDescent="0.3">
      <c r="A92" s="71">
        <v>1</v>
      </c>
      <c r="B92" s="140" t="s">
        <v>229</v>
      </c>
      <c r="C92" s="74">
        <v>12</v>
      </c>
      <c r="D92" s="60">
        <v>500</v>
      </c>
      <c r="E92" s="30"/>
      <c r="F92" s="28"/>
      <c r="G92" s="42">
        <f>C92*D92</f>
        <v>6000</v>
      </c>
      <c r="H92" s="62"/>
      <c r="I92" s="60">
        <f>G92/4</f>
        <v>1500</v>
      </c>
      <c r="J92" s="60">
        <f>G92/4</f>
        <v>1500</v>
      </c>
      <c r="K92" s="60">
        <f>G92/4</f>
        <v>1500</v>
      </c>
      <c r="L92" s="60">
        <f>G92/4</f>
        <v>1500</v>
      </c>
      <c r="M92" s="63">
        <f t="shared" ref="M92:M97" si="9">SUM(I92:L92)</f>
        <v>6000</v>
      </c>
      <c r="N92" s="25"/>
      <c r="O92" s="25"/>
      <c r="P92" s="25"/>
      <c r="Q92" s="25"/>
      <c r="R92" s="25"/>
      <c r="S92" s="25"/>
      <c r="T92" s="25"/>
    </row>
    <row r="93" spans="1:20" ht="15" customHeight="1" x14ac:dyDescent="0.3">
      <c r="A93" s="71">
        <v>2</v>
      </c>
      <c r="B93" s="140" t="s">
        <v>230</v>
      </c>
      <c r="C93" s="74">
        <v>12</v>
      </c>
      <c r="D93" s="60">
        <v>500</v>
      </c>
      <c r="E93" s="30"/>
      <c r="F93" s="28"/>
      <c r="G93" s="42">
        <f>C93*D93</f>
        <v>6000</v>
      </c>
      <c r="H93" s="62"/>
      <c r="I93" s="60">
        <f>G93/4</f>
        <v>1500</v>
      </c>
      <c r="J93" s="60">
        <f>G93/4</f>
        <v>1500</v>
      </c>
      <c r="K93" s="60">
        <f>G93/4</f>
        <v>1500</v>
      </c>
      <c r="L93" s="60">
        <f>G93/4</f>
        <v>1500</v>
      </c>
      <c r="M93" s="63">
        <f t="shared" si="9"/>
        <v>6000</v>
      </c>
      <c r="N93" s="25"/>
      <c r="O93" s="25"/>
      <c r="P93" s="25"/>
      <c r="Q93" s="25"/>
      <c r="R93" s="25"/>
      <c r="S93" s="25"/>
      <c r="T93" s="25"/>
    </row>
    <row r="94" spans="1:20" ht="15" customHeight="1" x14ac:dyDescent="0.3">
      <c r="A94" s="71">
        <v>3</v>
      </c>
      <c r="B94" s="139" t="s">
        <v>231</v>
      </c>
      <c r="C94" s="74">
        <v>12</v>
      </c>
      <c r="D94" s="60"/>
      <c r="E94" s="30"/>
      <c r="F94" s="28"/>
      <c r="G94" s="42">
        <f>C94*D94</f>
        <v>0</v>
      </c>
      <c r="H94" s="62"/>
      <c r="I94" s="60"/>
      <c r="J94" s="60"/>
      <c r="K94" s="60"/>
      <c r="L94" s="60"/>
      <c r="M94" s="63">
        <f t="shared" si="9"/>
        <v>0</v>
      </c>
      <c r="N94" s="25"/>
      <c r="O94" s="25"/>
      <c r="P94" s="25"/>
      <c r="Q94" s="25"/>
      <c r="R94" s="25"/>
      <c r="S94" s="25"/>
      <c r="T94" s="25"/>
    </row>
    <row r="95" spans="1:20" ht="15" customHeight="1" x14ac:dyDescent="0.3">
      <c r="A95" s="71">
        <v>4</v>
      </c>
      <c r="B95" s="139" t="s">
        <v>232</v>
      </c>
      <c r="C95" s="74">
        <v>12</v>
      </c>
      <c r="D95" s="60"/>
      <c r="E95" s="30"/>
      <c r="F95" s="28"/>
      <c r="G95" s="42">
        <f>C95*D95</f>
        <v>0</v>
      </c>
      <c r="H95" s="62"/>
      <c r="I95" s="60"/>
      <c r="J95" s="60"/>
      <c r="K95" s="60"/>
      <c r="L95" s="60"/>
      <c r="M95" s="63">
        <f t="shared" si="9"/>
        <v>0</v>
      </c>
      <c r="N95" s="25"/>
      <c r="O95" s="25"/>
      <c r="P95" s="25"/>
      <c r="Q95" s="25"/>
      <c r="R95" s="25"/>
      <c r="S95" s="25"/>
      <c r="T95" s="25"/>
    </row>
    <row r="96" spans="1:20" ht="15" customHeight="1" x14ac:dyDescent="0.3">
      <c r="A96" s="71">
        <v>5</v>
      </c>
      <c r="B96" s="139" t="s">
        <v>233</v>
      </c>
      <c r="C96" s="74">
        <v>12</v>
      </c>
      <c r="D96" s="60"/>
      <c r="E96" s="30"/>
      <c r="F96" s="28"/>
      <c r="G96" s="42">
        <f>C96*D96</f>
        <v>0</v>
      </c>
      <c r="H96" s="62"/>
      <c r="I96" s="60"/>
      <c r="J96" s="60"/>
      <c r="K96" s="60"/>
      <c r="L96" s="60"/>
      <c r="M96" s="63">
        <f t="shared" si="9"/>
        <v>0</v>
      </c>
      <c r="N96" s="25"/>
      <c r="O96" s="25"/>
      <c r="P96" s="25"/>
      <c r="Q96" s="25"/>
      <c r="R96" s="25"/>
      <c r="S96" s="25"/>
      <c r="T96" s="25"/>
    </row>
    <row r="97" spans="1:20" ht="15" customHeight="1" x14ac:dyDescent="0.3">
      <c r="A97" s="43"/>
      <c r="B97" s="33"/>
      <c r="C97" s="82"/>
      <c r="D97" s="67" t="s">
        <v>149</v>
      </c>
      <c r="E97" s="30"/>
      <c r="F97" s="83"/>
      <c r="G97" s="46">
        <f>SUM(G92:G96)</f>
        <v>12000</v>
      </c>
      <c r="H97" s="84"/>
      <c r="I97" s="70">
        <f>SUM(I92:I96)</f>
        <v>3000</v>
      </c>
      <c r="J97" s="70">
        <f>SUM(J92:J96)</f>
        <v>3000</v>
      </c>
      <c r="K97" s="70">
        <f>SUM(K92:K96)</f>
        <v>3000</v>
      </c>
      <c r="L97" s="70">
        <f>SUM(L92:L96)</f>
        <v>3000</v>
      </c>
      <c r="M97" s="63">
        <f t="shared" si="9"/>
        <v>12000</v>
      </c>
      <c r="N97" s="25"/>
      <c r="O97" s="25"/>
      <c r="P97" s="25"/>
      <c r="Q97" s="25"/>
      <c r="R97" s="25"/>
      <c r="S97" s="25"/>
      <c r="T97" s="25"/>
    </row>
    <row r="98" spans="1:20" ht="12" customHeight="1" x14ac:dyDescent="0.3">
      <c r="A98" s="25"/>
      <c r="B98" s="48"/>
      <c r="C98" s="25"/>
      <c r="D98" s="35"/>
      <c r="E98" s="25"/>
      <c r="F98" s="85"/>
      <c r="G98" s="86">
        <f>G97/G101</f>
        <v>1.5241153145647E-3</v>
      </c>
      <c r="H98" s="87"/>
      <c r="I98" s="32"/>
      <c r="J98" s="32"/>
      <c r="K98" s="32"/>
      <c r="L98" s="32"/>
      <c r="M98" s="25"/>
      <c r="N98" s="25"/>
      <c r="O98" s="25"/>
      <c r="P98" s="25"/>
      <c r="Q98" s="25"/>
      <c r="R98" s="25"/>
      <c r="S98" s="25"/>
      <c r="T98" s="25"/>
    </row>
    <row r="99" spans="1:20" ht="12" customHeight="1" x14ac:dyDescent="0.3">
      <c r="A99" s="25"/>
      <c r="B99" s="88" t="s">
        <v>150</v>
      </c>
      <c r="C99" s="50"/>
      <c r="D99" s="50"/>
      <c r="E99" s="25"/>
      <c r="F99" s="25"/>
      <c r="G99" s="89"/>
      <c r="H99" s="28"/>
      <c r="I99" s="123" t="s">
        <v>96</v>
      </c>
      <c r="J99" s="124"/>
      <c r="K99" s="124"/>
      <c r="L99" s="124"/>
      <c r="M99" s="30"/>
      <c r="N99" s="25"/>
      <c r="O99" s="25"/>
      <c r="P99" s="25"/>
      <c r="Q99" s="25"/>
      <c r="R99" s="25"/>
      <c r="S99" s="25"/>
      <c r="T99" s="25"/>
    </row>
    <row r="100" spans="1:20" ht="45.75" customHeight="1" x14ac:dyDescent="0.3">
      <c r="A100" s="75"/>
      <c r="B100" s="127" t="s">
        <v>151</v>
      </c>
      <c r="C100" s="128"/>
      <c r="D100" s="128"/>
      <c r="E100" s="30"/>
      <c r="F100" s="28"/>
      <c r="G100" s="56" t="s">
        <v>122</v>
      </c>
      <c r="H100" s="81"/>
      <c r="I100" s="56" t="s">
        <v>123</v>
      </c>
      <c r="J100" s="56" t="s">
        <v>124</v>
      </c>
      <c r="K100" s="56" t="s">
        <v>125</v>
      </c>
      <c r="L100" s="56" t="s">
        <v>126</v>
      </c>
      <c r="M100" s="30"/>
      <c r="N100" s="25"/>
      <c r="O100" s="25"/>
      <c r="P100" s="25"/>
      <c r="Q100" s="25"/>
      <c r="R100" s="25"/>
      <c r="S100" s="25"/>
      <c r="T100" s="25"/>
    </row>
    <row r="101" spans="1:20" ht="30" customHeight="1" x14ac:dyDescent="0.3">
      <c r="A101" s="71">
        <v>1</v>
      </c>
      <c r="B101" s="148" t="s">
        <v>234</v>
      </c>
      <c r="C101" s="125"/>
      <c r="D101" s="126"/>
      <c r="E101" s="30"/>
      <c r="F101" s="28"/>
      <c r="G101" s="46">
        <f>G28+G42+G51+G60+G69+G78+G87+G97</f>
        <v>7873420</v>
      </c>
      <c r="H101" s="62"/>
      <c r="I101" s="46">
        <f>I28+I42+I51+I60+I69+I78+I87+I97</f>
        <v>64110</v>
      </c>
      <c r="J101" s="46">
        <f>J28+J42+J51+J60+J69+J78+J87+J97</f>
        <v>47010</v>
      </c>
      <c r="K101" s="46">
        <f>K28+K42+K51+K60+K69+K78+K87+K97</f>
        <v>98110</v>
      </c>
      <c r="L101" s="46">
        <f>L28+L42+L51+L60+L69+L78+L87+L97</f>
        <v>118210</v>
      </c>
      <c r="M101" s="63">
        <f>SUM(I101:L101)</f>
        <v>327440</v>
      </c>
      <c r="N101" s="25"/>
      <c r="O101" s="25"/>
      <c r="P101" s="25"/>
      <c r="Q101" s="25"/>
      <c r="R101" s="25"/>
      <c r="S101" s="25"/>
      <c r="T101" s="25"/>
    </row>
    <row r="102" spans="1:20" ht="15" customHeight="1" x14ac:dyDescent="0.3">
      <c r="A102" s="28"/>
      <c r="B102" s="113" t="s">
        <v>152</v>
      </c>
      <c r="C102" s="114"/>
      <c r="D102" s="114"/>
      <c r="E102" s="30"/>
      <c r="F102" s="25"/>
      <c r="G102" s="35"/>
      <c r="H102" s="25"/>
      <c r="I102" s="35"/>
      <c r="J102" s="35"/>
      <c r="K102" s="35"/>
      <c r="L102" s="35"/>
      <c r="M102" s="25"/>
      <c r="N102" s="25"/>
      <c r="O102" s="25"/>
      <c r="P102" s="25"/>
      <c r="Q102" s="25"/>
      <c r="R102" s="25"/>
      <c r="S102" s="25"/>
      <c r="T102" s="25"/>
    </row>
    <row r="103" spans="1:20" ht="13.95" customHeight="1" x14ac:dyDescent="0.3">
      <c r="A103" s="25"/>
      <c r="B103" s="90"/>
      <c r="C103" s="90"/>
      <c r="D103" s="90"/>
      <c r="E103" s="25"/>
      <c r="F103" s="25"/>
      <c r="G103" s="25"/>
      <c r="H103" s="25"/>
      <c r="I103" s="25"/>
      <c r="J103" s="25"/>
      <c r="K103" s="25"/>
      <c r="L103" s="25"/>
      <c r="M103" s="25"/>
      <c r="N103" s="25"/>
      <c r="O103" s="25"/>
      <c r="P103" s="25"/>
      <c r="Q103" s="25"/>
      <c r="R103" s="25"/>
      <c r="S103" s="25"/>
      <c r="T103" s="25"/>
    </row>
    <row r="104" spans="1:20" ht="13.95" customHeight="1" x14ac:dyDescent="0.3">
      <c r="A104" s="25"/>
      <c r="B104" s="48"/>
      <c r="C104" s="25"/>
      <c r="D104" s="25"/>
      <c r="E104" s="25"/>
      <c r="F104" s="25"/>
      <c r="G104" s="25"/>
      <c r="H104" s="25"/>
      <c r="I104" s="25"/>
      <c r="J104" s="25"/>
      <c r="K104" s="25"/>
      <c r="L104" s="25"/>
      <c r="M104" s="25"/>
      <c r="N104" s="25"/>
      <c r="O104" s="25"/>
      <c r="P104" s="25"/>
      <c r="Q104" s="25"/>
      <c r="R104" s="25"/>
      <c r="S104" s="25"/>
      <c r="T104" s="25"/>
    </row>
    <row r="105" spans="1:20" ht="13.95" customHeight="1" x14ac:dyDescent="0.3">
      <c r="A105" s="25"/>
      <c r="B105" s="48"/>
      <c r="C105" s="25"/>
      <c r="D105" s="25"/>
      <c r="E105" s="25"/>
      <c r="F105" s="25"/>
      <c r="G105" s="25"/>
      <c r="H105" s="25"/>
      <c r="I105" s="25"/>
      <c r="J105" s="25"/>
      <c r="K105" s="25"/>
      <c r="L105" s="25"/>
      <c r="M105" s="25"/>
      <c r="N105" s="25"/>
      <c r="O105" s="25"/>
      <c r="P105" s="25"/>
      <c r="Q105" s="25"/>
      <c r="R105" s="25"/>
      <c r="S105" s="25"/>
      <c r="T105" s="25"/>
    </row>
    <row r="106" spans="1:20" ht="13.95" customHeight="1" x14ac:dyDescent="0.3">
      <c r="A106" s="25"/>
      <c r="B106" s="48"/>
      <c r="C106" s="25"/>
      <c r="D106" s="25"/>
      <c r="E106" s="25"/>
      <c r="F106" s="25"/>
      <c r="G106" s="25"/>
      <c r="H106" s="25"/>
      <c r="I106" s="25"/>
      <c r="J106" s="25"/>
      <c r="K106" s="25"/>
      <c r="L106" s="25"/>
      <c r="M106" s="25"/>
      <c r="N106" s="25"/>
      <c r="O106" s="25"/>
      <c r="P106" s="25"/>
      <c r="Q106" s="25"/>
      <c r="R106" s="25"/>
      <c r="S106" s="25"/>
      <c r="T106" s="25"/>
    </row>
    <row r="107" spans="1:20" ht="13.95" customHeight="1" x14ac:dyDescent="0.3">
      <c r="A107" s="25"/>
      <c r="B107" s="48"/>
      <c r="C107" s="25"/>
      <c r="D107" s="25"/>
      <c r="E107" s="25"/>
      <c r="F107" s="25"/>
      <c r="G107" s="25"/>
      <c r="H107" s="25"/>
      <c r="I107" s="25"/>
      <c r="J107" s="25"/>
      <c r="K107" s="25"/>
      <c r="L107" s="25"/>
      <c r="M107" s="25"/>
      <c r="N107" s="25"/>
      <c r="O107" s="25"/>
      <c r="P107" s="25"/>
      <c r="Q107" s="25"/>
      <c r="R107" s="25"/>
      <c r="S107" s="25"/>
      <c r="T107" s="25"/>
    </row>
    <row r="108" spans="1:20" ht="13.95" customHeight="1" x14ac:dyDescent="0.3">
      <c r="A108" s="25"/>
      <c r="B108" s="48"/>
      <c r="C108" s="25"/>
      <c r="D108" s="25"/>
      <c r="E108" s="25"/>
      <c r="F108" s="25"/>
      <c r="G108" s="25"/>
      <c r="H108" s="25"/>
      <c r="I108" s="25"/>
      <c r="J108" s="25"/>
      <c r="K108" s="25"/>
      <c r="L108" s="25"/>
      <c r="M108" s="25"/>
      <c r="N108" s="25"/>
      <c r="O108" s="25"/>
      <c r="P108" s="25"/>
      <c r="Q108" s="25"/>
      <c r="R108" s="25"/>
      <c r="S108" s="25"/>
      <c r="T108" s="25"/>
    </row>
    <row r="109" spans="1:20" ht="13.95" customHeight="1" x14ac:dyDescent="0.3">
      <c r="A109" s="91"/>
      <c r="B109" s="92"/>
      <c r="C109" s="25"/>
      <c r="D109" s="25"/>
      <c r="E109" s="25"/>
      <c r="F109" s="25"/>
      <c r="G109" s="25"/>
      <c r="H109" s="25"/>
      <c r="I109" s="25"/>
      <c r="J109" s="25"/>
      <c r="K109" s="25"/>
      <c r="L109" s="25"/>
      <c r="M109" s="25"/>
      <c r="N109" s="25"/>
      <c r="O109" s="25"/>
      <c r="P109" s="25"/>
      <c r="Q109" s="25"/>
      <c r="R109" s="25"/>
      <c r="S109" s="25"/>
      <c r="T109" s="25"/>
    </row>
    <row r="110" spans="1:20" ht="13.95" customHeight="1" x14ac:dyDescent="0.3">
      <c r="A110" s="91"/>
      <c r="B110" s="92"/>
      <c r="C110" s="25"/>
      <c r="D110" s="25"/>
      <c r="E110" s="25"/>
      <c r="F110" s="25"/>
      <c r="G110" s="25"/>
      <c r="H110" s="25"/>
      <c r="I110" s="25"/>
      <c r="J110" s="25"/>
      <c r="K110" s="25"/>
      <c r="L110" s="25"/>
      <c r="M110" s="25"/>
      <c r="N110" s="25"/>
      <c r="O110" s="25"/>
      <c r="P110" s="25"/>
      <c r="Q110" s="25"/>
      <c r="R110" s="25"/>
      <c r="S110" s="25"/>
      <c r="T110" s="25"/>
    </row>
    <row r="111" spans="1:20" ht="13.95" customHeight="1" x14ac:dyDescent="0.3">
      <c r="A111" s="91"/>
      <c r="B111" s="92"/>
      <c r="C111" s="25"/>
      <c r="D111" s="25"/>
      <c r="E111" s="25"/>
      <c r="F111" s="25"/>
      <c r="G111" s="25"/>
      <c r="H111" s="25"/>
      <c r="I111" s="25"/>
      <c r="J111" s="25"/>
      <c r="K111" s="25"/>
      <c r="L111" s="25"/>
      <c r="M111" s="25"/>
      <c r="N111" s="25"/>
      <c r="O111" s="25"/>
      <c r="P111" s="25"/>
      <c r="Q111" s="25"/>
      <c r="R111" s="25"/>
      <c r="S111" s="25"/>
      <c r="T111" s="25"/>
    </row>
    <row r="112" spans="1:20" ht="13.95" customHeight="1" x14ac:dyDescent="0.3">
      <c r="A112" s="91"/>
      <c r="B112" s="92"/>
      <c r="C112" s="25"/>
      <c r="D112" s="25"/>
      <c r="E112" s="25"/>
      <c r="F112" s="25"/>
      <c r="G112" s="25"/>
      <c r="H112" s="25"/>
      <c r="I112" s="25"/>
      <c r="J112" s="25"/>
      <c r="K112" s="25"/>
      <c r="L112" s="25"/>
      <c r="M112" s="25"/>
      <c r="N112" s="25"/>
      <c r="O112" s="25"/>
      <c r="P112" s="25"/>
      <c r="Q112" s="25"/>
      <c r="R112" s="25"/>
      <c r="S112" s="25"/>
      <c r="T112" s="25"/>
    </row>
    <row r="113" spans="1:20" ht="13.95" customHeight="1" x14ac:dyDescent="0.3">
      <c r="A113" s="91"/>
      <c r="B113" s="92"/>
      <c r="C113" s="25"/>
      <c r="D113" s="25"/>
      <c r="E113" s="25"/>
      <c r="F113" s="25"/>
      <c r="G113" s="25"/>
      <c r="H113" s="25"/>
      <c r="I113" s="25"/>
      <c r="J113" s="25"/>
      <c r="K113" s="25"/>
      <c r="L113" s="25"/>
      <c r="M113" s="25"/>
      <c r="N113" s="25"/>
      <c r="O113" s="25"/>
      <c r="P113" s="25"/>
      <c r="Q113" s="25"/>
      <c r="R113" s="25"/>
      <c r="S113" s="25"/>
      <c r="T113" s="25"/>
    </row>
    <row r="114" spans="1:20" ht="13.95" customHeight="1" x14ac:dyDescent="0.3">
      <c r="A114" s="91"/>
      <c r="B114" s="92"/>
      <c r="C114" s="25"/>
      <c r="D114" s="25"/>
      <c r="E114" s="25"/>
      <c r="F114" s="25"/>
      <c r="G114" s="25"/>
      <c r="H114" s="25"/>
      <c r="I114" s="25"/>
      <c r="J114" s="25"/>
      <c r="K114" s="25"/>
      <c r="L114" s="25"/>
      <c r="M114" s="25"/>
      <c r="N114" s="25"/>
      <c r="O114" s="25"/>
      <c r="P114" s="25"/>
      <c r="Q114" s="25"/>
      <c r="R114" s="25"/>
      <c r="S114" s="25"/>
      <c r="T114" s="25"/>
    </row>
    <row r="115" spans="1:20" ht="13.95" customHeight="1" x14ac:dyDescent="0.3">
      <c r="A115" s="91"/>
      <c r="B115" s="92"/>
      <c r="C115" s="25"/>
      <c r="D115" s="25"/>
      <c r="E115" s="25"/>
      <c r="F115" s="25"/>
      <c r="G115" s="25"/>
      <c r="H115" s="25"/>
      <c r="I115" s="25"/>
      <c r="J115" s="25"/>
      <c r="K115" s="25"/>
      <c r="L115" s="25"/>
      <c r="M115" s="25"/>
      <c r="N115" s="25"/>
      <c r="O115" s="25"/>
      <c r="P115" s="25"/>
      <c r="Q115" s="25"/>
      <c r="R115" s="25"/>
      <c r="S115" s="25"/>
      <c r="T115" s="25"/>
    </row>
    <row r="116" spans="1:20" ht="13.95" customHeight="1" x14ac:dyDescent="0.3">
      <c r="A116" s="91"/>
      <c r="B116" s="92"/>
      <c r="C116" s="25"/>
      <c r="D116" s="25"/>
      <c r="E116" s="25"/>
      <c r="F116" s="25"/>
      <c r="G116" s="25"/>
      <c r="H116" s="25"/>
      <c r="I116" s="25"/>
      <c r="J116" s="25"/>
      <c r="K116" s="25"/>
      <c r="L116" s="25"/>
      <c r="M116" s="25"/>
      <c r="N116" s="25"/>
      <c r="O116" s="25"/>
      <c r="P116" s="25"/>
      <c r="Q116" s="25"/>
      <c r="R116" s="25"/>
      <c r="S116" s="25"/>
      <c r="T116" s="25"/>
    </row>
    <row r="117" spans="1:20" ht="13.95" customHeight="1" x14ac:dyDescent="0.3">
      <c r="A117" s="91"/>
      <c r="B117" s="92"/>
      <c r="C117" s="25"/>
      <c r="D117" s="25"/>
      <c r="E117" s="25"/>
      <c r="F117" s="25"/>
      <c r="G117" s="25"/>
      <c r="H117" s="25"/>
      <c r="I117" s="25"/>
      <c r="J117" s="25"/>
      <c r="K117" s="25"/>
      <c r="L117" s="25"/>
      <c r="M117" s="25"/>
      <c r="N117" s="25"/>
      <c r="O117" s="25"/>
      <c r="P117" s="25"/>
      <c r="Q117" s="25"/>
      <c r="R117" s="25"/>
      <c r="S117" s="25"/>
      <c r="T117" s="25"/>
    </row>
    <row r="118" spans="1:20" ht="13.95" customHeight="1" x14ac:dyDescent="0.3">
      <c r="A118" s="91"/>
      <c r="B118" s="92"/>
      <c r="C118" s="25"/>
      <c r="D118" s="25"/>
      <c r="E118" s="25"/>
      <c r="F118" s="25"/>
      <c r="G118" s="25"/>
      <c r="H118" s="25"/>
      <c r="I118" s="25"/>
      <c r="J118" s="25"/>
      <c r="K118" s="25"/>
      <c r="L118" s="25"/>
      <c r="M118" s="25"/>
      <c r="N118" s="25"/>
      <c r="O118" s="25"/>
      <c r="P118" s="25"/>
      <c r="Q118" s="25"/>
      <c r="R118" s="25"/>
      <c r="S118" s="25"/>
      <c r="T118" s="25"/>
    </row>
    <row r="119" spans="1:20" ht="13.95" customHeight="1" x14ac:dyDescent="0.3">
      <c r="A119" s="91"/>
      <c r="B119" s="92"/>
      <c r="C119" s="25"/>
      <c r="D119" s="25"/>
      <c r="E119" s="25"/>
      <c r="F119" s="25"/>
      <c r="G119" s="25"/>
      <c r="H119" s="25"/>
      <c r="I119" s="25"/>
      <c r="J119" s="25"/>
      <c r="K119" s="25"/>
      <c r="L119" s="25"/>
      <c r="M119" s="25"/>
      <c r="N119" s="25"/>
      <c r="O119" s="25"/>
      <c r="P119" s="25"/>
      <c r="Q119" s="25"/>
      <c r="R119" s="25"/>
      <c r="S119" s="25"/>
      <c r="T119" s="25"/>
    </row>
    <row r="120" spans="1:20" ht="13.95" customHeight="1" x14ac:dyDescent="0.3">
      <c r="A120" s="91"/>
      <c r="B120" s="92"/>
      <c r="C120" s="25"/>
      <c r="D120" s="25"/>
      <c r="E120" s="25"/>
      <c r="F120" s="25"/>
      <c r="G120" s="25"/>
      <c r="H120" s="25"/>
      <c r="I120" s="25"/>
      <c r="J120" s="25"/>
      <c r="K120" s="25"/>
      <c r="L120" s="25"/>
      <c r="M120" s="25"/>
      <c r="N120" s="25"/>
      <c r="O120" s="25"/>
      <c r="P120" s="25"/>
      <c r="Q120" s="25"/>
      <c r="R120" s="25"/>
      <c r="S120" s="25"/>
      <c r="T120" s="25"/>
    </row>
    <row r="121" spans="1:20" ht="13.95" customHeight="1" x14ac:dyDescent="0.3">
      <c r="A121" s="91"/>
      <c r="B121" s="92"/>
      <c r="C121" s="25"/>
      <c r="D121" s="25"/>
      <c r="E121" s="25"/>
      <c r="F121" s="25"/>
      <c r="G121" s="25"/>
      <c r="H121" s="25"/>
      <c r="I121" s="25"/>
      <c r="J121" s="25"/>
      <c r="K121" s="25"/>
      <c r="L121" s="25"/>
      <c r="M121" s="25"/>
      <c r="N121" s="25"/>
      <c r="O121" s="25"/>
      <c r="P121" s="25"/>
      <c r="Q121" s="25"/>
      <c r="R121" s="25"/>
      <c r="S121" s="25"/>
      <c r="T121" s="25"/>
    </row>
  </sheetData>
  <mergeCells count="29">
    <mergeCell ref="A1:M1"/>
    <mergeCell ref="B90:D90"/>
    <mergeCell ref="I90:L90"/>
    <mergeCell ref="I62:L62"/>
    <mergeCell ref="B62:D62"/>
    <mergeCell ref="B71:D71"/>
    <mergeCell ref="I71:L71"/>
    <mergeCell ref="C4:F4"/>
    <mergeCell ref="C6:F6"/>
    <mergeCell ref="I44:L44"/>
    <mergeCell ref="I53:L53"/>
    <mergeCell ref="B16:D16"/>
    <mergeCell ref="B30:D30"/>
    <mergeCell ref="I16:L16"/>
    <mergeCell ref="I80:L80"/>
    <mergeCell ref="B80:C80"/>
    <mergeCell ref="B101:D101"/>
    <mergeCell ref="B100:D100"/>
    <mergeCell ref="I99:L99"/>
    <mergeCell ref="B102:D102"/>
    <mergeCell ref="A2:C2"/>
    <mergeCell ref="B77:C77"/>
    <mergeCell ref="B72:C72"/>
    <mergeCell ref="B73:C73"/>
    <mergeCell ref="B74:C74"/>
    <mergeCell ref="B75:C75"/>
    <mergeCell ref="B76:C76"/>
    <mergeCell ref="B12:C12"/>
    <mergeCell ref="B53:D53"/>
  </mergeCells>
  <pageMargins left="0" right="0" top="0.3" bottom="0.3" header="0.3" footer="0.3"/>
  <pageSetup scale="80" orientation="landscape"/>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3"/>
  <sheetViews>
    <sheetView showGridLines="0" workbookViewId="0">
      <selection activeCell="A7" sqref="A7:F23"/>
    </sheetView>
  </sheetViews>
  <sheetFormatPr defaultColWidth="9.21875" defaultRowHeight="13.2" customHeight="1" x14ac:dyDescent="0.3"/>
  <cols>
    <col min="1" max="1" width="45.6640625" style="5" customWidth="1"/>
    <col min="2" max="6" width="10.88671875" style="5" customWidth="1"/>
    <col min="7" max="10" width="5.6640625" style="5" customWidth="1"/>
    <col min="11" max="14" width="8.33203125" style="5" customWidth="1"/>
    <col min="15" max="16" width="9.21875" style="5" customWidth="1"/>
    <col min="17" max="16384" width="9.21875" style="5"/>
  </cols>
  <sheetData>
    <row r="1" spans="1:15" ht="13.5" customHeight="1" x14ac:dyDescent="0.3">
      <c r="A1" s="137" t="s">
        <v>83</v>
      </c>
      <c r="B1" s="138"/>
      <c r="C1" s="138"/>
      <c r="D1" s="138"/>
      <c r="E1" s="138"/>
      <c r="F1" s="138"/>
      <c r="G1" s="25"/>
      <c r="H1" s="25"/>
      <c r="I1" s="25"/>
      <c r="J1" s="25"/>
      <c r="K1" s="25"/>
      <c r="L1" s="25"/>
      <c r="M1" s="25"/>
      <c r="N1" s="25"/>
      <c r="O1" s="25"/>
    </row>
    <row r="2" spans="1:15" ht="13.5" customHeight="1" x14ac:dyDescent="0.3">
      <c r="A2" s="134" t="s">
        <v>154</v>
      </c>
      <c r="B2" s="135"/>
      <c r="C2" s="135"/>
      <c r="D2" s="135"/>
      <c r="E2" s="135"/>
      <c r="F2" s="135"/>
      <c r="G2" s="93"/>
      <c r="H2" s="94"/>
      <c r="I2" s="94"/>
      <c r="J2" s="94"/>
      <c r="K2" s="94"/>
      <c r="L2" s="94"/>
      <c r="M2" s="94"/>
      <c r="N2" s="94"/>
      <c r="O2" s="25"/>
    </row>
    <row r="3" spans="1:15" ht="13.5" customHeight="1" x14ac:dyDescent="0.3">
      <c r="A3" s="95" t="s">
        <v>85</v>
      </c>
      <c r="B3" s="150" t="s">
        <v>236</v>
      </c>
      <c r="C3" s="136"/>
      <c r="D3" s="136"/>
      <c r="E3" s="136"/>
      <c r="F3" s="136"/>
      <c r="G3" s="30"/>
      <c r="H3" s="25"/>
      <c r="I3" s="25"/>
      <c r="J3" s="25"/>
      <c r="K3" s="25"/>
      <c r="L3" s="25"/>
      <c r="M3" s="25"/>
      <c r="N3" s="25"/>
      <c r="O3" s="25"/>
    </row>
    <row r="4" spans="1:15" ht="13.5" customHeight="1" x14ac:dyDescent="0.3">
      <c r="A4" s="96"/>
      <c r="B4" s="97"/>
      <c r="C4" s="97"/>
      <c r="D4" s="97"/>
      <c r="E4" s="97"/>
      <c r="F4" s="97"/>
      <c r="G4" s="30"/>
      <c r="H4" s="25"/>
      <c r="I4" s="49"/>
      <c r="J4" s="25"/>
      <c r="K4" s="25"/>
      <c r="L4" s="25"/>
      <c r="M4" s="25"/>
      <c r="N4" s="25"/>
      <c r="O4" s="25"/>
    </row>
    <row r="5" spans="1:15" ht="25.5" customHeight="1" x14ac:dyDescent="0.3">
      <c r="A5" s="97"/>
      <c r="B5" s="98" t="s">
        <v>155</v>
      </c>
      <c r="C5" s="98" t="s">
        <v>156</v>
      </c>
      <c r="D5" s="98" t="s">
        <v>157</v>
      </c>
      <c r="E5" s="98" t="s">
        <v>158</v>
      </c>
      <c r="F5" s="98" t="s">
        <v>159</v>
      </c>
      <c r="G5" s="30"/>
      <c r="H5" s="85"/>
      <c r="I5" s="99"/>
      <c r="J5" s="87"/>
      <c r="K5" s="25"/>
      <c r="L5" s="25"/>
      <c r="M5" s="25"/>
      <c r="N5" s="25"/>
      <c r="O5" s="25"/>
    </row>
    <row r="6" spans="1:15" ht="13.5" customHeight="1" x14ac:dyDescent="0.3">
      <c r="A6" s="97"/>
      <c r="B6" s="97"/>
      <c r="C6" s="97"/>
      <c r="D6" s="97"/>
      <c r="E6" s="97"/>
      <c r="F6" s="97"/>
      <c r="G6" s="30"/>
      <c r="H6" s="25"/>
      <c r="I6" s="100"/>
      <c r="J6" s="25"/>
      <c r="K6" s="25"/>
      <c r="L6" s="25"/>
      <c r="M6" s="25"/>
      <c r="N6" s="25"/>
      <c r="O6" s="25"/>
    </row>
    <row r="7" spans="1:15" ht="12.75" customHeight="1" x14ac:dyDescent="0.3">
      <c r="A7" s="77" t="s">
        <v>160</v>
      </c>
      <c r="B7" s="101">
        <f>B8+B11+B12</f>
        <v>0</v>
      </c>
      <c r="C7" s="101">
        <f>C8+C11+C12</f>
        <v>0</v>
      </c>
      <c r="D7" s="101">
        <f>D8+D11+D12</f>
        <v>0</v>
      </c>
      <c r="E7" s="101">
        <f>E8+E11+E12</f>
        <v>0</v>
      </c>
      <c r="F7" s="101">
        <f>F8+F11+F12</f>
        <v>0</v>
      </c>
      <c r="G7" s="30"/>
      <c r="H7" s="25"/>
      <c r="I7" s="49"/>
      <c r="J7" s="25"/>
      <c r="K7" s="25"/>
      <c r="L7" s="25"/>
      <c r="M7" s="25"/>
      <c r="N7" s="25"/>
      <c r="O7" s="25"/>
    </row>
    <row r="8" spans="1:15" ht="12.75" customHeight="1" x14ac:dyDescent="0.3">
      <c r="A8" s="77" t="s">
        <v>161</v>
      </c>
      <c r="B8" s="101">
        <f>B9*B10</f>
        <v>0</v>
      </c>
      <c r="C8" s="101">
        <f>C9*C10</f>
        <v>0</v>
      </c>
      <c r="D8" s="101">
        <f>D9*D10</f>
        <v>0</v>
      </c>
      <c r="E8" s="101">
        <f>E9*E10</f>
        <v>0</v>
      </c>
      <c r="F8" s="101">
        <f>F9*F10</f>
        <v>0</v>
      </c>
      <c r="G8" s="30"/>
      <c r="H8" s="85"/>
      <c r="I8" s="12"/>
      <c r="J8" s="87"/>
      <c r="K8" s="25"/>
      <c r="L8" s="25"/>
      <c r="M8" s="25"/>
      <c r="N8" s="25"/>
      <c r="O8" s="25"/>
    </row>
    <row r="9" spans="1:15" ht="13.5" customHeight="1" x14ac:dyDescent="0.3">
      <c r="A9" s="102" t="s">
        <v>162</v>
      </c>
      <c r="B9" s="103">
        <v>0</v>
      </c>
      <c r="C9" s="103">
        <v>0</v>
      </c>
      <c r="D9" s="103">
        <v>0</v>
      </c>
      <c r="E9" s="103">
        <v>0</v>
      </c>
      <c r="F9" s="103">
        <v>0</v>
      </c>
      <c r="G9" s="30"/>
      <c r="H9" s="25"/>
      <c r="I9" s="100"/>
      <c r="J9" s="25"/>
      <c r="K9" s="25"/>
      <c r="L9" s="25"/>
      <c r="M9" s="25"/>
      <c r="N9" s="25"/>
      <c r="O9" s="25"/>
    </row>
    <row r="10" spans="1:15" ht="13.5" customHeight="1" x14ac:dyDescent="0.3">
      <c r="A10" s="102" t="s">
        <v>163</v>
      </c>
      <c r="B10" s="103">
        <v>0</v>
      </c>
      <c r="C10" s="103">
        <v>0</v>
      </c>
      <c r="D10" s="103">
        <v>0</v>
      </c>
      <c r="E10" s="103">
        <v>0</v>
      </c>
      <c r="F10" s="103">
        <v>0</v>
      </c>
      <c r="G10" s="30"/>
      <c r="H10" s="25"/>
      <c r="I10" s="25"/>
      <c r="J10" s="25"/>
      <c r="K10" s="25"/>
      <c r="L10" s="25"/>
      <c r="M10" s="25"/>
      <c r="N10" s="25"/>
      <c r="O10" s="25"/>
    </row>
    <row r="11" spans="1:15" ht="13.5" customHeight="1" x14ac:dyDescent="0.3">
      <c r="A11" s="77" t="s">
        <v>164</v>
      </c>
      <c r="B11" s="104">
        <v>0</v>
      </c>
      <c r="C11" s="104">
        <v>0</v>
      </c>
      <c r="D11" s="104">
        <v>0</v>
      </c>
      <c r="E11" s="104">
        <v>0</v>
      </c>
      <c r="F11" s="104">
        <v>0</v>
      </c>
      <c r="G11" s="30"/>
      <c r="H11" s="25"/>
      <c r="I11" s="25"/>
      <c r="J11" s="25"/>
      <c r="K11" s="25"/>
      <c r="L11" s="25"/>
      <c r="M11" s="25"/>
      <c r="N11" s="25"/>
      <c r="O11" s="25"/>
    </row>
    <row r="12" spans="1:15" ht="13.5" customHeight="1" x14ac:dyDescent="0.3">
      <c r="A12" s="77" t="s">
        <v>165</v>
      </c>
      <c r="B12" s="104">
        <v>0</v>
      </c>
      <c r="C12" s="104">
        <v>0</v>
      </c>
      <c r="D12" s="104">
        <v>0</v>
      </c>
      <c r="E12" s="104">
        <v>0</v>
      </c>
      <c r="F12" s="104">
        <v>0</v>
      </c>
      <c r="G12" s="30"/>
      <c r="H12" s="25"/>
      <c r="I12" s="25"/>
      <c r="J12" s="25"/>
      <c r="K12" s="25"/>
      <c r="L12" s="25"/>
      <c r="M12" s="25"/>
      <c r="N12" s="25"/>
      <c r="O12" s="25"/>
    </row>
    <row r="13" spans="1:15" ht="13.5" customHeight="1" x14ac:dyDescent="0.3">
      <c r="A13" s="105" t="s">
        <v>166</v>
      </c>
      <c r="B13" s="106">
        <f>B14+B16</f>
        <v>0</v>
      </c>
      <c r="C13" s="106">
        <f>C14+C16</f>
        <v>0</v>
      </c>
      <c r="D13" s="106">
        <f>D14+D16</f>
        <v>0</v>
      </c>
      <c r="E13" s="106">
        <f>E14+E16</f>
        <v>0</v>
      </c>
      <c r="F13" s="106">
        <f>F14+F16</f>
        <v>0</v>
      </c>
      <c r="G13" s="30"/>
      <c r="H13" s="25"/>
      <c r="I13" s="25"/>
      <c r="J13" s="25"/>
      <c r="K13" s="25"/>
      <c r="L13" s="25"/>
      <c r="M13" s="25"/>
      <c r="N13" s="25"/>
      <c r="O13" s="25"/>
    </row>
    <row r="14" spans="1:15" ht="13.5" customHeight="1" x14ac:dyDescent="0.3">
      <c r="A14" s="77" t="s">
        <v>167</v>
      </c>
      <c r="B14" s="106">
        <f>B8*B15</f>
        <v>0</v>
      </c>
      <c r="C14" s="106">
        <f>C8*C15</f>
        <v>0</v>
      </c>
      <c r="D14" s="106">
        <f>D8*D15</f>
        <v>0</v>
      </c>
      <c r="E14" s="106">
        <f>E8*E15</f>
        <v>0</v>
      </c>
      <c r="F14" s="106">
        <f>F8*F15</f>
        <v>0</v>
      </c>
      <c r="G14" s="30"/>
      <c r="H14" s="25"/>
      <c r="I14" s="25"/>
      <c r="J14" s="25"/>
      <c r="K14" s="25"/>
      <c r="L14" s="25"/>
      <c r="M14" s="25"/>
      <c r="N14" s="25"/>
      <c r="O14" s="25"/>
    </row>
    <row r="15" spans="1:15" ht="13.5" customHeight="1" x14ac:dyDescent="0.3">
      <c r="A15" s="29" t="s">
        <v>168</v>
      </c>
      <c r="B15" s="107">
        <v>0</v>
      </c>
      <c r="C15" s="107">
        <v>0</v>
      </c>
      <c r="D15" s="107">
        <v>0</v>
      </c>
      <c r="E15" s="107">
        <v>0</v>
      </c>
      <c r="F15" s="107">
        <v>0</v>
      </c>
      <c r="G15" s="30"/>
      <c r="H15" s="25"/>
      <c r="I15" s="25"/>
      <c r="J15" s="25"/>
      <c r="K15" s="25"/>
      <c r="L15" s="25"/>
      <c r="M15" s="25"/>
      <c r="N15" s="25"/>
      <c r="O15" s="25"/>
    </row>
    <row r="16" spans="1:15" ht="13.5" customHeight="1" x14ac:dyDescent="0.3">
      <c r="A16" s="77" t="s">
        <v>169</v>
      </c>
      <c r="B16" s="108"/>
      <c r="C16" s="108"/>
      <c r="D16" s="108"/>
      <c r="E16" s="108"/>
      <c r="F16" s="108"/>
      <c r="G16" s="30"/>
      <c r="H16" s="25"/>
      <c r="I16" s="25"/>
      <c r="J16" s="25"/>
      <c r="K16" s="25"/>
      <c r="L16" s="25"/>
      <c r="M16" s="25"/>
      <c r="N16" s="25"/>
      <c r="O16" s="25"/>
    </row>
    <row r="17" spans="1:15" ht="13.5" customHeight="1" x14ac:dyDescent="0.3">
      <c r="A17" s="105" t="s">
        <v>170</v>
      </c>
      <c r="B17" s="106">
        <f>B7-B13</f>
        <v>0</v>
      </c>
      <c r="C17" s="106">
        <f>C7-C13</f>
        <v>0</v>
      </c>
      <c r="D17" s="106">
        <f>D7-D13</f>
        <v>0</v>
      </c>
      <c r="E17" s="106">
        <f>E7-E13</f>
        <v>0</v>
      </c>
      <c r="F17" s="106">
        <f>F7-F13</f>
        <v>0</v>
      </c>
      <c r="G17" s="30"/>
      <c r="H17" s="25"/>
      <c r="I17" s="25"/>
      <c r="J17" s="25"/>
      <c r="K17" s="25"/>
      <c r="L17" s="25"/>
      <c r="M17" s="25"/>
      <c r="N17" s="25"/>
      <c r="O17" s="25"/>
    </row>
    <row r="18" spans="1:15" ht="13.5" customHeight="1" x14ac:dyDescent="0.3">
      <c r="A18" s="105" t="s">
        <v>171</v>
      </c>
      <c r="B18" s="103">
        <v>0</v>
      </c>
      <c r="C18" s="103">
        <v>0</v>
      </c>
      <c r="D18" s="103">
        <v>0</v>
      </c>
      <c r="E18" s="103">
        <v>0</v>
      </c>
      <c r="F18" s="103">
        <v>0</v>
      </c>
      <c r="G18" s="30"/>
      <c r="H18" s="25"/>
      <c r="I18" s="25"/>
      <c r="J18" s="25"/>
      <c r="K18" s="25"/>
      <c r="L18" s="25"/>
      <c r="M18" s="25"/>
      <c r="N18" s="25"/>
      <c r="O18" s="25"/>
    </row>
    <row r="19" spans="1:15" ht="13.5" customHeight="1" x14ac:dyDescent="0.3">
      <c r="A19" s="77" t="s">
        <v>172</v>
      </c>
      <c r="B19" s="106">
        <f>B17-B18</f>
        <v>0</v>
      </c>
      <c r="C19" s="106">
        <f>C17-C18</f>
        <v>0</v>
      </c>
      <c r="D19" s="106">
        <f>D17-D18</f>
        <v>0</v>
      </c>
      <c r="E19" s="106">
        <f>E17-E18</f>
        <v>0</v>
      </c>
      <c r="F19" s="106">
        <f>F17-F18</f>
        <v>0</v>
      </c>
      <c r="G19" s="30"/>
      <c r="H19" s="25"/>
      <c r="I19" s="25"/>
      <c r="J19" s="25"/>
      <c r="K19" s="25"/>
      <c r="L19" s="25"/>
      <c r="M19" s="25"/>
      <c r="N19" s="25"/>
      <c r="O19" s="25"/>
    </row>
    <row r="20" spans="1:15" ht="13.5" customHeight="1" x14ac:dyDescent="0.3">
      <c r="A20" s="77" t="s">
        <v>173</v>
      </c>
      <c r="B20" s="103">
        <f>B17*10%</f>
        <v>0</v>
      </c>
      <c r="C20" s="103">
        <f>C17*10%</f>
        <v>0</v>
      </c>
      <c r="D20" s="103">
        <f>D17*10%</f>
        <v>0</v>
      </c>
      <c r="E20" s="103">
        <f>E17*10%</f>
        <v>0</v>
      </c>
      <c r="F20" s="103">
        <f>F17*10%</f>
        <v>0</v>
      </c>
      <c r="G20" s="30"/>
      <c r="H20" s="25"/>
      <c r="I20" s="25"/>
      <c r="J20" s="25"/>
      <c r="K20" s="25"/>
      <c r="L20" s="25"/>
      <c r="M20" s="25"/>
      <c r="N20" s="25"/>
      <c r="O20" s="25"/>
    </row>
    <row r="21" spans="1:15" ht="13.5" customHeight="1" x14ac:dyDescent="0.3">
      <c r="A21" s="105" t="s">
        <v>174</v>
      </c>
      <c r="B21" s="106">
        <f>B19-B20</f>
        <v>0</v>
      </c>
      <c r="C21" s="106">
        <f>C19-C20</f>
        <v>0</v>
      </c>
      <c r="D21" s="106">
        <f>D19-D20</f>
        <v>0</v>
      </c>
      <c r="E21" s="106">
        <f>E19-E20</f>
        <v>0</v>
      </c>
      <c r="F21" s="106">
        <f>F19-F20</f>
        <v>0</v>
      </c>
      <c r="G21" s="30"/>
      <c r="H21" s="25"/>
      <c r="I21" s="25"/>
      <c r="J21" s="25"/>
      <c r="K21" s="25"/>
      <c r="L21" s="25"/>
      <c r="M21" s="25"/>
      <c r="N21" s="25"/>
      <c r="O21" s="25"/>
    </row>
    <row r="22" spans="1:15" ht="13.5" customHeight="1" x14ac:dyDescent="0.3">
      <c r="A22" s="29" t="s">
        <v>175</v>
      </c>
      <c r="B22" s="103"/>
      <c r="C22" s="103"/>
      <c r="D22" s="103"/>
      <c r="E22" s="103"/>
      <c r="F22" s="103"/>
      <c r="G22" s="30"/>
      <c r="H22" s="25"/>
      <c r="I22" s="25"/>
      <c r="J22" s="25"/>
      <c r="K22" s="25"/>
      <c r="L22" s="25"/>
      <c r="M22" s="25"/>
      <c r="N22" s="25"/>
      <c r="O22" s="25"/>
    </row>
    <row r="23" spans="1:15" ht="13.5" customHeight="1" x14ac:dyDescent="0.3">
      <c r="A23" s="29" t="s">
        <v>176</v>
      </c>
      <c r="B23" s="106">
        <f>B21-B22</f>
        <v>0</v>
      </c>
      <c r="C23" s="106">
        <f>C21-C22</f>
        <v>0</v>
      </c>
      <c r="D23" s="106">
        <f>D21-D22</f>
        <v>0</v>
      </c>
      <c r="E23" s="106">
        <f>E21-E22</f>
        <v>0</v>
      </c>
      <c r="F23" s="106">
        <f>F21-F22</f>
        <v>0</v>
      </c>
      <c r="G23" s="30"/>
      <c r="H23" s="25"/>
      <c r="I23" s="25"/>
      <c r="J23" s="25"/>
      <c r="K23" s="25"/>
      <c r="L23" s="25"/>
      <c r="M23" s="25"/>
      <c r="N23" s="25"/>
      <c r="O23" s="25"/>
    </row>
  </sheetData>
  <mergeCells count="3">
    <mergeCell ref="A2:F2"/>
    <mergeCell ref="B3:F3"/>
    <mergeCell ref="A1:F1"/>
  </mergeCells>
  <pageMargins left="0.7" right="0.7" top="0.75" bottom="0.75" header="0.3" footer="0.3"/>
  <pageSetup scale="9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Fletët e punës</vt:lpstr>
      </vt:variant>
      <vt:variant>
        <vt:i4>4</vt:i4>
      </vt:variant>
    </vt:vector>
  </HeadingPairs>
  <TitlesOfParts>
    <vt:vector size="4" baseType="lpstr">
      <vt:lpstr>Export Summary</vt:lpstr>
      <vt:lpstr>Instructions</vt:lpstr>
      <vt:lpstr>Project budget</vt:lpstr>
      <vt:lpstr>Financial forecast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valdrin dalloshi</cp:lastModifiedBy>
  <dcterms:modified xsi:type="dcterms:W3CDTF">2023-12-15T21:37:37Z</dcterms:modified>
</cp:coreProperties>
</file>