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ALENTIN\Documents\UNIVERSIDAD\PROJECTS\MercadoLibre-Inventory\"/>
    </mc:Choice>
  </mc:AlternateContent>
  <xr:revisionPtr revIDLastSave="0" documentId="13_ncr:1_{95C34846-122C-41BF-A04D-C0D05CCA6EC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yuda" sheetId="1" r:id="rId1"/>
    <sheet name="hidden" sheetId="2" state="veryHidden" r:id="rId2"/>
    <sheet name="Publicaciones" sheetId="3" r:id="rId3"/>
    <sheet name="Pyth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5" i="3" l="1"/>
  <c r="J165" i="3"/>
  <c r="I165" i="3"/>
  <c r="H165" i="3"/>
  <c r="G165" i="3"/>
  <c r="C165" i="3"/>
  <c r="L163" i="3"/>
  <c r="J163" i="3"/>
  <c r="I163" i="3"/>
  <c r="H163" i="3"/>
  <c r="G163" i="3"/>
  <c r="C163" i="3"/>
  <c r="L159" i="3"/>
  <c r="J159" i="3"/>
  <c r="I159" i="3"/>
  <c r="H159" i="3"/>
  <c r="G159" i="3"/>
  <c r="C159" i="3"/>
  <c r="L141" i="3"/>
  <c r="J141" i="3"/>
  <c r="I141" i="3"/>
  <c r="H141" i="3"/>
  <c r="G141" i="3"/>
  <c r="C141" i="3"/>
  <c r="L139" i="3"/>
  <c r="J139" i="3"/>
  <c r="I139" i="3"/>
  <c r="H139" i="3"/>
  <c r="G139" i="3"/>
  <c r="C139" i="3"/>
  <c r="L136" i="3"/>
  <c r="J136" i="3"/>
  <c r="I136" i="3"/>
  <c r="H136" i="3"/>
  <c r="G136" i="3"/>
  <c r="C136" i="3"/>
  <c r="L134" i="3"/>
  <c r="J134" i="3"/>
  <c r="I134" i="3"/>
  <c r="H134" i="3"/>
  <c r="G134" i="3"/>
  <c r="C134" i="3"/>
  <c r="L132" i="3"/>
  <c r="J132" i="3"/>
  <c r="I132" i="3"/>
  <c r="H132" i="3"/>
  <c r="G132" i="3"/>
  <c r="C132" i="3"/>
  <c r="L130" i="3"/>
  <c r="J130" i="3"/>
  <c r="I130" i="3"/>
  <c r="H130" i="3"/>
  <c r="G130" i="3"/>
  <c r="C130" i="3"/>
  <c r="L128" i="3"/>
  <c r="J128" i="3"/>
  <c r="I128" i="3"/>
  <c r="H128" i="3"/>
  <c r="G128" i="3"/>
  <c r="C128" i="3"/>
  <c r="L123" i="3"/>
  <c r="J123" i="3"/>
  <c r="I123" i="3"/>
  <c r="H123" i="3"/>
  <c r="G123" i="3"/>
  <c r="C123" i="3"/>
  <c r="L117" i="3"/>
  <c r="J117" i="3"/>
  <c r="I117" i="3"/>
  <c r="H117" i="3"/>
  <c r="G117" i="3"/>
  <c r="C117" i="3"/>
  <c r="L91" i="3"/>
  <c r="J91" i="3"/>
  <c r="I91" i="3"/>
  <c r="H91" i="3"/>
  <c r="G91" i="3"/>
  <c r="C91" i="3"/>
  <c r="L78" i="3"/>
  <c r="J78" i="3"/>
  <c r="I78" i="3"/>
  <c r="H78" i="3"/>
  <c r="G78" i="3"/>
  <c r="C78" i="3"/>
  <c r="L76" i="3"/>
  <c r="J76" i="3"/>
  <c r="I76" i="3"/>
  <c r="H76" i="3"/>
  <c r="G76" i="3"/>
  <c r="C76" i="3"/>
  <c r="L69" i="3"/>
  <c r="J69" i="3"/>
  <c r="I69" i="3"/>
  <c r="H69" i="3"/>
  <c r="G69" i="3"/>
  <c r="C69" i="3"/>
  <c r="L60" i="3"/>
  <c r="J60" i="3"/>
  <c r="I60" i="3"/>
  <c r="H60" i="3"/>
  <c r="G60" i="3"/>
  <c r="C60" i="3"/>
  <c r="L56" i="3"/>
  <c r="J56" i="3"/>
  <c r="I56" i="3"/>
  <c r="H56" i="3"/>
  <c r="G56" i="3"/>
  <c r="C56" i="3"/>
  <c r="L51" i="3"/>
  <c r="J51" i="3"/>
  <c r="I51" i="3"/>
  <c r="H51" i="3"/>
  <c r="G51" i="3"/>
  <c r="C51" i="3"/>
  <c r="L49" i="3"/>
  <c r="J49" i="3"/>
  <c r="I49" i="3"/>
  <c r="H49" i="3"/>
  <c r="G49" i="3"/>
  <c r="C49" i="3"/>
  <c r="L47" i="3"/>
  <c r="J47" i="3"/>
  <c r="I47" i="3"/>
  <c r="H47" i="3"/>
  <c r="G47" i="3"/>
  <c r="C47" i="3"/>
  <c r="L45" i="3"/>
  <c r="J45" i="3"/>
  <c r="I45" i="3"/>
  <c r="H45" i="3"/>
  <c r="G45" i="3"/>
  <c r="C45" i="3"/>
  <c r="L39" i="3"/>
  <c r="J39" i="3"/>
  <c r="I39" i="3"/>
  <c r="H39" i="3"/>
  <c r="G39" i="3"/>
  <c r="C39" i="3"/>
  <c r="L29" i="3"/>
  <c r="J29" i="3"/>
  <c r="I29" i="3"/>
  <c r="H29" i="3"/>
  <c r="G29" i="3"/>
  <c r="C29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K184" i="3"/>
  <c r="K182" i="3"/>
  <c r="K180" i="3"/>
  <c r="K178" i="3"/>
  <c r="K176" i="3"/>
  <c r="K174" i="3"/>
  <c r="K172" i="3"/>
  <c r="K170" i="3"/>
  <c r="K168" i="3"/>
  <c r="K166" i="3"/>
  <c r="K162" i="3"/>
  <c r="K160" i="3"/>
  <c r="K157" i="3"/>
  <c r="K155" i="3"/>
  <c r="K153" i="3"/>
  <c r="K151" i="3"/>
  <c r="K149" i="3"/>
  <c r="K147" i="3"/>
  <c r="K145" i="3"/>
  <c r="K143" i="3"/>
  <c r="K140" i="3"/>
  <c r="K137" i="3"/>
  <c r="K133" i="3"/>
  <c r="K129" i="3"/>
  <c r="K126" i="3"/>
  <c r="K124" i="3"/>
  <c r="K121" i="3"/>
  <c r="K119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89" i="3"/>
  <c r="K87" i="3"/>
  <c r="K85" i="3"/>
  <c r="K83" i="3"/>
  <c r="K81" i="3"/>
  <c r="K79" i="3"/>
  <c r="K75" i="3"/>
  <c r="K73" i="3"/>
  <c r="K71" i="3"/>
  <c r="K68" i="3"/>
  <c r="K66" i="3"/>
  <c r="K64" i="3"/>
  <c r="K62" i="3"/>
  <c r="K59" i="3"/>
  <c r="K57" i="3"/>
  <c r="K54" i="3"/>
  <c r="K52" i="3"/>
  <c r="K48" i="3"/>
  <c r="K44" i="3"/>
  <c r="K42" i="3"/>
  <c r="K40" i="3"/>
  <c r="K37" i="3"/>
  <c r="K35" i="3"/>
  <c r="K33" i="3"/>
  <c r="K31" i="3"/>
  <c r="K28" i="3"/>
  <c r="K26" i="3"/>
  <c r="K24" i="3"/>
  <c r="K22" i="3"/>
  <c r="K20" i="3"/>
  <c r="K18" i="3"/>
  <c r="K16" i="3"/>
  <c r="K14" i="3"/>
  <c r="K23" i="3"/>
  <c r="K88" i="3"/>
  <c r="K72" i="3"/>
  <c r="K12" i="3"/>
  <c r="K4" i="3"/>
  <c r="K181" i="3"/>
  <c r="K173" i="3"/>
  <c r="K152" i="3"/>
  <c r="K144" i="3"/>
  <c r="K131" i="3"/>
  <c r="K118" i="3"/>
  <c r="K115" i="3"/>
  <c r="K107" i="3"/>
  <c r="K99" i="3"/>
  <c r="K86" i="3"/>
  <c r="K70" i="3"/>
  <c r="K67" i="3"/>
  <c r="K46" i="3"/>
  <c r="K43" i="3"/>
  <c r="K38" i="3"/>
  <c r="K30" i="3"/>
  <c r="K27" i="3"/>
  <c r="K19" i="3"/>
  <c r="K183" i="3"/>
  <c r="K167" i="3"/>
  <c r="K146" i="3"/>
  <c r="K138" i="3"/>
  <c r="K120" i="3"/>
  <c r="K101" i="3"/>
  <c r="K58" i="3"/>
  <c r="K21" i="3"/>
  <c r="K8" i="3"/>
  <c r="K179" i="3"/>
  <c r="K171" i="3"/>
  <c r="K158" i="3"/>
  <c r="K150" i="3"/>
  <c r="K142" i="3"/>
  <c r="K113" i="3"/>
  <c r="K105" i="3"/>
  <c r="K97" i="3"/>
  <c r="K84" i="3"/>
  <c r="K65" i="3"/>
  <c r="K41" i="3"/>
  <c r="K36" i="3"/>
  <c r="K25" i="3"/>
  <c r="K17" i="3"/>
  <c r="K13" i="3"/>
  <c r="K11" i="3"/>
  <c r="K9" i="3"/>
  <c r="K7" i="3"/>
  <c r="K5" i="3"/>
  <c r="K185" i="3"/>
  <c r="K177" i="3"/>
  <c r="K169" i="3"/>
  <c r="K164" i="3"/>
  <c r="K161" i="3"/>
  <c r="K156" i="3"/>
  <c r="K148" i="3"/>
  <c r="K135" i="3"/>
  <c r="K127" i="3"/>
  <c r="K122" i="3"/>
  <c r="K111" i="3"/>
  <c r="K103" i="3"/>
  <c r="K95" i="3"/>
  <c r="K90" i="3"/>
  <c r="K82" i="3"/>
  <c r="K77" i="3"/>
  <c r="K74" i="3"/>
  <c r="K63" i="3"/>
  <c r="K55" i="3"/>
  <c r="K50" i="3"/>
  <c r="K34" i="3"/>
  <c r="K175" i="3"/>
  <c r="K154" i="3"/>
  <c r="K125" i="3"/>
  <c r="K109" i="3"/>
  <c r="K93" i="3"/>
  <c r="K80" i="3"/>
  <c r="K61" i="3"/>
  <c r="K53" i="3"/>
  <c r="K32" i="3"/>
  <c r="K15" i="3"/>
  <c r="K10" i="3"/>
  <c r="K6" i="3"/>
  <c r="K51" i="3" l="1"/>
  <c r="K56" i="3"/>
  <c r="K78" i="3"/>
  <c r="K91" i="3"/>
  <c r="K123" i="3"/>
  <c r="K128" i="3"/>
  <c r="K136" i="3"/>
  <c r="K165" i="3"/>
  <c r="K159" i="3"/>
  <c r="K139" i="3"/>
  <c r="K39" i="3"/>
  <c r="K47" i="3"/>
  <c r="K132" i="3"/>
  <c r="K29" i="3"/>
  <c r="K45" i="3"/>
  <c r="K49" i="3"/>
  <c r="K60" i="3"/>
  <c r="K69" i="3"/>
  <c r="K76" i="3"/>
  <c r="K117" i="3"/>
  <c r="K130" i="3"/>
  <c r="K134" i="3"/>
  <c r="K141" i="3"/>
  <c r="K163" i="3"/>
</calcChain>
</file>

<file path=xl/sharedStrings.xml><?xml version="1.0" encoding="utf-8"?>
<sst xmlns="http://schemas.openxmlformats.org/spreadsheetml/2006/main" count="1406" uniqueCount="413">
  <si>
    <t>Modifica tus publicaciones</t>
  </si>
  <si>
    <t>Cambia los datos de tus productos mucho más rápido.</t>
  </si>
  <si>
    <t>Publicaciones</t>
  </si>
  <si>
    <t>¿Ya completaste los datos?</t>
  </si>
  <si>
    <t>Cuando termines, recuerda guardar y</t>
  </si>
  <si>
    <t>https://www.mercadolibre.com.co/publicaciones/edicion-en-excel/upload</t>
  </si>
  <si>
    <t>Ten en cuenta que...</t>
  </si>
  <si>
    <t>Solo tienes que modificar o editar las celdas con color de fondo blanco.</t>
  </si>
  <si>
    <t>Desde este excel no vas a poder agregar o quitar publicaciones ni imágenes del producto.</t>
  </si>
  <si>
    <t>Recuerda mantener el orden de las columnas para que podamos identificar lo que completes.</t>
  </si>
  <si>
    <t>¿Qué significa cada color de las celdas?</t>
  </si>
  <si>
    <t>Son las que debes completar.</t>
  </si>
  <si>
    <t xml:space="preserve">   Publicación principal</t>
  </si>
  <si>
    <t xml:space="preserve">No puedes modificarla.                </t>
  </si>
  <si>
    <t>Variante</t>
  </si>
  <si>
    <t>bea06c63-503a-464b-a2ec-cd272bfdf3bc</t>
  </si>
  <si>
    <t>ITEM_ID</t>
  </si>
  <si>
    <t>VARIATION_ID</t>
  </si>
  <si>
    <t>TITLE</t>
  </si>
  <si>
    <t>VARIATIONS</t>
  </si>
  <si>
    <t>QUANTITY</t>
  </si>
  <si>
    <t>PRICE</t>
  </si>
  <si>
    <t>CURRENCY_ID</t>
  </si>
  <si>
    <t>SHIPPING_METHOD</t>
  </si>
  <si>
    <t>LISTING_TYPE</t>
  </si>
  <si>
    <t>FEE_PER_SALE</t>
  </si>
  <si>
    <t>STATUS</t>
  </si>
  <si>
    <t>Información del producto</t>
  </si>
  <si>
    <t>Condiciones de entrega</t>
  </si>
  <si>
    <t>Condiciones de publicación</t>
  </si>
  <si>
    <t>Número de publicación</t>
  </si>
  <si>
    <t>Número de variante</t>
  </si>
  <si>
    <t>Título</t>
  </si>
  <si>
    <t>Box</t>
  </si>
  <si>
    <t>Variantes</t>
  </si>
  <si>
    <t>Cantidad
(Obligatorio)</t>
  </si>
  <si>
    <t>Precio
(Obligatorio)</t>
  </si>
  <si>
    <t>Moneda
(Obligatorio)</t>
  </si>
  <si>
    <t>Forma de envío</t>
  </si>
  <si>
    <t>Tipo de publicación</t>
  </si>
  <si>
    <t>Cargo por venta</t>
  </si>
  <si>
    <t>Estado</t>
  </si>
  <si>
    <t>MCO872044439</t>
  </si>
  <si>
    <t>Dredd , Max Steel Reboot 2013</t>
  </si>
  <si>
    <t>-</t>
  </si>
  <si>
    <t>$</t>
  </si>
  <si>
    <t>Mercado Envíos por mi cuenta</t>
  </si>
  <si>
    <t>Gratuita</t>
  </si>
  <si>
    <t>Inactiva</t>
  </si>
  <si>
    <t>MCO895015556</t>
  </si>
  <si>
    <t>Bakugan Dragonoid Pyrus Colossus Dragonoid</t>
  </si>
  <si>
    <t>Clásica</t>
  </si>
  <si>
    <t>MCO872083419</t>
  </si>
  <si>
    <t>Max Steel En Vehículo Anfibio. Serie 2008</t>
  </si>
  <si>
    <t>MCO872076517</t>
  </si>
  <si>
    <t>Max Steel Vehículo De Ataque 2005</t>
  </si>
  <si>
    <t>MCO872063603</t>
  </si>
  <si>
    <t>Max Steel Rinoceronte De Ataque 2008</t>
  </si>
  <si>
    <t>MCO872083267</t>
  </si>
  <si>
    <t>Max Steel Armadura De Fuego, Max Steel 2008</t>
  </si>
  <si>
    <t>MCO872070608</t>
  </si>
  <si>
    <t>Materia Gris Y Cuatrobrazos. Ben 10 Serie 2005</t>
  </si>
  <si>
    <t>MCO903474124</t>
  </si>
  <si>
    <t>Sr Y Sra Cara De Papa. Disney Pixar 2007</t>
  </si>
  <si>
    <t>Premium</t>
  </si>
  <si>
    <t>MCO905306677</t>
  </si>
  <si>
    <t>Max Steel + Elementor Lava 2008</t>
  </si>
  <si>
    <t>MCO891479296</t>
  </si>
  <si>
    <t>Marvel-hasbro Hulk Transformer</t>
  </si>
  <si>
    <t>MCO903114120</t>
  </si>
  <si>
    <t>Makino. La Venganza De Makino Max Steel 2011</t>
  </si>
  <si>
    <t>MCO903120148</t>
  </si>
  <si>
    <t>Makino Jet. Max Steel La Venganza De Makino 2011</t>
  </si>
  <si>
    <t>MCO903076189</t>
  </si>
  <si>
    <t>Cytro Bio Crisis. Max Steel 2008</t>
  </si>
  <si>
    <t>MCO867719414</t>
  </si>
  <si>
    <t xml:space="preserve">Elementor De Tierra Max Steel 2005 Serie Clásica </t>
  </si>
  <si>
    <t>MCO895001278</t>
  </si>
  <si>
    <t>Bakugan, 12 Figuras + Contenedor+ Oberus, 2009</t>
  </si>
  <si>
    <t>MCO872076610</t>
  </si>
  <si>
    <t>Max Steel Moto Voladora &amp; Extroyer Avispa Venenosa 2011</t>
  </si>
  <si>
    <t>MCO872088900</t>
  </si>
  <si>
    <t xml:space="preserve">Imaginext Robot Lunar, Ladrón &amp; Policía, Base Interactiva </t>
  </si>
  <si>
    <t>MCO870291311</t>
  </si>
  <si>
    <t xml:space="preserve">Extroyer Cuervo &amp; Max Steel Con Exoesqueleto Aéreo, 6 Balas </t>
  </si>
  <si>
    <t>MCO894996409</t>
  </si>
  <si>
    <t>Bakugan Dragonoid Pyrus Maxus Dragonoid</t>
  </si>
  <si>
    <t>MCO891663668</t>
  </si>
  <si>
    <t>Optimus Prime (voyager, 2011) Transformers Prime 2011</t>
  </si>
  <si>
    <t>MCO891464779</t>
  </si>
  <si>
    <t>Ben 10 Ultimate Alien, Omnitrix Serie 2010 - 2012</t>
  </si>
  <si>
    <t>MCO872043830</t>
  </si>
  <si>
    <t>Max Steel Vehículo Anfibio 2011</t>
  </si>
  <si>
    <t>MCO900702608</t>
  </si>
  <si>
    <t>Elementor De Fuego Bajo El Agua. Max Steel 2008</t>
  </si>
  <si>
    <t>MCO895001897</t>
  </si>
  <si>
    <t>Bakugan Dragonoid Pyrus, Jumping Bakugan</t>
  </si>
  <si>
    <t>MCO894935110</t>
  </si>
  <si>
    <t>Cubo Rubik Electrónico, Atrapa La Luz, Múltiples Juegos</t>
  </si>
  <si>
    <t>0</t>
  </si>
  <si>
    <t>174522442302</t>
  </si>
  <si>
    <t>Negro</t>
  </si>
  <si>
    <t>MCO894478222</t>
  </si>
  <si>
    <t>Optimus Prime (mechtech Voyager, 2011) Transformers</t>
  </si>
  <si>
    <t>MCO894440371</t>
  </si>
  <si>
    <t>X Robot, Action Man, Hasbro, 2004</t>
  </si>
  <si>
    <t>MCO891390864</t>
  </si>
  <si>
    <t>Ben 10 Alien Force 2008 - 2010, Omnitrix Con 10 Personajes</t>
  </si>
  <si>
    <t>MCO894478396</t>
  </si>
  <si>
    <t>Megatron (mechtech Voyager, 2011) Transformers</t>
  </si>
  <si>
    <t>MCO891409408</t>
  </si>
  <si>
    <t>Optimus Prime (voyager, 2008/2010) Transformers</t>
  </si>
  <si>
    <t>MCO891392812</t>
  </si>
  <si>
    <t>Starscream (voyager, 2008) Transformers</t>
  </si>
  <si>
    <t>MCO891765318</t>
  </si>
  <si>
    <t>Bulkhead (first Edition Voyager) Transformers Prime 2011</t>
  </si>
  <si>
    <t>MCO900728300</t>
  </si>
  <si>
    <t>Elementor De Agua. Max Steel Serie Clásica 2006</t>
  </si>
  <si>
    <t>MCO894996271</t>
  </si>
  <si>
    <t>The Saber, Hot Wheels Battle Force 5.</t>
  </si>
  <si>
    <t>1</t>
  </si>
  <si>
    <t>174522512330</t>
  </si>
  <si>
    <t>Rojo</t>
  </si>
  <si>
    <t>MCO894982382</t>
  </si>
  <si>
    <t>Wall-e &amp; Eva, Disney Pixar Wall-e 2008</t>
  </si>
  <si>
    <t>MCO900715424</t>
  </si>
  <si>
    <t>Elementor De Magma.  Max Steel Alianza Monstruosa 2012</t>
  </si>
  <si>
    <t>MCO903465998</t>
  </si>
  <si>
    <t>Toxzon Rojo Max Steel 2011</t>
  </si>
  <si>
    <t>MCO900734755</t>
  </si>
  <si>
    <t>Elementor De Metal.  Max Steel: Forces Of Nature 2005</t>
  </si>
  <si>
    <t>MCO930649587</t>
  </si>
  <si>
    <t>Furno Lego Hero Factory 2011</t>
  </si>
  <si>
    <t>Activa</t>
  </si>
  <si>
    <t>174874974466</t>
  </si>
  <si>
    <t>19</t>
  </si>
  <si>
    <t>MCO930637011</t>
  </si>
  <si>
    <t>70202 Chi Gorzan 2013</t>
  </si>
  <si>
    <t>174874961583</t>
  </si>
  <si>
    <t>59</t>
  </si>
  <si>
    <t>MCO930643236</t>
  </si>
  <si>
    <t>44000 Furno Xl Lego Hero Factory 2011</t>
  </si>
  <si>
    <t>174874937196</t>
  </si>
  <si>
    <t>103</t>
  </si>
  <si>
    <t>MCO930649592</t>
  </si>
  <si>
    <t>6293 Furno Lego Hero Factory 2011</t>
  </si>
  <si>
    <t>174874974469</t>
  </si>
  <si>
    <t>56</t>
  </si>
  <si>
    <t>MCO903069043</t>
  </si>
  <si>
    <t>Extroyer Araña. Max Steel 2011</t>
  </si>
  <si>
    <t>MCO903070018</t>
  </si>
  <si>
    <t>Iron Man Mark Vii Avengers 2012</t>
  </si>
  <si>
    <t>MCO903069943</t>
  </si>
  <si>
    <t>Action Man*2 + Robot X, Hasbro, 2004</t>
  </si>
  <si>
    <t>MCO895014331</t>
  </si>
  <si>
    <t>Ray Unicorno D125cs, Beyblade: Metal Fusion</t>
  </si>
  <si>
    <t>174522256072</t>
  </si>
  <si>
    <t>Azul</t>
  </si>
  <si>
    <t>MCO894903254</t>
  </si>
  <si>
    <t>Max Steel &amp; Tiburón, Serie Original 2008</t>
  </si>
  <si>
    <t>MCO894934942</t>
  </si>
  <si>
    <t>Dinosaurios Realistas De Juguete, Articulados</t>
  </si>
  <si>
    <t>MCO894938153</t>
  </si>
  <si>
    <t>(2)*the Saber Vert Wheeler Hot Wheels Battle Force 5.</t>
  </si>
  <si>
    <t>174522165440</t>
  </si>
  <si>
    <t>MCO903479182</t>
  </si>
  <si>
    <t>Buzz Lightyear. Moto Azúl. Disney Pixar</t>
  </si>
  <si>
    <t>MCO903485289</t>
  </si>
  <si>
    <t>Toxzon Reboot Max Steel 2011</t>
  </si>
  <si>
    <t>MCO903478191</t>
  </si>
  <si>
    <t>Thor Avengers 2012</t>
  </si>
  <si>
    <t>MCO930693307</t>
  </si>
  <si>
    <t>Max Steel Modo Acuático Con Arpón</t>
  </si>
  <si>
    <t>MCO879117388</t>
  </si>
  <si>
    <t xml:space="preserve">Max Steel 2005 - 2010, Colección De 11 Elementors </t>
  </si>
  <si>
    <t>MCO894465824</t>
  </si>
  <si>
    <t>Jack Sparrow, Figura Con Espada, 2007</t>
  </si>
  <si>
    <t>MCO930669006</t>
  </si>
  <si>
    <t>Extroyer Piraña 2008, Max Steel Missions 2008</t>
  </si>
  <si>
    <t>MCO930687610</t>
  </si>
  <si>
    <t>44006 Breez Lego Hero Factory 2011</t>
  </si>
  <si>
    <t>174874836858</t>
  </si>
  <si>
    <t>49</t>
  </si>
  <si>
    <t>MCO888480819</t>
  </si>
  <si>
    <t>Johnny Depp Jack Sparrow &amp; Kraken, Piratas Del Caribe 2007</t>
  </si>
  <si>
    <t>MCO891242824</t>
  </si>
  <si>
    <t>Marvel Universe Captain Marvel Figura Hasbro</t>
  </si>
  <si>
    <t>MCO891242997</t>
  </si>
  <si>
    <t>Joker &amp; Ra's Al Ghul, Dc Comics</t>
  </si>
  <si>
    <t>MCO891268723</t>
  </si>
  <si>
    <t>Sandman, Spider-man 3, 2007</t>
  </si>
  <si>
    <t>MCO891274970</t>
  </si>
  <si>
    <t>Marvel Universe Spider-woman Figura Hasbro</t>
  </si>
  <si>
    <t>MCO930675319</t>
  </si>
  <si>
    <t>70205 Chi Razar 2013</t>
  </si>
  <si>
    <t>174874830142</t>
  </si>
  <si>
    <t>68</t>
  </si>
  <si>
    <t>MCO930637051</t>
  </si>
  <si>
    <t>44001 Pyrox Lego Hero Factory 2011</t>
  </si>
  <si>
    <t>174874961708</t>
  </si>
  <si>
    <t>50</t>
  </si>
  <si>
    <t>MCO891288243</t>
  </si>
  <si>
    <t>Omac One-man Army Corps, Mattel Año 2010 Dc Universe</t>
  </si>
  <si>
    <t>MCO891287921</t>
  </si>
  <si>
    <t>Marvel Universe Iron-man Figura Hasbro</t>
  </si>
  <si>
    <t>MCO891288196</t>
  </si>
  <si>
    <t>Hulk, The Incredible Hulk 2008</t>
  </si>
  <si>
    <t>MCO891294367</t>
  </si>
  <si>
    <t>Marvel Universe Spider-man 2099 Figura Hasbro</t>
  </si>
  <si>
    <t>MCO891288025</t>
  </si>
  <si>
    <t>Marvel Rhino Figura Hasbro</t>
  </si>
  <si>
    <t>MCO903477971</t>
  </si>
  <si>
    <t>Iron Patriot Iron Man Iii 2013</t>
  </si>
  <si>
    <t>MCO903081781</t>
  </si>
  <si>
    <t>Extroyer Escorpión*murciélago  &amp; Max Steel, Turbo Missions</t>
  </si>
  <si>
    <t>MCO900690382</t>
  </si>
  <si>
    <t>Elementor De Aire. Max Steel: Forces Of Nature</t>
  </si>
  <si>
    <t>MCO900230809</t>
  </si>
  <si>
    <t>Ben 10 Omniverse, Omnitrix Táctil 2012 - 2014</t>
  </si>
  <si>
    <t>MCO895014044</t>
  </si>
  <si>
    <t>Phineas &amp; Ferb + Perry Y Dr. Doofenshmirtz + 2 Autos</t>
  </si>
  <si>
    <t>MCO895008991</t>
  </si>
  <si>
    <t>3 Perros De Peluche De Frisby 2012</t>
  </si>
  <si>
    <t>MCO895002367</t>
  </si>
  <si>
    <t>5 Sets De Barcos De Lego Ofrecidos Por Frisby, 2010</t>
  </si>
  <si>
    <t>174522399395</t>
  </si>
  <si>
    <t>200</t>
  </si>
  <si>
    <t>MCO894988914</t>
  </si>
  <si>
    <t>Bakugan Dragonoid Pyrus Ultrabuild Gundalian Invaders</t>
  </si>
  <si>
    <t>MCO903094794</t>
  </si>
  <si>
    <t>Extroyer Ciempiés Gigante. Max Steel 2011</t>
  </si>
  <si>
    <t>MCO900696201</t>
  </si>
  <si>
    <t>Elementor De Aire,  Max Steel: Countdown 2006</t>
  </si>
  <si>
    <t>MCO895072406</t>
  </si>
  <si>
    <t>Power Rangers Jungle Fury Casey Rhodes/red Tiger Ranger</t>
  </si>
  <si>
    <t>MCO895022474</t>
  </si>
  <si>
    <t>Set De 9 Anillos Green Lantern. Dc Comics</t>
  </si>
  <si>
    <t>MCO894540211</t>
  </si>
  <si>
    <t>Scorponok Scorpion Screen Battles, Transformers 2007</t>
  </si>
  <si>
    <t>MCO894484094</t>
  </si>
  <si>
    <t>Bumblebee ( First Edition  Deluxe Class, 2011) Transformers</t>
  </si>
  <si>
    <t>MCO894539771</t>
  </si>
  <si>
    <t>Sam Flynn &amp; Clu, Figura Iluminada Tron Legacy 2011</t>
  </si>
  <si>
    <t>MCO910643680</t>
  </si>
  <si>
    <t>Emperor Zurg, Figura De Acción, Toy Story</t>
  </si>
  <si>
    <t>MCO895003196</t>
  </si>
  <si>
    <t>Bakugan Venexus Titan &amp; Zenthon Titan Mechtanium Surge</t>
  </si>
  <si>
    <t>MCO900741024</t>
  </si>
  <si>
    <t>Elementor De Arena.  Max Steel N-tek Adventures 2008</t>
  </si>
  <si>
    <t>MCO903068915</t>
  </si>
  <si>
    <t>Cytro Moto Transformer. Max Steel 2011</t>
  </si>
  <si>
    <t>MCO900734759</t>
  </si>
  <si>
    <t xml:space="preserve">Elementor De Fuego. Max Steel: Countdown 2006 </t>
  </si>
  <si>
    <t>MCO900709035</t>
  </si>
  <si>
    <t>Elementor Eléctrico. Max Steel Alianza Monstruosa 2012</t>
  </si>
  <si>
    <t>MCO900741032</t>
  </si>
  <si>
    <t>Elementor De Metal Con Garras. Max Steel: Countdown 2006</t>
  </si>
  <si>
    <t>MCO903068970</t>
  </si>
  <si>
    <t>Extroyer Lobo. Max Steel 2011</t>
  </si>
  <si>
    <t>MCO895060227</t>
  </si>
  <si>
    <t>Godzilla Toho, 14 Cm</t>
  </si>
  <si>
    <t>MCO898375468</t>
  </si>
  <si>
    <t xml:space="preserve">Max Steel 2005 - 2010, Colección De 3 Elementors </t>
  </si>
  <si>
    <t>MCO895065975</t>
  </si>
  <si>
    <t>Extroyer Espada 2008, Max Steel Missions 2008</t>
  </si>
  <si>
    <t>MCO900018676</t>
  </si>
  <si>
    <t>Elementor De Piedra Lunar. Max Steel Vs La Legión Tóxica</t>
  </si>
  <si>
    <t>MCO903504157</t>
  </si>
  <si>
    <t>Max Steel Countdown 2006 Moto De Fuego</t>
  </si>
  <si>
    <t>MCO903497889</t>
  </si>
  <si>
    <t>Extroyer Serpiente Max Steel 2011</t>
  </si>
  <si>
    <t>MCO903493039</t>
  </si>
  <si>
    <t>Max Steel &amp; Guepardo Mecánico. 2011</t>
  </si>
  <si>
    <t>MCO903493013</t>
  </si>
  <si>
    <t>Max Steel Armadura Multi Propósito 2011</t>
  </si>
  <si>
    <t>MCO903491280</t>
  </si>
  <si>
    <t>Robot De Juguete Con Sonidos Electrónicos</t>
  </si>
  <si>
    <t>174602136751</t>
  </si>
  <si>
    <t>Desconocido</t>
  </si>
  <si>
    <t>MCO903490514</t>
  </si>
  <si>
    <t>Iron Man, Mark 42. 2013</t>
  </si>
  <si>
    <t>MCO903478272</t>
  </si>
  <si>
    <t>Max Steel Modo Turbo Fuerza 2013</t>
  </si>
  <si>
    <t>MCO903486728</t>
  </si>
  <si>
    <t>Max Steel Del 2008 + Max Steel 2013. Originales</t>
  </si>
  <si>
    <t>MCO903490920</t>
  </si>
  <si>
    <t>Extroyer Gorila &amp; Max Steel, 2008</t>
  </si>
  <si>
    <t>MCO930662475</t>
  </si>
  <si>
    <t>70200 Chi Laval 2013</t>
  </si>
  <si>
    <t>174874817000</t>
  </si>
  <si>
    <t>55</t>
  </si>
  <si>
    <t>MCO872063348</t>
  </si>
  <si>
    <t>Max Vs T-rextroyer Max Steel Bio Crisis 2008</t>
  </si>
  <si>
    <t>MCO871808465</t>
  </si>
  <si>
    <t>Snake-eyes &amp; Storm Shadow. Con Accesorios</t>
  </si>
  <si>
    <t>MCO872039091</t>
  </si>
  <si>
    <t>Marvel Iron Man Parlante, 2008</t>
  </si>
  <si>
    <t>MCO930662447</t>
  </si>
  <si>
    <t>Furno 2.0 Lego Hero Factory 2011</t>
  </si>
  <si>
    <t>174874816936</t>
  </si>
  <si>
    <t>30</t>
  </si>
  <si>
    <t>MCO930675304</t>
  </si>
  <si>
    <t>70201 Chi Eris 2013</t>
  </si>
  <si>
    <t>174874830079</t>
  </si>
  <si>
    <t>67</t>
  </si>
  <si>
    <t>MCO930668878</t>
  </si>
  <si>
    <t>4526 Batman Lego Super Heroes</t>
  </si>
  <si>
    <t>174874873268</t>
  </si>
  <si>
    <t>40</t>
  </si>
  <si>
    <t>MCO930643258</t>
  </si>
  <si>
    <t>70203 Chi Cragger 2013</t>
  </si>
  <si>
    <t>174874937346</t>
  </si>
  <si>
    <t>65</t>
  </si>
  <si>
    <t>MCO874226654</t>
  </si>
  <si>
    <t>4527 The Joker &amp; 4526 Batman, Lego Super Heroes</t>
  </si>
  <si>
    <t>174335667711</t>
  </si>
  <si>
    <t>97</t>
  </si>
  <si>
    <t>MCO872127328</t>
  </si>
  <si>
    <t>Spider-man, The Spectacular Spider-man 2008, (+4) Spider-man</t>
  </si>
  <si>
    <t>MCO879091676</t>
  </si>
  <si>
    <t>Lego Hero Factory 2011 Furno (1,2,3,4,5), Breez Y Pyrox</t>
  </si>
  <si>
    <t>174384313341</t>
  </si>
  <si>
    <t>335</t>
  </si>
  <si>
    <t>MCO879092277</t>
  </si>
  <si>
    <t>Lego Ultrabuild Chima 2013 Colección 6 Personajes</t>
  </si>
  <si>
    <t>174384523348</t>
  </si>
  <si>
    <t>369</t>
  </si>
  <si>
    <t>MCO891485768</t>
  </si>
  <si>
    <t>Autobot Ratchet (deluxe, 2012) Transformers Prime 2011</t>
  </si>
  <si>
    <t>MCO891491720</t>
  </si>
  <si>
    <t>Starscream (mechtech Deluxe, 2011) Transformers</t>
  </si>
  <si>
    <t>MCO891491213</t>
  </si>
  <si>
    <t>Arcee, Transformers Prime 2011 First Edition, Deluxe Class</t>
  </si>
  <si>
    <t>MCO894447180</t>
  </si>
  <si>
    <t>Bumblebee (mechtech Deluxe, 2011) Transformers</t>
  </si>
  <si>
    <t>MCO891307314</t>
  </si>
  <si>
    <t>Hawkeye, Avengers 2012</t>
  </si>
  <si>
    <t>MCO891390606</t>
  </si>
  <si>
    <t xml:space="preserve">Ben 10 (3)*omnitrix Serie 2005 - 2012 </t>
  </si>
  <si>
    <t>MCO891392768</t>
  </si>
  <si>
    <t>Hunter Wheeljack (deluxe, 2013-04-27 Transformers Prime 2011</t>
  </si>
  <si>
    <t>MCO891294437</t>
  </si>
  <si>
    <t>Marvel Universe Thor Figura Hasbro</t>
  </si>
  <si>
    <t>MCO891398588</t>
  </si>
  <si>
    <t>Blackarachnia (deluxe Class, 2008) Transformers</t>
  </si>
  <si>
    <t>MCO894471235</t>
  </si>
  <si>
    <t>Superman, Man Of Steel 2013</t>
  </si>
  <si>
    <t>MCO894471778</t>
  </si>
  <si>
    <t>Grimlock (voyager, 2008) Transformers</t>
  </si>
  <si>
    <t>MCO894472703</t>
  </si>
  <si>
    <t>Bumblebee Transformers 2007</t>
  </si>
  <si>
    <t>MCO903466147</t>
  </si>
  <si>
    <t>Toxzon Lanza Agua Max Steel 2011</t>
  </si>
  <si>
    <t>MCO903471426</t>
  </si>
  <si>
    <t>Hulk Avengers 2012</t>
  </si>
  <si>
    <t>MCO903465544</t>
  </si>
  <si>
    <t>Max Steel Moto Voladora 2011</t>
  </si>
  <si>
    <t>MCO903465903</t>
  </si>
  <si>
    <t>Extroyer Espada Max Steel 2011</t>
  </si>
  <si>
    <t>MCO930656117</t>
  </si>
  <si>
    <t>70204 Chi Worriz 2013</t>
  </si>
  <si>
    <t>174874861389</t>
  </si>
  <si>
    <t>MCO888579115</t>
  </si>
  <si>
    <t>The Amazing Spider-man 2012, (2) Spiderman &amp; (1) Lizard</t>
  </si>
  <si>
    <t>MCO888499655</t>
  </si>
  <si>
    <t>Liga De La Justicia The New 52 We Can Be Heroes</t>
  </si>
  <si>
    <t>MCO930643240</t>
  </si>
  <si>
    <t>4527 The Joker Lego Super Heroes</t>
  </si>
  <si>
    <t>174874937197</t>
  </si>
  <si>
    <t>57</t>
  </si>
  <si>
    <t>MCO930687592</t>
  </si>
  <si>
    <t>Furno 3.0 Lego Hero Factory 2011</t>
  </si>
  <si>
    <t>174874836804</t>
  </si>
  <si>
    <t>28</t>
  </si>
  <si>
    <t>MCO891306557</t>
  </si>
  <si>
    <t>Max Steel Serie &amp; Dredd 2013, Incluye Armadura Y Pistola</t>
  </si>
  <si>
    <t>MCO891306730</t>
  </si>
  <si>
    <t>Buzz Lightyear Parlante, Toy Story 2010, Alas Desplegables</t>
  </si>
  <si>
    <t>MCO891479014</t>
  </si>
  <si>
    <t xml:space="preserve"> Decepticon Brawl (fast Action Battler, 2007) Transformers</t>
  </si>
  <si>
    <t>MCO891401917</t>
  </si>
  <si>
    <t>Plastic Man Dc Comics</t>
  </si>
  <si>
    <t>MCO891477745</t>
  </si>
  <si>
    <t>Water Hazard &amp; Nrg, Ben 10 Alien Ultimate 2010 - 2012</t>
  </si>
  <si>
    <t>MCO891398659</t>
  </si>
  <si>
    <t>Cliffjumper (deluxe Class, 2012) Transformers Prime 2011</t>
  </si>
  <si>
    <t>MCO894483528</t>
  </si>
  <si>
    <t>2*wolverine, 1 Grande Y 1 Pequeño, X-men Origins Wolverine</t>
  </si>
  <si>
    <t>MCO903472643</t>
  </si>
  <si>
    <t>Max Steel Modo Vuelo Fuerza 2013</t>
  </si>
  <si>
    <t>MCO903465019</t>
  </si>
  <si>
    <t>MCO903458794</t>
  </si>
  <si>
    <t>Iron Man Mark 42. Iron Man Iii 2013</t>
  </si>
  <si>
    <t>MCO903458429</t>
  </si>
  <si>
    <t>Capitán América Avengers 2012</t>
  </si>
  <si>
    <t>MCO888585302</t>
  </si>
  <si>
    <t>Extroyer Piraña &amp; Max Steel Con Arpón, 2008</t>
  </si>
  <si>
    <t>MCO891242803</t>
  </si>
  <si>
    <t>Marvel Universe Doc Sampson Figura Hasbro</t>
  </si>
  <si>
    <t>MCO891242734</t>
  </si>
  <si>
    <t>Marvel Venom</t>
  </si>
  <si>
    <t>MCO903454781</t>
  </si>
  <si>
    <t>Max Steel Vs Tigre Biónico. 2007</t>
  </si>
  <si>
    <t>MCO903145655</t>
  </si>
  <si>
    <t>Cytro. Max Steel 2013</t>
  </si>
  <si>
    <t>MCO903446919</t>
  </si>
  <si>
    <t>Cytro Acuático. Max Steel 2008</t>
  </si>
  <si>
    <t>MCO903108395</t>
  </si>
  <si>
    <t>Max Steel Armadura Transformable Acuática 2011</t>
  </si>
  <si>
    <t>MCO903108005</t>
  </si>
  <si>
    <t>Extroyer Cocodrilo. Max Steel 2011</t>
  </si>
  <si>
    <t>MCO903095159</t>
  </si>
  <si>
    <t>Garras De Wolverine Con Sonidos Electrónicos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</si>
</sst>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</font>
    <font>
      <sz val="14"/>
      <color rgb="FF666666"/>
      <name val="Arial"/>
      <family val="2"/>
    </font>
    <font>
      <sz val="21"/>
      <color rgb="FF333333"/>
      <name val="Arial"/>
      <family val="2"/>
    </font>
    <font>
      <sz val="10"/>
      <name val="Arial"/>
      <family val="2"/>
    </font>
    <font>
      <sz val="12"/>
      <color rgb="FF434343"/>
      <name val="Arial"/>
      <family val="2"/>
    </font>
    <font>
      <sz val="10"/>
      <color theme="1"/>
      <name val="Arial"/>
      <family val="2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sz val="10"/>
      <color rgb="FF666666"/>
      <name val="Arial"/>
      <family val="2"/>
    </font>
    <font>
      <b/>
      <u/>
      <sz val="10"/>
      <color rgb="FF1155CC"/>
      <name val="Arial"/>
      <family val="2"/>
    </font>
    <font>
      <sz val="14"/>
      <color rgb="FF434343"/>
      <name val="Arial"/>
      <family val="2"/>
    </font>
    <font>
      <sz val="10"/>
      <color rgb="FF999999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99999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FF158"/>
      </patternFill>
    </fill>
    <fill>
      <patternFill patternType="solid">
        <fgColor rgb="FFFFFFFF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93C47D"/>
      </patternFill>
    </fill>
    <fill>
      <patternFill patternType="solid">
        <fgColor rgb="FFD9EAD3"/>
      </patternFill>
    </fill>
    <fill>
      <patternFill patternType="solid">
        <fgColor rgb="FFF9F9F9"/>
      </patternFill>
    </fill>
    <fill>
      <patternFill patternType="solid">
        <fgColor rgb="FFF3F3F3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/>
      <right style="medium">
        <color rgb="FFFFF158"/>
      </right>
      <top style="medium">
        <color rgb="FFFFF158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 style="medium">
        <color rgb="FFF9F9F9"/>
      </right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>
      <left/>
      <right style="thin">
        <color rgb="FFD9D9D9"/>
      </right>
      <top/>
      <bottom/>
      <diagonal/>
    </border>
    <border>
      <left/>
      <right style="medium">
        <color rgb="FFF9F9F9"/>
      </right>
      <top/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medium">
        <color rgb="FFF9F9F9"/>
      </right>
      <top style="medium">
        <color rgb="FFF9F9F9"/>
      </top>
      <bottom style="thin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/>
      <right style="medium">
        <color rgb="FFF9F9F9"/>
      </right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/>
      <top/>
      <bottom style="medium">
        <color rgb="FFF9F9F9"/>
      </bottom>
      <diagonal/>
    </border>
    <border>
      <left/>
      <right style="medium">
        <color rgb="FFF8F8F8"/>
      </right>
      <top/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/>
      <bottom style="medium">
        <color rgb="FFF8F8F8"/>
      </bottom>
      <diagonal/>
    </border>
    <border>
      <left/>
      <right style="medium">
        <color rgb="FFF8F8F8"/>
      </right>
      <top/>
      <bottom style="medium">
        <color rgb="FFF8F8F8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9F9F9"/>
      </left>
      <right style="medium">
        <color rgb="FFF9F9F9"/>
      </right>
      <top/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/>
      <right/>
      <top style="thin">
        <color rgb="FFD9D9D9"/>
      </top>
      <bottom style="medium">
        <color rgb="FFF9F9F9"/>
      </bottom>
      <diagonal/>
    </border>
    <border>
      <left/>
      <right style="medium">
        <color rgb="FFF9F9F9"/>
      </right>
      <top style="thin">
        <color rgb="FFD9D9D9"/>
      </top>
      <bottom style="medium">
        <color rgb="FFF9F9F9"/>
      </bottom>
      <diagonal/>
    </border>
    <border>
      <left/>
      <right/>
      <top style="thin">
        <color rgb="FFBDBDBD"/>
      </top>
      <bottom style="thin">
        <color rgb="FFBDBDBD"/>
      </bottom>
      <diagonal/>
    </border>
    <border>
      <left/>
      <right style="thin">
        <color rgb="FFBDBDBD"/>
      </right>
      <top style="thin">
        <color rgb="FFBDBDBD"/>
      </top>
      <bottom style="thin">
        <color rgb="FFBDBDBD"/>
      </bottom>
      <diagonal/>
    </border>
    <border>
      <left/>
      <right/>
      <top style="hair">
        <color rgb="FFD6D6D6"/>
      </top>
      <bottom style="hair">
        <color rgb="FFD6D6D6"/>
      </bottom>
      <diagonal/>
    </border>
    <border>
      <left/>
      <right style="hair">
        <color rgb="FFD6D6D6"/>
      </right>
      <top style="hair">
        <color rgb="FFD6D6D6"/>
      </top>
      <bottom style="hair">
        <color rgb="FFD6D6D6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thin">
        <color rgb="FFD9D9D9"/>
      </right>
      <top/>
      <bottom style="medium">
        <color rgb="FFF5F5F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hair">
        <color rgb="FFD6D6D6"/>
      </left>
      <right style="hair">
        <color rgb="FFD6D6D6"/>
      </right>
      <top style="hair">
        <color rgb="FFD6D6D6"/>
      </top>
      <bottom style="hair">
        <color rgb="FFD6D6D6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medium">
        <color rgb="FFF9F9F9"/>
      </left>
      <right style="medium">
        <color rgb="FFF9F9F9"/>
      </right>
      <top style="thin">
        <color rgb="FFD9D9D9"/>
      </top>
      <bottom style="medium">
        <color rgb="FFF9F9F9"/>
      </bottom>
      <diagonal/>
    </border>
    <border>
      <left style="medium">
        <color rgb="FFF9F9F9"/>
      </left>
      <right style="thin">
        <color rgb="FFF9F9F9"/>
      </right>
      <top/>
      <bottom/>
      <diagonal/>
    </border>
  </borders>
  <cellStyleXfs count="1">
    <xf numFmtId="0" fontId="0" fillId="0" borderId="0"/>
  </cellStyleXfs>
  <cellXfs count="117"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5" fillId="4" borderId="8" xfId="0" applyFont="1" applyFill="1" applyBorder="1"/>
    <xf numFmtId="0" fontId="5" fillId="4" borderId="11" xfId="0" applyFont="1" applyFill="1" applyBorder="1"/>
    <xf numFmtId="0" fontId="6" fillId="4" borderId="11" xfId="0" applyFont="1" applyFill="1" applyBorder="1"/>
    <xf numFmtId="0" fontId="7" fillId="5" borderId="14" xfId="0" applyFont="1" applyFill="1" applyBorder="1"/>
    <xf numFmtId="0" fontId="5" fillId="5" borderId="15" xfId="0" applyFont="1" applyFill="1" applyBorder="1"/>
    <xf numFmtId="0" fontId="5" fillId="5" borderId="17" xfId="0" applyFont="1" applyFill="1" applyBorder="1"/>
    <xf numFmtId="0" fontId="5" fillId="4" borderId="18" xfId="0" applyFont="1" applyFill="1" applyBorder="1"/>
    <xf numFmtId="49" fontId="5" fillId="4" borderId="18" xfId="0" applyNumberFormat="1" applyFont="1" applyFill="1" applyBorder="1" applyAlignment="1">
      <alignment horizontal="right"/>
    </xf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5" fillId="5" borderId="22" xfId="0" applyFont="1" applyFill="1" applyBorder="1"/>
    <xf numFmtId="49" fontId="8" fillId="4" borderId="18" xfId="0" applyNumberFormat="1" applyFont="1" applyFill="1" applyBorder="1" applyAlignment="1">
      <alignment horizontal="right" vertical="center"/>
    </xf>
    <xf numFmtId="0" fontId="5" fillId="4" borderId="18" xfId="0" applyFont="1" applyFill="1" applyBorder="1" applyAlignment="1">
      <alignment vertical="center"/>
    </xf>
    <xf numFmtId="0" fontId="5" fillId="5" borderId="23" xfId="0" applyFont="1" applyFill="1" applyBorder="1"/>
    <xf numFmtId="0" fontId="8" fillId="6" borderId="25" xfId="0" applyFont="1" applyFill="1" applyBorder="1" applyAlignment="1">
      <alignment vertical="center" wrapText="1"/>
    </xf>
    <xf numFmtId="0" fontId="5" fillId="5" borderId="20" xfId="0" applyFont="1" applyFill="1" applyBorder="1" applyAlignment="1">
      <alignment vertical="top"/>
    </xf>
    <xf numFmtId="0" fontId="5" fillId="6" borderId="25" xfId="0" applyFont="1" applyFill="1" applyBorder="1"/>
    <xf numFmtId="0" fontId="5" fillId="5" borderId="27" xfId="0" applyFont="1" applyFill="1" applyBorder="1"/>
    <xf numFmtId="49" fontId="5" fillId="4" borderId="18" xfId="0" applyNumberFormat="1" applyFont="1" applyFill="1" applyBorder="1" applyAlignment="1">
      <alignment horizontal="right" vertical="center"/>
    </xf>
    <xf numFmtId="0" fontId="5" fillId="5" borderId="29" xfId="0" applyFont="1" applyFill="1" applyBorder="1"/>
    <xf numFmtId="0" fontId="5" fillId="5" borderId="30" xfId="0" applyFont="1" applyFill="1" applyBorder="1"/>
    <xf numFmtId="0" fontId="5" fillId="5" borderId="31" xfId="0" applyFont="1" applyFill="1" applyBorder="1"/>
    <xf numFmtId="0" fontId="5" fillId="5" borderId="32" xfId="0" applyFont="1" applyFill="1" applyBorder="1"/>
    <xf numFmtId="0" fontId="5" fillId="5" borderId="34" xfId="0" applyFont="1" applyFill="1" applyBorder="1"/>
    <xf numFmtId="0" fontId="5" fillId="5" borderId="37" xfId="0" applyFont="1" applyFill="1" applyBorder="1"/>
    <xf numFmtId="0" fontId="5" fillId="5" borderId="38" xfId="0" applyFont="1" applyFill="1" applyBorder="1"/>
    <xf numFmtId="0" fontId="5" fillId="5" borderId="39" xfId="0" applyFont="1" applyFill="1" applyBorder="1"/>
    <xf numFmtId="49" fontId="5" fillId="4" borderId="18" xfId="0" applyNumberFormat="1" applyFont="1" applyFill="1" applyBorder="1" applyAlignment="1">
      <alignment vertical="center"/>
    </xf>
    <xf numFmtId="0" fontId="5" fillId="5" borderId="16" xfId="0" applyFont="1" applyFill="1" applyBorder="1"/>
    <xf numFmtId="0" fontId="5" fillId="5" borderId="43" xfId="0" applyFont="1" applyFill="1" applyBorder="1"/>
    <xf numFmtId="0" fontId="5" fillId="5" borderId="44" xfId="0" applyFont="1" applyFill="1" applyBorder="1"/>
    <xf numFmtId="0" fontId="7" fillId="5" borderId="17" xfId="0" applyFont="1" applyFill="1" applyBorder="1"/>
    <xf numFmtId="0" fontId="10" fillId="5" borderId="17" xfId="0" applyFont="1" applyFill="1" applyBorder="1"/>
    <xf numFmtId="0" fontId="10" fillId="5" borderId="22" xfId="0" applyFont="1" applyFill="1" applyBorder="1"/>
    <xf numFmtId="0" fontId="8" fillId="5" borderId="17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5" fillId="5" borderId="51" xfId="0" applyFont="1" applyFill="1" applyBorder="1"/>
    <xf numFmtId="0" fontId="13" fillId="0" borderId="0" xfId="0" applyFont="1" applyProtection="1">
      <protection locked="0"/>
    </xf>
    <xf numFmtId="0" fontId="14" fillId="9" borderId="0" xfId="0" applyFont="1" applyFill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center" vertical="center" wrapText="1"/>
      <protection locked="0"/>
    </xf>
    <xf numFmtId="0" fontId="18" fillId="13" borderId="0" xfId="0" applyFont="1" applyFill="1" applyAlignment="1" applyProtection="1">
      <alignment horizontal="center" vertical="center" wrapText="1"/>
      <protection locked="0"/>
    </xf>
    <xf numFmtId="0" fontId="19" fillId="14" borderId="0" xfId="0" applyFont="1" applyFill="1" applyAlignment="1" applyProtection="1">
      <alignment horizontal="center" vertical="center" wrapText="1"/>
      <protection locked="0"/>
    </xf>
    <xf numFmtId="0" fontId="20" fillId="15" borderId="0" xfId="0" applyFont="1" applyFill="1" applyAlignment="1" applyProtection="1">
      <alignment horizontal="center" vertical="center" wrapText="1"/>
      <protection locked="0"/>
    </xf>
    <xf numFmtId="0" fontId="22" fillId="17" borderId="54" xfId="0" applyFont="1" applyFill="1" applyBorder="1" applyAlignment="1">
      <alignment horizontal="left" vertical="center"/>
    </xf>
    <xf numFmtId="0" fontId="23" fillId="0" borderId="54" xfId="0" applyFont="1" applyBorder="1" applyAlignment="1" applyProtection="1">
      <alignment horizontal="left" vertical="center"/>
      <protection locked="0"/>
    </xf>
    <xf numFmtId="0" fontId="24" fillId="0" borderId="54" xfId="0" applyFont="1" applyBorder="1" applyAlignment="1" applyProtection="1">
      <alignment horizontal="center" vertical="center"/>
      <protection locked="0"/>
    </xf>
    <xf numFmtId="0" fontId="25" fillId="0" borderId="54" xfId="0" applyFont="1" applyBorder="1" applyAlignment="1" applyProtection="1">
      <alignment horizontal="center" vertical="center"/>
      <protection locked="0"/>
    </xf>
    <xf numFmtId="0" fontId="26" fillId="18" borderId="54" xfId="0" applyFont="1" applyFill="1" applyBorder="1" applyAlignment="1">
      <alignment horizontal="center" vertical="center"/>
    </xf>
    <xf numFmtId="0" fontId="27" fillId="18" borderId="54" xfId="0" applyFont="1" applyFill="1" applyBorder="1" applyAlignment="1">
      <alignment horizontal="justify" vertical="center" wrapText="1"/>
    </xf>
    <xf numFmtId="0" fontId="3" fillId="0" borderId="54" xfId="0" applyFont="1" applyBorder="1" applyAlignment="1" applyProtection="1">
      <alignment horizontal="left" vertical="center"/>
      <protection locked="0"/>
    </xf>
    <xf numFmtId="0" fontId="3" fillId="17" borderId="54" xfId="0" applyFont="1" applyFill="1" applyBorder="1" applyAlignment="1">
      <alignment horizontal="left" vertical="center"/>
    </xf>
    <xf numFmtId="49" fontId="28" fillId="19" borderId="55" xfId="0" applyNumberFormat="1" applyFont="1" applyFill="1" applyBorder="1" applyAlignment="1">
      <alignment horizontal="center"/>
    </xf>
    <xf numFmtId="49" fontId="0" fillId="0" borderId="55" xfId="0" applyNumberFormat="1" applyBorder="1"/>
    <xf numFmtId="49" fontId="29" fillId="0" borderId="0" xfId="0" applyNumberFormat="1" applyFont="1"/>
    <xf numFmtId="1" fontId="30" fillId="0" borderId="0" xfId="0" applyNumberFormat="1" applyFont="1"/>
    <xf numFmtId="49" fontId="0" fillId="0" borderId="0" xfId="0" applyNumberFormat="1"/>
    <xf numFmtId="0" fontId="0" fillId="0" borderId="0" xfId="0"/>
    <xf numFmtId="0" fontId="8" fillId="6" borderId="29" xfId="0" applyFont="1" applyFill="1" applyBorder="1" applyAlignment="1">
      <alignment vertical="center" wrapText="1"/>
    </xf>
    <xf numFmtId="0" fontId="5" fillId="7" borderId="56" xfId="0" applyFont="1" applyFill="1" applyBorder="1"/>
    <xf numFmtId="0" fontId="0" fillId="0" borderId="47" xfId="0" applyBorder="1"/>
    <xf numFmtId="0" fontId="0" fillId="0" borderId="48" xfId="0" applyBorder="1"/>
    <xf numFmtId="0" fontId="5" fillId="5" borderId="57" xfId="0" applyFont="1" applyFill="1" applyBorder="1"/>
    <xf numFmtId="0" fontId="0" fillId="0" borderId="0" xfId="0"/>
    <xf numFmtId="0" fontId="0" fillId="0" borderId="28" xfId="0" applyBorder="1"/>
    <xf numFmtId="0" fontId="11" fillId="8" borderId="58" xfId="0" applyFont="1" applyFill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2" fillId="2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4" fillId="2" borderId="0" xfId="0" applyFont="1" applyFill="1" applyAlignment="1">
      <alignment horizontal="left"/>
    </xf>
    <xf numFmtId="0" fontId="1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3" borderId="60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4" borderId="61" xfId="0" applyFont="1" applyFill="1" applyBorder="1"/>
    <xf numFmtId="0" fontId="0" fillId="0" borderId="12" xfId="0" applyBorder="1"/>
    <xf numFmtId="0" fontId="0" fillId="0" borderId="53" xfId="0" applyBorder="1"/>
    <xf numFmtId="0" fontId="5" fillId="5" borderId="10" xfId="0" applyFont="1" applyFill="1" applyBorder="1"/>
    <xf numFmtId="0" fontId="0" fillId="0" borderId="13" xfId="0" applyBorder="1"/>
    <xf numFmtId="0" fontId="0" fillId="0" borderId="31" xfId="0" applyBorder="1"/>
    <xf numFmtId="0" fontId="0" fillId="0" borderId="9" xfId="0" applyBorder="1"/>
    <xf numFmtId="0" fontId="0" fillId="0" borderId="10" xfId="0" applyBorder="1"/>
    <xf numFmtId="0" fontId="12" fillId="5" borderId="17" xfId="0" applyFont="1" applyFill="1" applyBorder="1" applyAlignment="1">
      <alignment horizontal="left" vertical="center"/>
    </xf>
    <xf numFmtId="0" fontId="0" fillId="0" borderId="52" xfId="0" applyBorder="1"/>
    <xf numFmtId="0" fontId="0" fillId="0" borderId="27" xfId="0" applyBorder="1"/>
    <xf numFmtId="0" fontId="8" fillId="6" borderId="36" xfId="0" applyFont="1" applyFill="1" applyBorder="1" applyAlignment="1">
      <alignment vertical="center" wrapText="1"/>
    </xf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8" fillId="6" borderId="29" xfId="0" applyFont="1" applyFill="1" applyBorder="1" applyAlignment="1">
      <alignment vertical="center"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24" xfId="0" applyBorder="1"/>
    <xf numFmtId="0" fontId="0" fillId="0" borderId="20" xfId="0" applyBorder="1"/>
    <xf numFmtId="0" fontId="8" fillId="5" borderId="29" xfId="0" applyFont="1" applyFill="1" applyBorder="1" applyAlignment="1">
      <alignment vertical="center" wrapText="1"/>
    </xf>
    <xf numFmtId="0" fontId="5" fillId="5" borderId="13" xfId="0" applyFont="1" applyFill="1" applyBorder="1"/>
    <xf numFmtId="0" fontId="5" fillId="5" borderId="62" xfId="0" applyFont="1" applyFill="1" applyBorder="1"/>
    <xf numFmtId="0" fontId="0" fillId="0" borderId="45" xfId="0" applyBorder="1"/>
    <xf numFmtId="0" fontId="0" fillId="0" borderId="46" xfId="0" applyBorder="1"/>
    <xf numFmtId="0" fontId="8" fillId="5" borderId="23" xfId="0" applyFont="1" applyFill="1" applyBorder="1"/>
    <xf numFmtId="0" fontId="0" fillId="0" borderId="23" xfId="0" applyBorder="1"/>
    <xf numFmtId="0" fontId="9" fillId="5" borderId="21" xfId="0" applyFont="1" applyFill="1" applyBorder="1" applyAlignment="1">
      <alignment vertical="top" wrapText="1"/>
    </xf>
    <xf numFmtId="0" fontId="0" fillId="0" borderId="26" xfId="0" applyBorder="1"/>
    <xf numFmtId="0" fontId="0" fillId="0" borderId="21" xfId="0" applyBorder="1"/>
    <xf numFmtId="0" fontId="8" fillId="5" borderId="23" xfId="0" applyFont="1" applyFill="1" applyBorder="1" applyAlignment="1">
      <alignment vertical="center" wrapText="1"/>
    </xf>
    <xf numFmtId="0" fontId="7" fillId="5" borderId="63" xfId="0" applyFont="1" applyFill="1" applyBorder="1"/>
    <xf numFmtId="0" fontId="15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7" fillId="12" borderId="0" xfId="0" applyFont="1" applyFill="1" applyAlignment="1" applyProtection="1">
      <alignment horizontal="center" vertical="center" wrapText="1"/>
      <protection locked="0"/>
    </xf>
    <xf numFmtId="0" fontId="21" fillId="16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90525" cy="27622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ercadolibre.com.co/publicaciones/edicion-en-excel/up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55CC"/>
    <outlinePr summaryBelow="0" summaryRight="0"/>
  </sheetPr>
  <dimension ref="A1:O1000"/>
  <sheetViews>
    <sheetView workbookViewId="0"/>
  </sheetViews>
  <sheetFormatPr baseColWidth="10" defaultColWidth="14.42578125" defaultRowHeight="15" customHeight="1" x14ac:dyDescent="0.2"/>
  <cols>
    <col min="1" max="1" width="12.140625" style="59" customWidth="1"/>
    <col min="2" max="2" width="6.28515625" style="59" customWidth="1"/>
    <col min="3" max="3" width="1.28515625" style="59" customWidth="1"/>
    <col min="4" max="4" width="32" style="59" customWidth="1"/>
    <col min="5" max="7" width="6.140625" style="59" customWidth="1"/>
    <col min="8" max="10" width="7.5703125" style="59" customWidth="1"/>
    <col min="11" max="11" width="1.85546875" style="59" customWidth="1"/>
    <col min="12" max="14" width="14.42578125" style="59" customWidth="1"/>
    <col min="15" max="15" width="12.140625" style="59" customWidth="1"/>
  </cols>
  <sheetData>
    <row r="1" spans="1:15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.75" customHeight="1" x14ac:dyDescent="0.2">
      <c r="A2" s="1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  <c r="O2" s="1"/>
    </row>
    <row r="3" spans="1:15" ht="18.75" customHeight="1" x14ac:dyDescent="0.2">
      <c r="A3" s="1"/>
      <c r="B3" s="73" t="s">
        <v>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1"/>
    </row>
    <row r="4" spans="1:15" ht="30" customHeight="1" x14ac:dyDescent="0.2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6"/>
    </row>
    <row r="5" spans="1:15" ht="3" customHeight="1" x14ac:dyDescent="0.2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</row>
    <row r="6" spans="1:15" ht="24" customHeight="1" x14ac:dyDescent="0.2">
      <c r="A6" s="2"/>
      <c r="B6" s="2"/>
      <c r="C6" s="2"/>
      <c r="D6" s="2"/>
      <c r="E6" s="80"/>
      <c r="F6" s="83"/>
      <c r="G6" s="83"/>
      <c r="H6" s="86"/>
      <c r="I6" s="86"/>
      <c r="J6" s="86"/>
      <c r="K6" s="86"/>
      <c r="L6" s="86"/>
      <c r="M6" s="86"/>
      <c r="N6" s="86"/>
      <c r="O6" s="87"/>
    </row>
    <row r="7" spans="1:15" ht="18.75" customHeight="1" x14ac:dyDescent="0.25">
      <c r="A7" s="3"/>
      <c r="B7" s="4" t="s">
        <v>2</v>
      </c>
      <c r="C7" s="3"/>
      <c r="D7" s="3"/>
      <c r="E7" s="81"/>
      <c r="F7" s="84"/>
      <c r="G7" s="5" t="s">
        <v>3</v>
      </c>
      <c r="H7" s="6"/>
      <c r="I7" s="31"/>
      <c r="J7" s="31"/>
      <c r="K7" s="31"/>
      <c r="L7" s="31"/>
      <c r="M7" s="31"/>
      <c r="N7" s="31"/>
      <c r="O7" s="7"/>
    </row>
    <row r="8" spans="1:15" ht="18.75" customHeight="1" x14ac:dyDescent="0.2">
      <c r="A8" s="8"/>
      <c r="B8" s="9"/>
      <c r="C8" s="8"/>
      <c r="D8" s="8"/>
      <c r="E8" s="81"/>
      <c r="F8" s="84"/>
      <c r="G8" s="10"/>
      <c r="H8" s="11"/>
      <c r="I8" s="12"/>
      <c r="J8" s="12"/>
      <c r="K8" s="12"/>
      <c r="L8" s="12"/>
      <c r="M8" s="12"/>
      <c r="N8" s="12"/>
      <c r="O8" s="13"/>
    </row>
    <row r="9" spans="1:15" ht="18.75" customHeight="1" x14ac:dyDescent="0.2">
      <c r="A9" s="8"/>
      <c r="B9" s="14"/>
      <c r="C9" s="15"/>
      <c r="D9" s="15"/>
      <c r="E9" s="81"/>
      <c r="F9" s="84"/>
      <c r="G9" s="10"/>
      <c r="H9" s="16"/>
      <c r="I9" s="106" t="s">
        <v>4</v>
      </c>
      <c r="J9" s="99"/>
      <c r="K9" s="99"/>
      <c r="L9" s="99"/>
      <c r="M9" s="99"/>
      <c r="N9" s="107"/>
      <c r="O9" s="17"/>
    </row>
    <row r="10" spans="1:15" ht="18.75" customHeight="1" x14ac:dyDescent="0.2">
      <c r="A10" s="8"/>
      <c r="B10" s="14"/>
      <c r="C10" s="15"/>
      <c r="D10" s="15"/>
      <c r="E10" s="81"/>
      <c r="F10" s="84"/>
      <c r="G10" s="10"/>
      <c r="H10" s="18"/>
      <c r="I10" s="108" t="s">
        <v>5</v>
      </c>
      <c r="J10" s="109"/>
      <c r="K10" s="109"/>
      <c r="L10" s="109"/>
      <c r="M10" s="109"/>
      <c r="N10" s="110"/>
      <c r="O10" s="17"/>
    </row>
    <row r="11" spans="1:15" ht="18.75" customHeight="1" x14ac:dyDescent="0.2">
      <c r="A11" s="8"/>
      <c r="B11" s="14"/>
      <c r="C11" s="15"/>
      <c r="D11" s="15"/>
      <c r="E11" s="81"/>
      <c r="F11" s="84"/>
      <c r="G11" s="10"/>
      <c r="H11" s="16"/>
      <c r="I11" s="111"/>
      <c r="J11" s="99"/>
      <c r="K11" s="99"/>
      <c r="L11" s="99"/>
      <c r="M11" s="99"/>
      <c r="N11" s="107"/>
      <c r="O11" s="19"/>
    </row>
    <row r="12" spans="1:15" ht="19.5" customHeight="1" x14ac:dyDescent="0.2">
      <c r="A12" s="8"/>
      <c r="B12" s="14"/>
      <c r="C12" s="15"/>
      <c r="D12" s="15"/>
      <c r="E12" s="81"/>
      <c r="F12" s="84"/>
      <c r="G12" s="102"/>
      <c r="H12" s="65"/>
      <c r="I12" s="65"/>
      <c r="J12" s="65"/>
      <c r="K12" s="65"/>
      <c r="L12" s="65"/>
      <c r="M12" s="65"/>
      <c r="N12" s="84"/>
      <c r="O12" s="20"/>
    </row>
    <row r="13" spans="1:15" ht="39" customHeight="1" x14ac:dyDescent="0.25">
      <c r="A13" s="8"/>
      <c r="B13" s="14"/>
      <c r="C13" s="15"/>
      <c r="D13" s="15"/>
      <c r="E13" s="81"/>
      <c r="F13" s="84"/>
      <c r="G13" s="112" t="s">
        <v>6</v>
      </c>
      <c r="H13" s="65"/>
      <c r="I13" s="65"/>
      <c r="J13" s="65"/>
      <c r="K13" s="65"/>
      <c r="L13" s="65"/>
      <c r="M13" s="65"/>
      <c r="N13" s="66"/>
      <c r="O13" s="13"/>
    </row>
    <row r="14" spans="1:15" ht="18.75" customHeight="1" x14ac:dyDescent="0.2">
      <c r="A14" s="8"/>
      <c r="B14" s="21"/>
      <c r="C14" s="15"/>
      <c r="D14" s="15"/>
      <c r="E14" s="81"/>
      <c r="F14" s="84"/>
      <c r="G14" s="22"/>
      <c r="H14" s="22"/>
      <c r="I14" s="22"/>
      <c r="J14" s="22"/>
      <c r="K14" s="22"/>
      <c r="L14" s="22"/>
      <c r="M14" s="22"/>
      <c r="N14" s="22"/>
      <c r="O14" s="23"/>
    </row>
    <row r="15" spans="1:15" ht="18.75" customHeight="1" x14ac:dyDescent="0.2">
      <c r="A15" s="8"/>
      <c r="B15" s="21"/>
      <c r="C15" s="15"/>
      <c r="D15" s="15"/>
      <c r="E15" s="81"/>
      <c r="F15" s="84"/>
      <c r="G15" s="24"/>
      <c r="H15" s="25"/>
      <c r="I15" s="22"/>
      <c r="J15" s="22"/>
      <c r="K15" s="22"/>
      <c r="L15" s="91" t="s">
        <v>7</v>
      </c>
      <c r="M15" s="65"/>
      <c r="N15" s="92"/>
      <c r="O15" s="22"/>
    </row>
    <row r="16" spans="1:15" ht="18.75" customHeight="1" x14ac:dyDescent="0.2">
      <c r="A16" s="8"/>
      <c r="B16" s="21"/>
      <c r="C16" s="15"/>
      <c r="D16" s="15"/>
      <c r="E16" s="81"/>
      <c r="F16" s="84"/>
      <c r="G16" s="20"/>
      <c r="H16" s="26"/>
      <c r="I16" s="22"/>
      <c r="J16" s="22"/>
      <c r="K16" s="22"/>
      <c r="L16" s="93"/>
      <c r="M16" s="93"/>
      <c r="N16" s="94"/>
      <c r="O16" s="23"/>
    </row>
    <row r="17" spans="1:15" ht="18.75" customHeight="1" x14ac:dyDescent="0.2">
      <c r="A17" s="8"/>
      <c r="B17" s="21"/>
      <c r="C17" s="15"/>
      <c r="D17" s="15"/>
      <c r="E17" s="81"/>
      <c r="F17" s="84"/>
      <c r="G17" s="27"/>
      <c r="H17" s="28"/>
      <c r="I17" s="22"/>
      <c r="J17" s="22"/>
      <c r="K17" s="22"/>
      <c r="L17" s="29"/>
      <c r="M17" s="29"/>
      <c r="N17" s="29"/>
      <c r="O17" s="22"/>
    </row>
    <row r="18" spans="1:15" ht="18.75" customHeight="1" x14ac:dyDescent="0.2">
      <c r="A18" s="8"/>
      <c r="B18" s="21"/>
      <c r="C18" s="15"/>
      <c r="D18" s="15"/>
      <c r="E18" s="81"/>
      <c r="F18" s="84"/>
      <c r="G18" s="27"/>
      <c r="H18" s="28"/>
      <c r="I18" s="22"/>
      <c r="J18" s="22"/>
      <c r="K18" s="22"/>
      <c r="L18" s="95" t="s">
        <v>8</v>
      </c>
      <c r="M18" s="96"/>
      <c r="N18" s="97"/>
      <c r="O18" s="22"/>
    </row>
    <row r="19" spans="1:15" ht="18.75" customHeight="1" x14ac:dyDescent="0.2">
      <c r="A19" s="8"/>
      <c r="B19" s="21"/>
      <c r="C19" s="15"/>
      <c r="D19" s="15"/>
      <c r="E19" s="81"/>
      <c r="F19" s="84"/>
      <c r="G19" s="27"/>
      <c r="H19" s="28"/>
      <c r="I19" s="22"/>
      <c r="J19" s="22"/>
      <c r="K19" s="22"/>
      <c r="L19" s="98"/>
      <c r="M19" s="99"/>
      <c r="N19" s="100"/>
      <c r="O19" s="22"/>
    </row>
    <row r="20" spans="1:15" ht="18.75" customHeight="1" x14ac:dyDescent="0.2">
      <c r="A20" s="8"/>
      <c r="B20" s="21"/>
      <c r="C20" s="15"/>
      <c r="D20" s="15"/>
      <c r="E20" s="81"/>
      <c r="F20" s="84"/>
      <c r="G20" s="27"/>
      <c r="H20" s="28"/>
      <c r="I20" s="22"/>
      <c r="J20" s="22"/>
      <c r="K20" s="22"/>
      <c r="L20" s="60"/>
      <c r="M20" s="60"/>
      <c r="N20" s="60"/>
      <c r="O20" s="22"/>
    </row>
    <row r="21" spans="1:15" ht="18.75" customHeight="1" x14ac:dyDescent="0.2">
      <c r="A21" s="8"/>
      <c r="B21" s="30"/>
      <c r="C21" s="15"/>
      <c r="D21" s="15"/>
      <c r="E21" s="81"/>
      <c r="F21" s="84"/>
      <c r="G21" s="27"/>
      <c r="H21" s="28"/>
      <c r="I21" s="22"/>
      <c r="J21" s="22"/>
      <c r="K21" s="22"/>
      <c r="L21" s="101" t="s">
        <v>9</v>
      </c>
      <c r="M21" s="96"/>
      <c r="N21" s="97"/>
      <c r="O21" s="22"/>
    </row>
    <row r="22" spans="1:15" ht="18.75" customHeight="1" x14ac:dyDescent="0.2">
      <c r="A22" s="8"/>
      <c r="B22" s="30"/>
      <c r="C22" s="15"/>
      <c r="D22" s="15"/>
      <c r="E22" s="81"/>
      <c r="F22" s="84"/>
      <c r="G22" s="31"/>
      <c r="H22" s="32"/>
      <c r="I22" s="22"/>
      <c r="J22" s="22"/>
      <c r="K22" s="22"/>
      <c r="L22" s="98"/>
      <c r="M22" s="99"/>
      <c r="N22" s="100"/>
      <c r="O22" s="33"/>
    </row>
    <row r="23" spans="1:15" ht="30" customHeight="1" x14ac:dyDescent="0.2">
      <c r="A23" s="8"/>
      <c r="B23" s="30"/>
      <c r="C23" s="15"/>
      <c r="D23" s="15"/>
      <c r="E23" s="81"/>
      <c r="F23" s="84"/>
      <c r="G23" s="102"/>
      <c r="H23" s="65"/>
      <c r="I23" s="65"/>
      <c r="J23" s="65"/>
      <c r="K23" s="65"/>
      <c r="L23" s="65"/>
      <c r="M23" s="65"/>
      <c r="N23" s="84"/>
      <c r="O23" s="7"/>
    </row>
    <row r="24" spans="1:15" ht="19.5" customHeight="1" x14ac:dyDescent="0.2">
      <c r="A24" s="8"/>
      <c r="B24" s="30"/>
      <c r="C24" s="15"/>
      <c r="D24" s="15"/>
      <c r="E24" s="81"/>
      <c r="F24" s="84"/>
      <c r="G24" s="103"/>
      <c r="H24" s="104"/>
      <c r="I24" s="104"/>
      <c r="J24" s="104"/>
      <c r="K24" s="104"/>
      <c r="L24" s="104"/>
      <c r="M24" s="104"/>
      <c r="N24" s="105"/>
      <c r="O24" s="7"/>
    </row>
    <row r="25" spans="1:15" ht="18.75" customHeight="1" x14ac:dyDescent="0.25">
      <c r="A25" s="8"/>
      <c r="B25" s="30"/>
      <c r="C25" s="15"/>
      <c r="D25" s="15"/>
      <c r="E25" s="81"/>
      <c r="F25" s="84"/>
      <c r="G25" s="34" t="s">
        <v>10</v>
      </c>
      <c r="H25" s="35"/>
      <c r="I25" s="35"/>
      <c r="J25" s="35"/>
      <c r="K25" s="7"/>
      <c r="L25" s="7"/>
      <c r="M25" s="7"/>
      <c r="N25" s="7"/>
      <c r="O25" s="7"/>
    </row>
    <row r="26" spans="1:15" ht="27.75" customHeight="1" x14ac:dyDescent="0.25">
      <c r="A26" s="8"/>
      <c r="B26" s="30"/>
      <c r="C26" s="15"/>
      <c r="D26" s="15"/>
      <c r="E26" s="81"/>
      <c r="F26" s="84"/>
      <c r="G26" s="34"/>
      <c r="H26" s="36"/>
      <c r="I26" s="36"/>
      <c r="J26" s="36"/>
      <c r="K26" s="7"/>
      <c r="L26" s="7"/>
      <c r="M26" s="7"/>
      <c r="N26" s="7"/>
      <c r="O26" s="7"/>
    </row>
    <row r="27" spans="1:15" ht="18.75" customHeight="1" x14ac:dyDescent="0.2">
      <c r="A27" s="8"/>
      <c r="B27" s="30"/>
      <c r="C27" s="15"/>
      <c r="D27" s="15"/>
      <c r="E27" s="81"/>
      <c r="F27" s="84"/>
      <c r="G27" s="26"/>
      <c r="H27" s="61"/>
      <c r="I27" s="62"/>
      <c r="J27" s="63"/>
      <c r="K27" s="20"/>
      <c r="L27" s="37" t="s">
        <v>11</v>
      </c>
      <c r="M27" s="7"/>
      <c r="N27" s="7"/>
      <c r="O27" s="7"/>
    </row>
    <row r="28" spans="1:15" ht="18.75" customHeight="1" x14ac:dyDescent="0.2">
      <c r="A28" s="8"/>
      <c r="B28" s="15"/>
      <c r="C28" s="15"/>
      <c r="D28" s="15"/>
      <c r="E28" s="81"/>
      <c r="F28" s="84"/>
      <c r="G28" s="26"/>
      <c r="H28" s="64"/>
      <c r="I28" s="65"/>
      <c r="J28" s="66"/>
      <c r="K28" s="20"/>
      <c r="L28" s="7"/>
      <c r="M28" s="7"/>
      <c r="N28" s="7"/>
      <c r="O28" s="20"/>
    </row>
    <row r="29" spans="1:15" ht="18.75" customHeight="1" x14ac:dyDescent="0.2">
      <c r="A29" s="8"/>
      <c r="B29" s="15"/>
      <c r="C29" s="15"/>
      <c r="D29" s="15"/>
      <c r="E29" s="81"/>
      <c r="F29" s="84"/>
      <c r="G29" s="28"/>
      <c r="H29" s="67" t="s">
        <v>12</v>
      </c>
      <c r="I29" s="68"/>
      <c r="J29" s="69"/>
      <c r="K29" s="27"/>
      <c r="L29" s="38" t="s">
        <v>13</v>
      </c>
      <c r="M29" s="13"/>
      <c r="N29" s="13"/>
      <c r="O29" s="7"/>
    </row>
    <row r="30" spans="1:15" ht="18.75" customHeight="1" x14ac:dyDescent="0.2">
      <c r="A30" s="8"/>
      <c r="B30" s="15"/>
      <c r="C30" s="15"/>
      <c r="D30" s="15"/>
      <c r="E30" s="81"/>
      <c r="F30" s="84"/>
      <c r="G30" s="22"/>
      <c r="H30" s="39"/>
      <c r="I30" s="39"/>
      <c r="J30" s="39"/>
      <c r="K30" s="22"/>
      <c r="L30" s="22"/>
      <c r="M30" s="22"/>
      <c r="N30" s="22"/>
      <c r="O30" s="7"/>
    </row>
    <row r="31" spans="1:15" ht="18.75" customHeight="1" x14ac:dyDescent="0.2">
      <c r="A31" s="8"/>
      <c r="B31" s="15"/>
      <c r="C31" s="15"/>
      <c r="D31" s="15"/>
      <c r="E31" s="81"/>
      <c r="F31" s="84"/>
      <c r="G31" s="25"/>
      <c r="H31" s="67" t="s">
        <v>14</v>
      </c>
      <c r="I31" s="68"/>
      <c r="J31" s="69"/>
      <c r="K31" s="27"/>
      <c r="L31" s="38" t="s">
        <v>13</v>
      </c>
      <c r="M31" s="13"/>
      <c r="N31" s="24"/>
      <c r="O31" s="7"/>
    </row>
    <row r="32" spans="1:15" ht="18.75" customHeight="1" x14ac:dyDescent="0.25">
      <c r="A32" s="8"/>
      <c r="B32" s="15"/>
      <c r="C32" s="15"/>
      <c r="D32" s="15"/>
      <c r="E32" s="81"/>
      <c r="F32" s="84"/>
      <c r="G32" s="35"/>
      <c r="H32" s="7"/>
      <c r="I32" s="7"/>
      <c r="J32" s="7"/>
      <c r="K32" s="7"/>
      <c r="L32" s="7"/>
      <c r="M32" s="7"/>
      <c r="N32" s="7"/>
      <c r="O32" s="7"/>
    </row>
    <row r="33" spans="1:15" ht="18.75" customHeight="1" x14ac:dyDescent="0.2">
      <c r="A33" s="8"/>
      <c r="B33" s="15"/>
      <c r="C33" s="15"/>
      <c r="D33" s="15"/>
      <c r="E33" s="81"/>
      <c r="F33" s="84"/>
      <c r="G33" s="7"/>
      <c r="H33" s="7"/>
      <c r="I33" s="88"/>
      <c r="J33" s="89"/>
      <c r="K33" s="89"/>
      <c r="L33" s="89"/>
      <c r="M33" s="89"/>
      <c r="N33" s="90"/>
      <c r="O33" s="7"/>
    </row>
    <row r="34" spans="1:15" ht="18.75" customHeight="1" x14ac:dyDescent="0.2">
      <c r="A34" s="8"/>
      <c r="B34" s="15"/>
      <c r="C34" s="15"/>
      <c r="D34" s="15"/>
      <c r="E34" s="81"/>
      <c r="F34" s="84"/>
      <c r="G34" s="7"/>
      <c r="H34" s="7"/>
      <c r="I34" s="7"/>
      <c r="J34" s="7"/>
      <c r="K34" s="7"/>
      <c r="L34" s="7"/>
      <c r="M34" s="7"/>
      <c r="N34" s="7"/>
      <c r="O34" s="7"/>
    </row>
    <row r="35" spans="1:15" ht="18.75" customHeight="1" x14ac:dyDescent="0.2">
      <c r="A35" s="8"/>
      <c r="B35" s="15"/>
      <c r="C35" s="15"/>
      <c r="D35" s="15"/>
      <c r="E35" s="81"/>
      <c r="F35" s="84"/>
      <c r="G35" s="7"/>
      <c r="H35" s="7"/>
      <c r="I35" s="7"/>
      <c r="J35" s="7"/>
      <c r="K35" s="7"/>
      <c r="L35" s="7"/>
      <c r="M35" s="7"/>
      <c r="N35" s="7"/>
      <c r="O35" s="7"/>
    </row>
    <row r="36" spans="1:15" ht="18.75" customHeight="1" x14ac:dyDescent="0.2">
      <c r="A36" s="8"/>
      <c r="B36" s="15"/>
      <c r="C36" s="15"/>
      <c r="D36" s="15"/>
      <c r="E36" s="81"/>
      <c r="F36" s="84"/>
      <c r="G36" s="7"/>
      <c r="H36" s="7"/>
      <c r="I36" s="7"/>
      <c r="J36" s="7"/>
      <c r="K36" s="7"/>
      <c r="L36" s="7"/>
      <c r="M36" s="7"/>
      <c r="N36" s="7"/>
      <c r="O36" s="7"/>
    </row>
    <row r="37" spans="1:15" ht="18.75" customHeight="1" x14ac:dyDescent="0.2">
      <c r="A37" s="8"/>
      <c r="B37" s="15"/>
      <c r="C37" s="15"/>
      <c r="D37" s="15"/>
      <c r="E37" s="81"/>
      <c r="F37" s="84"/>
      <c r="G37" s="7"/>
      <c r="H37" s="7"/>
      <c r="I37" s="7"/>
      <c r="J37" s="7"/>
      <c r="K37" s="7"/>
      <c r="L37" s="7"/>
      <c r="M37" s="7"/>
      <c r="N37" s="7"/>
      <c r="O37" s="7"/>
    </row>
    <row r="38" spans="1:15" ht="18.75" customHeight="1" x14ac:dyDescent="0.2">
      <c r="A38" s="8"/>
      <c r="B38" s="15"/>
      <c r="C38" s="15"/>
      <c r="D38" s="15"/>
      <c r="E38" s="81"/>
      <c r="F38" s="84"/>
      <c r="G38" s="7"/>
      <c r="H38" s="7"/>
      <c r="I38" s="7"/>
      <c r="J38" s="7"/>
      <c r="K38" s="7"/>
      <c r="L38" s="7"/>
      <c r="M38" s="7"/>
      <c r="N38" s="7"/>
      <c r="O38" s="7"/>
    </row>
    <row r="39" spans="1:15" ht="18.75" customHeight="1" x14ac:dyDescent="0.2">
      <c r="A39" s="8"/>
      <c r="B39" s="15"/>
      <c r="C39" s="15"/>
      <c r="D39" s="15"/>
      <c r="E39" s="81"/>
      <c r="F39" s="84"/>
      <c r="G39" s="7"/>
      <c r="H39" s="7"/>
      <c r="I39" s="7"/>
      <c r="J39" s="7"/>
      <c r="K39" s="7"/>
      <c r="L39" s="7"/>
      <c r="M39" s="7"/>
      <c r="N39" s="7"/>
      <c r="O39" s="7"/>
    </row>
    <row r="40" spans="1:15" ht="18.75" customHeight="1" x14ac:dyDescent="0.2">
      <c r="A40" s="8"/>
      <c r="B40" s="15"/>
      <c r="C40" s="15"/>
      <c r="D40" s="15"/>
      <c r="E40" s="82"/>
      <c r="F40" s="85"/>
      <c r="G40" s="7"/>
      <c r="H40" s="7"/>
      <c r="I40" s="7"/>
      <c r="J40" s="7"/>
      <c r="K40" s="7"/>
      <c r="L40" s="7"/>
      <c r="M40" s="7"/>
      <c r="N40" s="7"/>
      <c r="O40" s="7"/>
    </row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G24:N24"/>
    <mergeCell ref="I9:N9"/>
    <mergeCell ref="I10:N10"/>
    <mergeCell ref="I11:N11"/>
    <mergeCell ref="G12:N12"/>
    <mergeCell ref="G13:N13"/>
    <mergeCell ref="H27:J27"/>
    <mergeCell ref="H28:J28"/>
    <mergeCell ref="H29:J29"/>
    <mergeCell ref="H31:J31"/>
    <mergeCell ref="B2:N2"/>
    <mergeCell ref="B3:N3"/>
    <mergeCell ref="A4:O4"/>
    <mergeCell ref="A5:O5"/>
    <mergeCell ref="E6:E40"/>
    <mergeCell ref="F6:F40"/>
    <mergeCell ref="G6:O6"/>
    <mergeCell ref="I33:N33"/>
    <mergeCell ref="L15:N16"/>
    <mergeCell ref="L18:N19"/>
    <mergeCell ref="L21:N22"/>
    <mergeCell ref="G23:N23"/>
  </mergeCells>
  <conditionalFormatting sqref="A4:O4">
    <cfRule type="notContainsBlanks" dxfId="1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ef="I10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>
    <row r="1" spans="1:1" x14ac:dyDescent="0.2">
      <c r="A1" s="5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5"/>
  <sheetViews>
    <sheetView topLeftCell="A144" workbookViewId="0">
      <selection activeCell="C177" sqref="C177"/>
    </sheetView>
  </sheetViews>
  <sheetFormatPr baseColWidth="10" defaultColWidth="9.140625" defaultRowHeight="12.75" x14ac:dyDescent="0.2"/>
  <cols>
    <col min="1" max="1" width="17.5703125" style="59" customWidth="1"/>
    <col min="2" max="2" width="17.5703125" style="59" hidden="1" customWidth="1"/>
    <col min="3" max="3" width="58.5703125" style="59" customWidth="1"/>
    <col min="4" max="4" width="14.85546875" style="59" customWidth="1"/>
    <col min="5" max="8" width="17.5703125" style="59" customWidth="1"/>
    <col min="9" max="9" width="39" style="59" customWidth="1"/>
    <col min="10" max="12" width="17.5703125" style="59" customWidth="1"/>
  </cols>
  <sheetData>
    <row r="1" spans="1:12" hidden="1" x14ac:dyDescent="0.2">
      <c r="A1" s="40" t="s">
        <v>16</v>
      </c>
      <c r="B1" s="40" t="s">
        <v>17</v>
      </c>
      <c r="C1" s="40" t="s">
        <v>18</v>
      </c>
      <c r="D1" s="40"/>
      <c r="E1" s="40" t="s">
        <v>19</v>
      </c>
      <c r="F1" s="40" t="s">
        <v>20</v>
      </c>
      <c r="G1" s="40" t="s">
        <v>21</v>
      </c>
      <c r="H1" s="40" t="s">
        <v>22</v>
      </c>
      <c r="I1" s="40" t="s">
        <v>23</v>
      </c>
      <c r="J1" s="40" t="s">
        <v>24</v>
      </c>
      <c r="K1" s="40" t="s">
        <v>25</v>
      </c>
      <c r="L1" s="40" t="s">
        <v>26</v>
      </c>
    </row>
    <row r="2" spans="1:12" ht="42.6" customHeight="1" x14ac:dyDescent="0.2">
      <c r="A2" s="113" t="s">
        <v>2</v>
      </c>
      <c r="B2" s="114"/>
      <c r="C2" s="114"/>
      <c r="D2" s="114"/>
      <c r="E2" s="114"/>
      <c r="F2" s="115" t="s">
        <v>27</v>
      </c>
      <c r="G2" s="114"/>
      <c r="H2" s="114"/>
      <c r="I2" s="44" t="s">
        <v>28</v>
      </c>
      <c r="J2" s="116" t="s">
        <v>29</v>
      </c>
      <c r="K2" s="114"/>
      <c r="L2" s="114"/>
    </row>
    <row r="3" spans="1:12" ht="38.1" customHeight="1" x14ac:dyDescent="0.2">
      <c r="A3" s="41" t="s">
        <v>30</v>
      </c>
      <c r="B3" s="41" t="s">
        <v>31</v>
      </c>
      <c r="C3" s="41" t="s">
        <v>32</v>
      </c>
      <c r="D3" s="41" t="s">
        <v>33</v>
      </c>
      <c r="E3" s="41" t="s">
        <v>34</v>
      </c>
      <c r="F3" s="42" t="s">
        <v>35</v>
      </c>
      <c r="G3" s="42" t="s">
        <v>36</v>
      </c>
      <c r="H3" s="42" t="s">
        <v>37</v>
      </c>
      <c r="I3" s="43" t="s">
        <v>38</v>
      </c>
      <c r="J3" s="45" t="s">
        <v>39</v>
      </c>
      <c r="K3" s="45" t="s">
        <v>40</v>
      </c>
      <c r="L3" s="45" t="s">
        <v>41</v>
      </c>
    </row>
    <row r="4" spans="1:12" ht="24.95" customHeight="1" x14ac:dyDescent="0.2">
      <c r="A4" s="46" t="s">
        <v>42</v>
      </c>
      <c r="B4" s="46"/>
      <c r="C4" s="47" t="s">
        <v>43</v>
      </c>
      <c r="D4" s="52">
        <v>1</v>
      </c>
      <c r="E4" s="46" t="s">
        <v>44</v>
      </c>
      <c r="F4" s="48">
        <v>1</v>
      </c>
      <c r="G4" s="48">
        <v>55000</v>
      </c>
      <c r="H4" s="49" t="s">
        <v>45</v>
      </c>
      <c r="I4" s="49" t="s">
        <v>46</v>
      </c>
      <c r="J4" s="49" t="s">
        <v>47</v>
      </c>
      <c r="K4" s="50" t="str">
        <f ca="1">IF(INDIRECT("I4")="Gratuita","-","-")</f>
        <v>-</v>
      </c>
      <c r="L4" s="50" t="s">
        <v>48</v>
      </c>
    </row>
    <row r="5" spans="1:12" ht="24.95" customHeight="1" x14ac:dyDescent="0.2">
      <c r="A5" s="46" t="s">
        <v>49</v>
      </c>
      <c r="B5" s="46"/>
      <c r="C5" s="46" t="s">
        <v>50</v>
      </c>
      <c r="D5" s="53">
        <f t="shared" ref="D5:D36" si="0">D4+1</f>
        <v>2</v>
      </c>
      <c r="E5" s="46" t="s">
        <v>44</v>
      </c>
      <c r="F5" s="48">
        <v>0</v>
      </c>
      <c r="G5" s="48">
        <v>88000</v>
      </c>
      <c r="H5" s="49" t="s">
        <v>45</v>
      </c>
      <c r="I5" s="49" t="s">
        <v>46</v>
      </c>
      <c r="J5" s="49" t="s">
        <v>51</v>
      </c>
      <c r="K5" s="50" t="str">
        <f ca="1">IF(INDIRECT("I5")="Clásica","16%","-")</f>
        <v>-</v>
      </c>
      <c r="L5" s="50" t="s">
        <v>48</v>
      </c>
    </row>
    <row r="6" spans="1:12" ht="24.95" customHeight="1" x14ac:dyDescent="0.2">
      <c r="A6" s="46" t="s">
        <v>52</v>
      </c>
      <c r="B6" s="46"/>
      <c r="C6" s="46" t="s">
        <v>53</v>
      </c>
      <c r="D6" s="53">
        <f t="shared" si="0"/>
        <v>3</v>
      </c>
      <c r="E6" s="46" t="s">
        <v>44</v>
      </c>
      <c r="F6" s="48">
        <v>0</v>
      </c>
      <c r="G6" s="48">
        <v>55000</v>
      </c>
      <c r="H6" s="49" t="s">
        <v>45</v>
      </c>
      <c r="I6" s="49" t="s">
        <v>46</v>
      </c>
      <c r="J6" s="49" t="s">
        <v>47</v>
      </c>
      <c r="K6" s="50" t="str">
        <f ca="1">IF(INDIRECT("I6")="Gratuita","-","-")</f>
        <v>-</v>
      </c>
      <c r="L6" s="50" t="s">
        <v>48</v>
      </c>
    </row>
    <row r="7" spans="1:12" ht="24.95" customHeight="1" x14ac:dyDescent="0.2">
      <c r="A7" s="46" t="s">
        <v>54</v>
      </c>
      <c r="B7" s="46"/>
      <c r="C7" s="46" t="s">
        <v>55</v>
      </c>
      <c r="D7" s="53">
        <f t="shared" si="0"/>
        <v>4</v>
      </c>
      <c r="E7" s="46" t="s">
        <v>44</v>
      </c>
      <c r="F7" s="48">
        <v>0</v>
      </c>
      <c r="G7" s="48">
        <v>65000</v>
      </c>
      <c r="H7" s="49" t="s">
        <v>45</v>
      </c>
      <c r="I7" s="49" t="s">
        <v>46</v>
      </c>
      <c r="J7" s="49" t="s">
        <v>47</v>
      </c>
      <c r="K7" s="50" t="str">
        <f ca="1">IF(INDIRECT("I7")="Gratuita","-","-")</f>
        <v>-</v>
      </c>
      <c r="L7" s="50" t="s">
        <v>48</v>
      </c>
    </row>
    <row r="8" spans="1:12" ht="24.95" customHeight="1" x14ac:dyDescent="0.2">
      <c r="A8" s="46" t="s">
        <v>56</v>
      </c>
      <c r="B8" s="46"/>
      <c r="C8" s="46" t="s">
        <v>57</v>
      </c>
      <c r="D8" s="53">
        <f t="shared" si="0"/>
        <v>5</v>
      </c>
      <c r="E8" s="46" t="s">
        <v>44</v>
      </c>
      <c r="F8" s="48">
        <v>0</v>
      </c>
      <c r="G8" s="48">
        <v>55000</v>
      </c>
      <c r="H8" s="49" t="s">
        <v>45</v>
      </c>
      <c r="I8" s="49" t="s">
        <v>46</v>
      </c>
      <c r="J8" s="49" t="s">
        <v>47</v>
      </c>
      <c r="K8" s="50" t="str">
        <f ca="1">IF(INDIRECT("I8")="Gratuita","-","-")</f>
        <v>-</v>
      </c>
      <c r="L8" s="50" t="s">
        <v>48</v>
      </c>
    </row>
    <row r="9" spans="1:12" ht="24.95" customHeight="1" x14ac:dyDescent="0.2">
      <c r="A9" s="46" t="s">
        <v>58</v>
      </c>
      <c r="B9" s="46"/>
      <c r="C9" s="46" t="s">
        <v>59</v>
      </c>
      <c r="D9" s="53">
        <f t="shared" si="0"/>
        <v>6</v>
      </c>
      <c r="E9" s="46" t="s">
        <v>44</v>
      </c>
      <c r="F9" s="48">
        <v>0</v>
      </c>
      <c r="G9" s="48">
        <v>42000</v>
      </c>
      <c r="H9" s="49" t="s">
        <v>45</v>
      </c>
      <c r="I9" s="49" t="s">
        <v>46</v>
      </c>
      <c r="J9" s="49" t="s">
        <v>47</v>
      </c>
      <c r="K9" s="50" t="str">
        <f ca="1">IF(INDIRECT("I9")="Gratuita","-","-")</f>
        <v>-</v>
      </c>
      <c r="L9" s="50" t="s">
        <v>48</v>
      </c>
    </row>
    <row r="10" spans="1:12" ht="24.95" customHeight="1" x14ac:dyDescent="0.2">
      <c r="A10" s="46" t="s">
        <v>60</v>
      </c>
      <c r="B10" s="46"/>
      <c r="C10" s="46" t="s">
        <v>61</v>
      </c>
      <c r="D10" s="53">
        <f t="shared" si="0"/>
        <v>7</v>
      </c>
      <c r="E10" s="46" t="s">
        <v>44</v>
      </c>
      <c r="F10" s="48">
        <v>0</v>
      </c>
      <c r="G10" s="48">
        <v>45800</v>
      </c>
      <c r="H10" s="49" t="s">
        <v>45</v>
      </c>
      <c r="I10" s="49" t="s">
        <v>46</v>
      </c>
      <c r="J10" s="49" t="s">
        <v>47</v>
      </c>
      <c r="K10" s="50" t="str">
        <f ca="1">IF(INDIRECT("I10")="Gratuita","-","-")</f>
        <v>-</v>
      </c>
      <c r="L10" s="50" t="s">
        <v>48</v>
      </c>
    </row>
    <row r="11" spans="1:12" ht="24.95" customHeight="1" x14ac:dyDescent="0.2">
      <c r="A11" s="46" t="s">
        <v>62</v>
      </c>
      <c r="B11" s="46"/>
      <c r="C11" s="46" t="s">
        <v>63</v>
      </c>
      <c r="D11" s="53">
        <f t="shared" si="0"/>
        <v>8</v>
      </c>
      <c r="E11" s="46" t="s">
        <v>44</v>
      </c>
      <c r="F11" s="48">
        <v>0</v>
      </c>
      <c r="G11" s="48">
        <v>50000</v>
      </c>
      <c r="H11" s="49" t="s">
        <v>45</v>
      </c>
      <c r="I11" s="49" t="s">
        <v>46</v>
      </c>
      <c r="J11" s="49" t="s">
        <v>64</v>
      </c>
      <c r="K11" s="50" t="str">
        <f ca="1">IF(INDIRECT("I11")="Premium","20%","-")</f>
        <v>-</v>
      </c>
      <c r="L11" s="50" t="s">
        <v>48</v>
      </c>
    </row>
    <row r="12" spans="1:12" ht="24.95" customHeight="1" x14ac:dyDescent="0.2">
      <c r="A12" s="46" t="s">
        <v>65</v>
      </c>
      <c r="B12" s="46"/>
      <c r="C12" s="46" t="s">
        <v>66</v>
      </c>
      <c r="D12" s="53">
        <f t="shared" si="0"/>
        <v>9</v>
      </c>
      <c r="E12" s="46" t="s">
        <v>44</v>
      </c>
      <c r="F12" s="48">
        <v>0</v>
      </c>
      <c r="G12" s="48">
        <v>82000</v>
      </c>
      <c r="H12" s="49" t="s">
        <v>45</v>
      </c>
      <c r="I12" s="49" t="s">
        <v>46</v>
      </c>
      <c r="J12" s="49" t="s">
        <v>64</v>
      </c>
      <c r="K12" s="50" t="str">
        <f ca="1">IF(INDIRECT("I12")="Premium","20%","-")</f>
        <v>-</v>
      </c>
      <c r="L12" s="50" t="s">
        <v>48</v>
      </c>
    </row>
    <row r="13" spans="1:12" ht="24.95" customHeight="1" x14ac:dyDescent="0.2">
      <c r="A13" s="46" t="s">
        <v>67</v>
      </c>
      <c r="B13" s="46"/>
      <c r="C13" s="46" t="s">
        <v>68</v>
      </c>
      <c r="D13" s="53">
        <f t="shared" si="0"/>
        <v>10</v>
      </c>
      <c r="E13" s="46" t="s">
        <v>44</v>
      </c>
      <c r="F13" s="48">
        <v>0</v>
      </c>
      <c r="G13" s="48">
        <v>75000</v>
      </c>
      <c r="H13" s="49" t="s">
        <v>45</v>
      </c>
      <c r="I13" s="49" t="s">
        <v>46</v>
      </c>
      <c r="J13" s="49" t="s">
        <v>51</v>
      </c>
      <c r="K13" s="50" t="str">
        <f ca="1">IF(INDIRECT("I13")="Clásica","16%","-")</f>
        <v>-</v>
      </c>
      <c r="L13" s="50" t="s">
        <v>48</v>
      </c>
    </row>
    <row r="14" spans="1:12" ht="24.95" customHeight="1" x14ac:dyDescent="0.2">
      <c r="A14" s="46" t="s">
        <v>69</v>
      </c>
      <c r="B14" s="46"/>
      <c r="C14" s="46" t="s">
        <v>70</v>
      </c>
      <c r="D14" s="53">
        <f t="shared" si="0"/>
        <v>11</v>
      </c>
      <c r="E14" s="46" t="s">
        <v>44</v>
      </c>
      <c r="F14" s="48">
        <v>0</v>
      </c>
      <c r="G14" s="48">
        <v>95000</v>
      </c>
      <c r="H14" s="49" t="s">
        <v>45</v>
      </c>
      <c r="I14" s="49" t="s">
        <v>46</v>
      </c>
      <c r="J14" s="49" t="s">
        <v>64</v>
      </c>
      <c r="K14" s="50" t="str">
        <f ca="1">IF(INDIRECT("I14")="Premium","20%","-")</f>
        <v>-</v>
      </c>
      <c r="L14" s="50" t="s">
        <v>48</v>
      </c>
    </row>
    <row r="15" spans="1:12" ht="24.95" customHeight="1" x14ac:dyDescent="0.2">
      <c r="A15" s="46" t="s">
        <v>71</v>
      </c>
      <c r="B15" s="46"/>
      <c r="C15" s="46" t="s">
        <v>72</v>
      </c>
      <c r="D15" s="53">
        <f t="shared" si="0"/>
        <v>12</v>
      </c>
      <c r="E15" s="46" t="s">
        <v>44</v>
      </c>
      <c r="F15" s="48">
        <v>0</v>
      </c>
      <c r="G15" s="48">
        <v>90000</v>
      </c>
      <c r="H15" s="49" t="s">
        <v>45</v>
      </c>
      <c r="I15" s="49" t="s">
        <v>46</v>
      </c>
      <c r="J15" s="49" t="s">
        <v>64</v>
      </c>
      <c r="K15" s="50" t="str">
        <f ca="1">IF(INDIRECT("I15")="Premium","20%","-")</f>
        <v>-</v>
      </c>
      <c r="L15" s="50" t="s">
        <v>48</v>
      </c>
    </row>
    <row r="16" spans="1:12" ht="24.95" customHeight="1" x14ac:dyDescent="0.2">
      <c r="A16" s="46" t="s">
        <v>73</v>
      </c>
      <c r="B16" s="46"/>
      <c r="C16" s="46" t="s">
        <v>74</v>
      </c>
      <c r="D16" s="53">
        <f t="shared" si="0"/>
        <v>13</v>
      </c>
      <c r="E16" s="46" t="s">
        <v>44</v>
      </c>
      <c r="F16" s="48">
        <v>0</v>
      </c>
      <c r="G16" s="48">
        <v>90000</v>
      </c>
      <c r="H16" s="49" t="s">
        <v>45</v>
      </c>
      <c r="I16" s="49" t="s">
        <v>46</v>
      </c>
      <c r="J16" s="49" t="s">
        <v>64</v>
      </c>
      <c r="K16" s="50" t="str">
        <f ca="1">IF(INDIRECT("I16")="Premium","20%","-")</f>
        <v>-</v>
      </c>
      <c r="L16" s="50" t="s">
        <v>48</v>
      </c>
    </row>
    <row r="17" spans="1:12" ht="24.95" customHeight="1" x14ac:dyDescent="0.2">
      <c r="A17" s="46" t="s">
        <v>75</v>
      </c>
      <c r="B17" s="46"/>
      <c r="C17" s="46" t="s">
        <v>76</v>
      </c>
      <c r="D17" s="53">
        <f t="shared" si="0"/>
        <v>14</v>
      </c>
      <c r="E17" s="46" t="s">
        <v>44</v>
      </c>
      <c r="F17" s="48">
        <v>0</v>
      </c>
      <c r="G17" s="48">
        <v>40000</v>
      </c>
      <c r="H17" s="49" t="s">
        <v>45</v>
      </c>
      <c r="I17" s="49" t="s">
        <v>46</v>
      </c>
      <c r="J17" s="49" t="s">
        <v>47</v>
      </c>
      <c r="K17" s="50" t="str">
        <f ca="1">IF(INDIRECT("I17")="Gratuita","-","-")</f>
        <v>-</v>
      </c>
      <c r="L17" s="50" t="s">
        <v>48</v>
      </c>
    </row>
    <row r="18" spans="1:12" ht="24.95" customHeight="1" x14ac:dyDescent="0.2">
      <c r="A18" s="46" t="s">
        <v>77</v>
      </c>
      <c r="B18" s="46"/>
      <c r="C18" s="46" t="s">
        <v>78</v>
      </c>
      <c r="D18" s="53">
        <f t="shared" si="0"/>
        <v>15</v>
      </c>
      <c r="E18" s="46" t="s">
        <v>44</v>
      </c>
      <c r="F18" s="48">
        <v>0</v>
      </c>
      <c r="G18" s="48">
        <v>90000</v>
      </c>
      <c r="H18" s="49" t="s">
        <v>45</v>
      </c>
      <c r="I18" s="49" t="s">
        <v>46</v>
      </c>
      <c r="J18" s="49" t="s">
        <v>51</v>
      </c>
      <c r="K18" s="50" t="str">
        <f ca="1">IF(INDIRECT("I18")="Clásica","16%","-")</f>
        <v>-</v>
      </c>
      <c r="L18" s="50" t="s">
        <v>48</v>
      </c>
    </row>
    <row r="19" spans="1:12" ht="24.95" customHeight="1" x14ac:dyDescent="0.2">
      <c r="A19" s="46" t="s">
        <v>79</v>
      </c>
      <c r="B19" s="46"/>
      <c r="C19" s="46" t="s">
        <v>80</v>
      </c>
      <c r="D19" s="53">
        <f t="shared" si="0"/>
        <v>16</v>
      </c>
      <c r="E19" s="46" t="s">
        <v>44</v>
      </c>
      <c r="F19" s="48">
        <v>0</v>
      </c>
      <c r="G19" s="48">
        <v>77000</v>
      </c>
      <c r="H19" s="49" t="s">
        <v>45</v>
      </c>
      <c r="I19" s="49" t="s">
        <v>46</v>
      </c>
      <c r="J19" s="49" t="s">
        <v>64</v>
      </c>
      <c r="K19" s="50" t="str">
        <f ca="1">IF(INDIRECT("I19")="Premium","20%","-")</f>
        <v>-</v>
      </c>
      <c r="L19" s="50" t="s">
        <v>48</v>
      </c>
    </row>
    <row r="20" spans="1:12" ht="24.95" customHeight="1" x14ac:dyDescent="0.2">
      <c r="A20" s="46" t="s">
        <v>81</v>
      </c>
      <c r="B20" s="46"/>
      <c r="C20" s="46" t="s">
        <v>82</v>
      </c>
      <c r="D20" s="53">
        <f t="shared" si="0"/>
        <v>17</v>
      </c>
      <c r="E20" s="46" t="s">
        <v>44</v>
      </c>
      <c r="F20" s="48">
        <v>0</v>
      </c>
      <c r="G20" s="48">
        <v>82500</v>
      </c>
      <c r="H20" s="49" t="s">
        <v>45</v>
      </c>
      <c r="I20" s="49" t="s">
        <v>46</v>
      </c>
      <c r="J20" s="49" t="s">
        <v>64</v>
      </c>
      <c r="K20" s="50" t="str">
        <f ca="1">IF(INDIRECT("I20")="Premium","20%","-")</f>
        <v>-</v>
      </c>
      <c r="L20" s="50" t="s">
        <v>48</v>
      </c>
    </row>
    <row r="21" spans="1:12" ht="24.95" customHeight="1" x14ac:dyDescent="0.2">
      <c r="A21" s="46" t="s">
        <v>83</v>
      </c>
      <c r="B21" s="46"/>
      <c r="C21" s="46" t="s">
        <v>84</v>
      </c>
      <c r="D21" s="53">
        <f t="shared" si="0"/>
        <v>18</v>
      </c>
      <c r="E21" s="46" t="s">
        <v>44</v>
      </c>
      <c r="F21" s="48">
        <v>0</v>
      </c>
      <c r="G21" s="48">
        <v>60000</v>
      </c>
      <c r="H21" s="49" t="s">
        <v>45</v>
      </c>
      <c r="I21" s="49" t="s">
        <v>46</v>
      </c>
      <c r="J21" s="49" t="s">
        <v>47</v>
      </c>
      <c r="K21" s="50" t="str">
        <f ca="1">IF(INDIRECT("I21")="Gratuita","-","-")</f>
        <v>-</v>
      </c>
      <c r="L21" s="50" t="s">
        <v>48</v>
      </c>
    </row>
    <row r="22" spans="1:12" ht="24.95" customHeight="1" x14ac:dyDescent="0.2">
      <c r="A22" s="46" t="s">
        <v>85</v>
      </c>
      <c r="B22" s="46"/>
      <c r="C22" s="46" t="s">
        <v>86</v>
      </c>
      <c r="D22" s="53">
        <f t="shared" si="0"/>
        <v>19</v>
      </c>
      <c r="E22" s="46" t="s">
        <v>44</v>
      </c>
      <c r="F22" s="48">
        <v>0</v>
      </c>
      <c r="G22" s="48">
        <v>75000</v>
      </c>
      <c r="H22" s="49" t="s">
        <v>45</v>
      </c>
      <c r="I22" s="49" t="s">
        <v>46</v>
      </c>
      <c r="J22" s="49" t="s">
        <v>51</v>
      </c>
      <c r="K22" s="50" t="str">
        <f ca="1">IF(INDIRECT("I22")="Clásica","16%","-")</f>
        <v>-</v>
      </c>
      <c r="L22" s="50" t="s">
        <v>48</v>
      </c>
    </row>
    <row r="23" spans="1:12" ht="24.95" customHeight="1" x14ac:dyDescent="0.2">
      <c r="A23" s="46" t="s">
        <v>87</v>
      </c>
      <c r="B23" s="46"/>
      <c r="C23" s="46" t="s">
        <v>88</v>
      </c>
      <c r="D23" s="53">
        <f t="shared" si="0"/>
        <v>20</v>
      </c>
      <c r="E23" s="46" t="s">
        <v>44</v>
      </c>
      <c r="F23" s="48">
        <v>0</v>
      </c>
      <c r="G23" s="48">
        <v>95000</v>
      </c>
      <c r="H23" s="49" t="s">
        <v>45</v>
      </c>
      <c r="I23" s="49" t="s">
        <v>46</v>
      </c>
      <c r="J23" s="49" t="s">
        <v>51</v>
      </c>
      <c r="K23" s="50" t="str">
        <f ca="1">IF(INDIRECT("I23")="Clásica","16%","-")</f>
        <v>-</v>
      </c>
      <c r="L23" s="50" t="s">
        <v>48</v>
      </c>
    </row>
    <row r="24" spans="1:12" ht="24.95" customHeight="1" x14ac:dyDescent="0.2">
      <c r="A24" s="46" t="s">
        <v>89</v>
      </c>
      <c r="B24" s="46"/>
      <c r="C24" s="46" t="s">
        <v>90</v>
      </c>
      <c r="D24" s="53">
        <f t="shared" si="0"/>
        <v>21</v>
      </c>
      <c r="E24" s="46" t="s">
        <v>44</v>
      </c>
      <c r="F24" s="48">
        <v>0</v>
      </c>
      <c r="G24" s="48">
        <v>85000</v>
      </c>
      <c r="H24" s="49" t="s">
        <v>45</v>
      </c>
      <c r="I24" s="49" t="s">
        <v>46</v>
      </c>
      <c r="J24" s="49" t="s">
        <v>51</v>
      </c>
      <c r="K24" s="50" t="str">
        <f ca="1">IF(INDIRECT("I24")="Clásica","16%","-")</f>
        <v>-</v>
      </c>
      <c r="L24" s="50" t="s">
        <v>48</v>
      </c>
    </row>
    <row r="25" spans="1:12" ht="24.95" customHeight="1" x14ac:dyDescent="0.2">
      <c r="A25" s="46" t="s">
        <v>91</v>
      </c>
      <c r="B25" s="46"/>
      <c r="C25" s="46" t="s">
        <v>92</v>
      </c>
      <c r="D25" s="53">
        <f t="shared" si="0"/>
        <v>22</v>
      </c>
      <c r="E25" s="46" t="s">
        <v>44</v>
      </c>
      <c r="F25" s="48">
        <v>0</v>
      </c>
      <c r="G25" s="48">
        <v>82500</v>
      </c>
      <c r="H25" s="49" t="s">
        <v>45</v>
      </c>
      <c r="I25" s="49" t="s">
        <v>46</v>
      </c>
      <c r="J25" s="49" t="s">
        <v>64</v>
      </c>
      <c r="K25" s="50" t="str">
        <f ca="1">IF(INDIRECT("I25")="Premium","20%","-")</f>
        <v>-</v>
      </c>
      <c r="L25" s="50" t="s">
        <v>48</v>
      </c>
    </row>
    <row r="26" spans="1:12" ht="24.95" customHeight="1" x14ac:dyDescent="0.2">
      <c r="A26" s="46" t="s">
        <v>93</v>
      </c>
      <c r="B26" s="46"/>
      <c r="C26" s="46" t="s">
        <v>94</v>
      </c>
      <c r="D26" s="53">
        <f t="shared" si="0"/>
        <v>23</v>
      </c>
      <c r="E26" s="46" t="s">
        <v>44</v>
      </c>
      <c r="F26" s="48">
        <v>0</v>
      </c>
      <c r="G26" s="48">
        <v>80000</v>
      </c>
      <c r="H26" s="49" t="s">
        <v>45</v>
      </c>
      <c r="I26" s="49" t="s">
        <v>46</v>
      </c>
      <c r="J26" s="49" t="s">
        <v>64</v>
      </c>
      <c r="K26" s="50" t="str">
        <f ca="1">IF(INDIRECT("I26")="Premium","20%","-")</f>
        <v>-</v>
      </c>
      <c r="L26" s="50" t="s">
        <v>48</v>
      </c>
    </row>
    <row r="27" spans="1:12" ht="24.95" customHeight="1" x14ac:dyDescent="0.2">
      <c r="A27" s="46" t="s">
        <v>95</v>
      </c>
      <c r="B27" s="46"/>
      <c r="C27" s="46" t="s">
        <v>96</v>
      </c>
      <c r="D27" s="53">
        <f t="shared" si="0"/>
        <v>24</v>
      </c>
      <c r="E27" s="46" t="s">
        <v>44</v>
      </c>
      <c r="F27" s="48">
        <v>0</v>
      </c>
      <c r="G27" s="48">
        <v>40000</v>
      </c>
      <c r="H27" s="49" t="s">
        <v>45</v>
      </c>
      <c r="I27" s="49" t="s">
        <v>46</v>
      </c>
      <c r="J27" s="49" t="s">
        <v>51</v>
      </c>
      <c r="K27" s="50" t="str">
        <f ca="1">IF(INDIRECT("I27")="Clásica","16%","-")</f>
        <v>-</v>
      </c>
      <c r="L27" s="50" t="s">
        <v>48</v>
      </c>
    </row>
    <row r="28" spans="1:12" ht="24.95" customHeight="1" x14ac:dyDescent="0.2">
      <c r="A28" s="46" t="s">
        <v>97</v>
      </c>
      <c r="B28" s="46"/>
      <c r="C28" s="46" t="s">
        <v>98</v>
      </c>
      <c r="D28" s="53">
        <f t="shared" si="0"/>
        <v>25</v>
      </c>
      <c r="E28" s="46" t="s">
        <v>44</v>
      </c>
      <c r="F28" s="50" t="s">
        <v>99</v>
      </c>
      <c r="G28" s="48">
        <v>54837</v>
      </c>
      <c r="H28" s="49" t="s">
        <v>45</v>
      </c>
      <c r="I28" s="49" t="s">
        <v>46</v>
      </c>
      <c r="J28" s="49" t="s">
        <v>64</v>
      </c>
      <c r="K28" s="50" t="str">
        <f ca="1">IF(INDIRECT("I28")="Premium","19%","-")</f>
        <v>-</v>
      </c>
      <c r="L28" s="50" t="s">
        <v>48</v>
      </c>
    </row>
    <row r="29" spans="1:12" ht="24.95" customHeight="1" x14ac:dyDescent="0.2">
      <c r="A29" s="46" t="s">
        <v>97</v>
      </c>
      <c r="B29" s="46" t="s">
        <v>100</v>
      </c>
      <c r="C29" s="51" t="str">
        <f>"     "&amp;C28</f>
        <v xml:space="preserve">     Cubo Rubik Electrónico, Atrapa La Luz, Múltiples Juegos</v>
      </c>
      <c r="D29" s="53">
        <f t="shared" si="0"/>
        <v>26</v>
      </c>
      <c r="E29" s="46" t="s">
        <v>101</v>
      </c>
      <c r="F29" s="48">
        <v>0</v>
      </c>
      <c r="G29" s="50">
        <f>G28</f>
        <v>54837</v>
      </c>
      <c r="H29" s="50" t="str">
        <f>H28&amp;"     "</f>
        <v xml:space="preserve">$     </v>
      </c>
      <c r="I29" s="50" t="str">
        <f>I28&amp;"     "</f>
        <v xml:space="preserve">Mercado Envíos por mi cuenta     </v>
      </c>
      <c r="J29" s="50" t="str">
        <f>J28&amp;"     "</f>
        <v xml:space="preserve">Premium     </v>
      </c>
      <c r="K29" s="50" t="str">
        <f ca="1">K28</f>
        <v>-</v>
      </c>
      <c r="L29" s="50" t="str">
        <f>L28</f>
        <v>Inactiva</v>
      </c>
    </row>
    <row r="30" spans="1:12" ht="24.95" customHeight="1" x14ac:dyDescent="0.2">
      <c r="A30" s="46" t="s">
        <v>102</v>
      </c>
      <c r="B30" s="46"/>
      <c r="C30" s="46" t="s">
        <v>103</v>
      </c>
      <c r="D30" s="53">
        <f t="shared" si="0"/>
        <v>27</v>
      </c>
      <c r="E30" s="46" t="s">
        <v>44</v>
      </c>
      <c r="F30" s="48">
        <v>0</v>
      </c>
      <c r="G30" s="48">
        <v>90000</v>
      </c>
      <c r="H30" s="49" t="s">
        <v>45</v>
      </c>
      <c r="I30" s="49" t="s">
        <v>46</v>
      </c>
      <c r="J30" s="49" t="s">
        <v>64</v>
      </c>
      <c r="K30" s="50" t="str">
        <f ca="1">IF(INDIRECT("I30")="Premium","20%","-")</f>
        <v>-</v>
      </c>
      <c r="L30" s="50" t="s">
        <v>48</v>
      </c>
    </row>
    <row r="31" spans="1:12" ht="24.95" customHeight="1" x14ac:dyDescent="0.2">
      <c r="A31" s="46" t="s">
        <v>104</v>
      </c>
      <c r="B31" s="46"/>
      <c r="C31" s="47" t="s">
        <v>105</v>
      </c>
      <c r="D31" s="53">
        <f t="shared" si="0"/>
        <v>28</v>
      </c>
      <c r="E31" s="46" t="s">
        <v>44</v>
      </c>
      <c r="F31" s="48">
        <v>1</v>
      </c>
      <c r="G31" s="48">
        <v>64808</v>
      </c>
      <c r="H31" s="49" t="s">
        <v>45</v>
      </c>
      <c r="I31" s="49" t="s">
        <v>46</v>
      </c>
      <c r="J31" s="49" t="s">
        <v>64</v>
      </c>
      <c r="K31" s="50" t="str">
        <f ca="1">IF(INDIRECT("I31")="Clásica","16%",IF(INDIRECT("I31")="Premium","20%","-"))</f>
        <v>-</v>
      </c>
      <c r="L31" s="49" t="s">
        <v>48</v>
      </c>
    </row>
    <row r="32" spans="1:12" ht="24.95" customHeight="1" x14ac:dyDescent="0.2">
      <c r="A32" s="46" t="s">
        <v>106</v>
      </c>
      <c r="B32" s="46"/>
      <c r="C32" s="46" t="s">
        <v>107</v>
      </c>
      <c r="D32" s="53">
        <f t="shared" si="0"/>
        <v>29</v>
      </c>
      <c r="E32" s="46" t="s">
        <v>44</v>
      </c>
      <c r="F32" s="48">
        <v>0</v>
      </c>
      <c r="G32" s="48">
        <v>95700</v>
      </c>
      <c r="H32" s="49" t="s">
        <v>45</v>
      </c>
      <c r="I32" s="49" t="s">
        <v>46</v>
      </c>
      <c r="J32" s="49" t="s">
        <v>51</v>
      </c>
      <c r="K32" s="50" t="str">
        <f ca="1">IF(INDIRECT("I32")="Clásica","16%","-")</f>
        <v>-</v>
      </c>
      <c r="L32" s="50" t="s">
        <v>48</v>
      </c>
    </row>
    <row r="33" spans="1:12" ht="24.95" customHeight="1" x14ac:dyDescent="0.2">
      <c r="A33" s="46" t="s">
        <v>108</v>
      </c>
      <c r="B33" s="46"/>
      <c r="C33" s="46" t="s">
        <v>109</v>
      </c>
      <c r="D33" s="53">
        <f t="shared" si="0"/>
        <v>30</v>
      </c>
      <c r="E33" s="46" t="s">
        <v>44</v>
      </c>
      <c r="F33" s="48">
        <v>0</v>
      </c>
      <c r="G33" s="48">
        <v>115500</v>
      </c>
      <c r="H33" s="49" t="s">
        <v>45</v>
      </c>
      <c r="I33" s="49" t="s">
        <v>46</v>
      </c>
      <c r="J33" s="49" t="s">
        <v>51</v>
      </c>
      <c r="K33" s="50" t="str">
        <f ca="1">IF(INDIRECT("I33")="Clásica","16%","-")</f>
        <v>-</v>
      </c>
      <c r="L33" s="50" t="s">
        <v>48</v>
      </c>
    </row>
    <row r="34" spans="1:12" ht="24.95" customHeight="1" x14ac:dyDescent="0.2">
      <c r="A34" s="46" t="s">
        <v>110</v>
      </c>
      <c r="B34" s="46"/>
      <c r="C34" s="46" t="s">
        <v>111</v>
      </c>
      <c r="D34" s="53">
        <f t="shared" si="0"/>
        <v>31</v>
      </c>
      <c r="E34" s="46" t="s">
        <v>44</v>
      </c>
      <c r="F34" s="48">
        <v>0</v>
      </c>
      <c r="G34" s="48">
        <v>70000</v>
      </c>
      <c r="H34" s="49" t="s">
        <v>45</v>
      </c>
      <c r="I34" s="49" t="s">
        <v>46</v>
      </c>
      <c r="J34" s="49" t="s">
        <v>51</v>
      </c>
      <c r="K34" s="50" t="str">
        <f ca="1">IF(INDIRECT("I34")="Clásica","16%","-")</f>
        <v>-</v>
      </c>
      <c r="L34" s="50" t="s">
        <v>48</v>
      </c>
    </row>
    <row r="35" spans="1:12" ht="24.95" customHeight="1" x14ac:dyDescent="0.2">
      <c r="A35" s="46" t="s">
        <v>112</v>
      </c>
      <c r="B35" s="46"/>
      <c r="C35" s="46" t="s">
        <v>113</v>
      </c>
      <c r="D35" s="53">
        <f t="shared" si="0"/>
        <v>32</v>
      </c>
      <c r="E35" s="46" t="s">
        <v>44</v>
      </c>
      <c r="F35" s="48">
        <v>0</v>
      </c>
      <c r="G35" s="48">
        <v>60000</v>
      </c>
      <c r="H35" s="49" t="s">
        <v>45</v>
      </c>
      <c r="I35" s="49" t="s">
        <v>46</v>
      </c>
      <c r="J35" s="49" t="s">
        <v>51</v>
      </c>
      <c r="K35" s="50" t="str">
        <f ca="1">IF(INDIRECT("I35")="Clásica","16%","-")</f>
        <v>-</v>
      </c>
      <c r="L35" s="50" t="s">
        <v>48</v>
      </c>
    </row>
    <row r="36" spans="1:12" ht="24.95" customHeight="1" x14ac:dyDescent="0.2">
      <c r="A36" s="46" t="s">
        <v>114</v>
      </c>
      <c r="B36" s="46"/>
      <c r="C36" s="46" t="s">
        <v>115</v>
      </c>
      <c r="D36" s="53">
        <f t="shared" si="0"/>
        <v>33</v>
      </c>
      <c r="E36" s="46" t="s">
        <v>44</v>
      </c>
      <c r="F36" s="48">
        <v>0</v>
      </c>
      <c r="G36" s="48">
        <v>105000</v>
      </c>
      <c r="H36" s="49" t="s">
        <v>45</v>
      </c>
      <c r="I36" s="49" t="s">
        <v>46</v>
      </c>
      <c r="J36" s="49" t="s">
        <v>51</v>
      </c>
      <c r="K36" s="50" t="str">
        <f ca="1">IF(INDIRECT("I36")="Clásica","16%","-")</f>
        <v>-</v>
      </c>
      <c r="L36" s="50" t="s">
        <v>48</v>
      </c>
    </row>
    <row r="37" spans="1:12" ht="24.95" customHeight="1" x14ac:dyDescent="0.2">
      <c r="A37" s="46" t="s">
        <v>116</v>
      </c>
      <c r="B37" s="46"/>
      <c r="C37" s="46" t="s">
        <v>117</v>
      </c>
      <c r="D37" s="53">
        <f t="shared" ref="D37:D68" si="1">D36+1</f>
        <v>34</v>
      </c>
      <c r="E37" s="46" t="s">
        <v>44</v>
      </c>
      <c r="F37" s="48">
        <v>0</v>
      </c>
      <c r="G37" s="48">
        <v>66950</v>
      </c>
      <c r="H37" s="49" t="s">
        <v>45</v>
      </c>
      <c r="I37" s="49" t="s">
        <v>46</v>
      </c>
      <c r="J37" s="49" t="s">
        <v>64</v>
      </c>
      <c r="K37" s="50" t="str">
        <f ca="1">IF(INDIRECT("I37")="Premium","20%","-")</f>
        <v>-</v>
      </c>
      <c r="L37" s="50" t="s">
        <v>48</v>
      </c>
    </row>
    <row r="38" spans="1:12" ht="24.95" customHeight="1" x14ac:dyDescent="0.2">
      <c r="A38" s="46" t="s">
        <v>118</v>
      </c>
      <c r="B38" s="46"/>
      <c r="C38" s="47" t="s">
        <v>119</v>
      </c>
      <c r="D38" s="53">
        <f t="shared" si="1"/>
        <v>35</v>
      </c>
      <c r="E38" s="46" t="s">
        <v>44</v>
      </c>
      <c r="F38" s="50" t="s">
        <v>120</v>
      </c>
      <c r="G38" s="48">
        <v>99704</v>
      </c>
      <c r="H38" s="49" t="s">
        <v>45</v>
      </c>
      <c r="I38" s="49" t="s">
        <v>46</v>
      </c>
      <c r="J38" s="49" t="s">
        <v>51</v>
      </c>
      <c r="K38" s="50" t="str">
        <f ca="1">IF(INDIRECT("I38")="Clásica","14%",IF(INDIRECT("I38")="Premium","18%","-"))</f>
        <v>-</v>
      </c>
      <c r="L38" s="49" t="s">
        <v>48</v>
      </c>
    </row>
    <row r="39" spans="1:12" ht="24.95" customHeight="1" x14ac:dyDescent="0.2">
      <c r="A39" s="46" t="s">
        <v>118</v>
      </c>
      <c r="B39" s="46" t="s">
        <v>121</v>
      </c>
      <c r="C39" s="51" t="str">
        <f>"     "&amp;C38</f>
        <v xml:space="preserve">     The Saber, Hot Wheels Battle Force 5.</v>
      </c>
      <c r="D39" s="53">
        <f t="shared" si="1"/>
        <v>36</v>
      </c>
      <c r="E39" s="46" t="s">
        <v>122</v>
      </c>
      <c r="F39" s="48">
        <v>1</v>
      </c>
      <c r="G39" s="50">
        <f>G38</f>
        <v>99704</v>
      </c>
      <c r="H39" s="50" t="str">
        <f>H38&amp;"     "</f>
        <v xml:space="preserve">$     </v>
      </c>
      <c r="I39" s="50" t="str">
        <f>I38&amp;"     "</f>
        <v xml:space="preserve">Mercado Envíos por mi cuenta     </v>
      </c>
      <c r="J39" s="50" t="str">
        <f>J38&amp;"     "</f>
        <v xml:space="preserve">Clásica     </v>
      </c>
      <c r="K39" s="50" t="str">
        <f ca="1">K38</f>
        <v>-</v>
      </c>
      <c r="L39" s="50" t="str">
        <f>L38&amp;"     "</f>
        <v xml:space="preserve">Inactiva     </v>
      </c>
    </row>
    <row r="40" spans="1:12" ht="24.95" customHeight="1" x14ac:dyDescent="0.2">
      <c r="A40" s="46" t="s">
        <v>123</v>
      </c>
      <c r="B40" s="46"/>
      <c r="C40" s="46" t="s">
        <v>124</v>
      </c>
      <c r="D40" s="53">
        <f t="shared" si="1"/>
        <v>37</v>
      </c>
      <c r="E40" s="46" t="s">
        <v>44</v>
      </c>
      <c r="F40" s="48">
        <v>0</v>
      </c>
      <c r="G40" s="48">
        <v>80000</v>
      </c>
      <c r="H40" s="49" t="s">
        <v>45</v>
      </c>
      <c r="I40" s="49" t="s">
        <v>46</v>
      </c>
      <c r="J40" s="49" t="s">
        <v>64</v>
      </c>
      <c r="K40" s="50" t="str">
        <f ca="1">IF(INDIRECT("I40")="Premium","20%","-")</f>
        <v>-</v>
      </c>
      <c r="L40" s="50" t="s">
        <v>48</v>
      </c>
    </row>
    <row r="41" spans="1:12" ht="24.95" customHeight="1" x14ac:dyDescent="0.2">
      <c r="A41" s="46" t="s">
        <v>125</v>
      </c>
      <c r="B41" s="46"/>
      <c r="C41" s="46" t="s">
        <v>126</v>
      </c>
      <c r="D41" s="53">
        <f t="shared" si="1"/>
        <v>38</v>
      </c>
      <c r="E41" s="46" t="s">
        <v>44</v>
      </c>
      <c r="F41" s="48">
        <v>0</v>
      </c>
      <c r="G41" s="48">
        <v>80000</v>
      </c>
      <c r="H41" s="49" t="s">
        <v>45</v>
      </c>
      <c r="I41" s="49" t="s">
        <v>46</v>
      </c>
      <c r="J41" s="49" t="s">
        <v>64</v>
      </c>
      <c r="K41" s="50" t="str">
        <f ca="1">IF(INDIRECT("I41")="Premium","20%","-")</f>
        <v>-</v>
      </c>
      <c r="L41" s="50" t="s">
        <v>48</v>
      </c>
    </row>
    <row r="42" spans="1:12" ht="24.95" customHeight="1" x14ac:dyDescent="0.2">
      <c r="A42" s="46" t="s">
        <v>127</v>
      </c>
      <c r="B42" s="46"/>
      <c r="C42" s="46" t="s">
        <v>128</v>
      </c>
      <c r="D42" s="53">
        <f t="shared" si="1"/>
        <v>39</v>
      </c>
      <c r="E42" s="46" t="s">
        <v>44</v>
      </c>
      <c r="F42" s="48">
        <v>0</v>
      </c>
      <c r="G42" s="48">
        <v>80000</v>
      </c>
      <c r="H42" s="49" t="s">
        <v>45</v>
      </c>
      <c r="I42" s="49" t="s">
        <v>46</v>
      </c>
      <c r="J42" s="49" t="s">
        <v>64</v>
      </c>
      <c r="K42" s="50" t="str">
        <f ca="1">IF(INDIRECT("I42")="Premium","20%","-")</f>
        <v>-</v>
      </c>
      <c r="L42" s="50" t="s">
        <v>48</v>
      </c>
    </row>
    <row r="43" spans="1:12" ht="24.95" customHeight="1" x14ac:dyDescent="0.2">
      <c r="A43" s="46" t="s">
        <v>129</v>
      </c>
      <c r="B43" s="46"/>
      <c r="C43" s="46" t="s">
        <v>130</v>
      </c>
      <c r="D43" s="53">
        <f t="shared" si="1"/>
        <v>40</v>
      </c>
      <c r="E43" s="46" t="s">
        <v>44</v>
      </c>
      <c r="F43" s="48">
        <v>0</v>
      </c>
      <c r="G43" s="48">
        <v>80000</v>
      </c>
      <c r="H43" s="49" t="s">
        <v>45</v>
      </c>
      <c r="I43" s="49" t="s">
        <v>46</v>
      </c>
      <c r="J43" s="49" t="s">
        <v>64</v>
      </c>
      <c r="K43" s="50" t="str">
        <f ca="1">IF(INDIRECT("I43")="Premium","20%","-")</f>
        <v>-</v>
      </c>
      <c r="L43" s="50" t="s">
        <v>48</v>
      </c>
    </row>
    <row r="44" spans="1:12" ht="24.95" customHeight="1" x14ac:dyDescent="0.2">
      <c r="A44" s="46" t="s">
        <v>131</v>
      </c>
      <c r="B44" s="46"/>
      <c r="C44" s="47" t="s">
        <v>132</v>
      </c>
      <c r="D44" s="53">
        <f t="shared" si="1"/>
        <v>41</v>
      </c>
      <c r="E44" s="46" t="s">
        <v>44</v>
      </c>
      <c r="F44" s="50" t="s">
        <v>120</v>
      </c>
      <c r="G44" s="48">
        <v>68547</v>
      </c>
      <c r="H44" s="49" t="s">
        <v>45</v>
      </c>
      <c r="I44" s="49" t="s">
        <v>46</v>
      </c>
      <c r="J44" s="49" t="s">
        <v>51</v>
      </c>
      <c r="K44" s="50" t="str">
        <f ca="1">IF(INDIRECT("I44")="Clásica","15%",IF(INDIRECT("I44")="Premium","19%","-"))</f>
        <v>-</v>
      </c>
      <c r="L44" s="49" t="s">
        <v>133</v>
      </c>
    </row>
    <row r="45" spans="1:12" ht="24.95" customHeight="1" x14ac:dyDescent="0.2">
      <c r="A45" s="46" t="s">
        <v>131</v>
      </c>
      <c r="B45" s="46" t="s">
        <v>134</v>
      </c>
      <c r="C45" s="51" t="str">
        <f>"     "&amp;C44</f>
        <v xml:space="preserve">     Furno Lego Hero Factory 2011</v>
      </c>
      <c r="D45" s="53">
        <f t="shared" si="1"/>
        <v>42</v>
      </c>
      <c r="E45" s="46" t="s">
        <v>135</v>
      </c>
      <c r="F45" s="48">
        <v>1</v>
      </c>
      <c r="G45" s="50">
        <f>G44</f>
        <v>68547</v>
      </c>
      <c r="H45" s="50" t="str">
        <f>H44&amp;"     "</f>
        <v xml:space="preserve">$     </v>
      </c>
      <c r="I45" s="50" t="str">
        <f>I44&amp;"     "</f>
        <v xml:space="preserve">Mercado Envíos por mi cuenta     </v>
      </c>
      <c r="J45" s="50" t="str">
        <f>J44&amp;"     "</f>
        <v xml:space="preserve">Clásica     </v>
      </c>
      <c r="K45" s="50" t="str">
        <f ca="1">K44</f>
        <v>-</v>
      </c>
      <c r="L45" s="50" t="str">
        <f>L44&amp;"     "</f>
        <v xml:space="preserve">Activa     </v>
      </c>
    </row>
    <row r="46" spans="1:12" ht="24.95" customHeight="1" x14ac:dyDescent="0.2">
      <c r="A46" s="46" t="s">
        <v>136</v>
      </c>
      <c r="B46" s="46"/>
      <c r="C46" s="47" t="s">
        <v>137</v>
      </c>
      <c r="D46" s="53">
        <f t="shared" si="1"/>
        <v>43</v>
      </c>
      <c r="E46" s="46" t="s">
        <v>44</v>
      </c>
      <c r="F46" s="50" t="s">
        <v>120</v>
      </c>
      <c r="G46" s="48">
        <v>74778</v>
      </c>
      <c r="H46" s="49" t="s">
        <v>45</v>
      </c>
      <c r="I46" s="49" t="s">
        <v>46</v>
      </c>
      <c r="J46" s="49" t="s">
        <v>51</v>
      </c>
      <c r="K46" s="50" t="str">
        <f ca="1">IF(INDIRECT("I46")="Clásica","15%",IF(INDIRECT("I46")="Premium","19%","-"))</f>
        <v>-</v>
      </c>
      <c r="L46" s="49" t="s">
        <v>133</v>
      </c>
    </row>
    <row r="47" spans="1:12" ht="24.95" customHeight="1" x14ac:dyDescent="0.2">
      <c r="A47" s="46" t="s">
        <v>136</v>
      </c>
      <c r="B47" s="46" t="s">
        <v>138</v>
      </c>
      <c r="C47" s="51" t="str">
        <f>"     "&amp;C46</f>
        <v xml:space="preserve">     70202 Chi Gorzan 2013</v>
      </c>
      <c r="D47" s="53">
        <f t="shared" si="1"/>
        <v>44</v>
      </c>
      <c r="E47" s="46" t="s">
        <v>139</v>
      </c>
      <c r="F47" s="48">
        <v>1</v>
      </c>
      <c r="G47" s="50">
        <f>G46</f>
        <v>74778</v>
      </c>
      <c r="H47" s="50" t="str">
        <f>H46&amp;"     "</f>
        <v xml:space="preserve">$     </v>
      </c>
      <c r="I47" s="50" t="str">
        <f>I46&amp;"     "</f>
        <v xml:space="preserve">Mercado Envíos por mi cuenta     </v>
      </c>
      <c r="J47" s="50" t="str">
        <f>J46&amp;"     "</f>
        <v xml:space="preserve">Clásica     </v>
      </c>
      <c r="K47" s="50" t="str">
        <f ca="1">K46</f>
        <v>-</v>
      </c>
      <c r="L47" s="50" t="str">
        <f>L46&amp;"     "</f>
        <v xml:space="preserve">Activa     </v>
      </c>
    </row>
    <row r="48" spans="1:12" ht="24.95" customHeight="1" x14ac:dyDescent="0.2">
      <c r="A48" s="46" t="s">
        <v>140</v>
      </c>
      <c r="B48" s="46"/>
      <c r="C48" s="47" t="s">
        <v>141</v>
      </c>
      <c r="D48" s="53">
        <f t="shared" si="1"/>
        <v>45</v>
      </c>
      <c r="E48" s="46" t="s">
        <v>44</v>
      </c>
      <c r="F48" s="50" t="s">
        <v>120</v>
      </c>
      <c r="G48" s="48">
        <v>124630</v>
      </c>
      <c r="H48" s="49" t="s">
        <v>45</v>
      </c>
      <c r="I48" s="49" t="s">
        <v>46</v>
      </c>
      <c r="J48" s="49" t="s">
        <v>51</v>
      </c>
      <c r="K48" s="50" t="str">
        <f ca="1">IF(INDIRECT("I48")="Clásica","15%",IF(INDIRECT("I48")="Premium","19%","-"))</f>
        <v>-</v>
      </c>
      <c r="L48" s="49" t="s">
        <v>133</v>
      </c>
    </row>
    <row r="49" spans="1:12" ht="24.95" customHeight="1" x14ac:dyDescent="0.2">
      <c r="A49" s="46" t="s">
        <v>140</v>
      </c>
      <c r="B49" s="46" t="s">
        <v>142</v>
      </c>
      <c r="C49" s="51" t="str">
        <f>"     "&amp;C48</f>
        <v xml:space="preserve">     44000 Furno Xl Lego Hero Factory 2011</v>
      </c>
      <c r="D49" s="53">
        <f t="shared" si="1"/>
        <v>46</v>
      </c>
      <c r="E49" s="46" t="s">
        <v>143</v>
      </c>
      <c r="F49" s="48">
        <v>1</v>
      </c>
      <c r="G49" s="50">
        <f>G48</f>
        <v>124630</v>
      </c>
      <c r="H49" s="50" t="str">
        <f>H48&amp;"     "</f>
        <v xml:space="preserve">$     </v>
      </c>
      <c r="I49" s="50" t="str">
        <f>I48&amp;"     "</f>
        <v xml:space="preserve">Mercado Envíos por mi cuenta     </v>
      </c>
      <c r="J49" s="50" t="str">
        <f>J48&amp;"     "</f>
        <v xml:space="preserve">Clásica     </v>
      </c>
      <c r="K49" s="50" t="str">
        <f ca="1">K48</f>
        <v>-</v>
      </c>
      <c r="L49" s="50" t="str">
        <f>L48&amp;"     "</f>
        <v xml:space="preserve">Activa     </v>
      </c>
    </row>
    <row r="50" spans="1:12" ht="24.95" customHeight="1" x14ac:dyDescent="0.2">
      <c r="A50" s="46" t="s">
        <v>144</v>
      </c>
      <c r="B50" s="46"/>
      <c r="C50" s="47" t="s">
        <v>145</v>
      </c>
      <c r="D50" s="53">
        <f t="shared" si="1"/>
        <v>47</v>
      </c>
      <c r="E50" s="46" t="s">
        <v>44</v>
      </c>
      <c r="F50" s="50" t="s">
        <v>120</v>
      </c>
      <c r="G50" s="48">
        <v>74778</v>
      </c>
      <c r="H50" s="49" t="s">
        <v>45</v>
      </c>
      <c r="I50" s="49" t="s">
        <v>46</v>
      </c>
      <c r="J50" s="49" t="s">
        <v>51</v>
      </c>
      <c r="K50" s="50" t="str">
        <f ca="1">IF(INDIRECT("I50")="Clásica","15%",IF(INDIRECT("I50")="Premium","19%","-"))</f>
        <v>-</v>
      </c>
      <c r="L50" s="49" t="s">
        <v>133</v>
      </c>
    </row>
    <row r="51" spans="1:12" ht="24.95" customHeight="1" x14ac:dyDescent="0.2">
      <c r="A51" s="46" t="s">
        <v>144</v>
      </c>
      <c r="B51" s="46" t="s">
        <v>146</v>
      </c>
      <c r="C51" s="51" t="str">
        <f>"     "&amp;C50</f>
        <v xml:space="preserve">     6293 Furno Lego Hero Factory 2011</v>
      </c>
      <c r="D51" s="53">
        <f t="shared" si="1"/>
        <v>48</v>
      </c>
      <c r="E51" s="46" t="s">
        <v>147</v>
      </c>
      <c r="F51" s="48">
        <v>1</v>
      </c>
      <c r="G51" s="50">
        <f>G50</f>
        <v>74778</v>
      </c>
      <c r="H51" s="50" t="str">
        <f>H50&amp;"     "</f>
        <v xml:space="preserve">$     </v>
      </c>
      <c r="I51" s="50" t="str">
        <f>I50&amp;"     "</f>
        <v xml:space="preserve">Mercado Envíos por mi cuenta     </v>
      </c>
      <c r="J51" s="50" t="str">
        <f>J50&amp;"     "</f>
        <v xml:space="preserve">Clásica     </v>
      </c>
      <c r="K51" s="50" t="str">
        <f ca="1">K50</f>
        <v>-</v>
      </c>
      <c r="L51" s="50" t="str">
        <f>L50&amp;"     "</f>
        <v xml:space="preserve">Activa     </v>
      </c>
    </row>
    <row r="52" spans="1:12" ht="24.95" customHeight="1" x14ac:dyDescent="0.2">
      <c r="A52" s="46" t="s">
        <v>148</v>
      </c>
      <c r="B52" s="46"/>
      <c r="C52" s="47" t="s">
        <v>149</v>
      </c>
      <c r="D52" s="53">
        <f t="shared" si="1"/>
        <v>49</v>
      </c>
      <c r="E52" s="46" t="s">
        <v>44</v>
      </c>
      <c r="F52" s="48">
        <v>1</v>
      </c>
      <c r="G52" s="48">
        <v>80000</v>
      </c>
      <c r="H52" s="49" t="s">
        <v>45</v>
      </c>
      <c r="I52" s="49" t="s">
        <v>46</v>
      </c>
      <c r="J52" s="49" t="s">
        <v>64</v>
      </c>
      <c r="K52" s="50" t="str">
        <f ca="1">IF(INDIRECT("I52")="Clásica","16%",IF(INDIRECT("I52")="Premium","20%","-"))</f>
        <v>-</v>
      </c>
      <c r="L52" s="49" t="s">
        <v>133</v>
      </c>
    </row>
    <row r="53" spans="1:12" ht="24.95" customHeight="1" x14ac:dyDescent="0.2">
      <c r="A53" s="46" t="s">
        <v>150</v>
      </c>
      <c r="B53" s="46"/>
      <c r="C53" s="47" t="s">
        <v>151</v>
      </c>
      <c r="D53" s="53">
        <f t="shared" si="1"/>
        <v>50</v>
      </c>
      <c r="E53" s="46" t="s">
        <v>44</v>
      </c>
      <c r="F53" s="48">
        <v>1</v>
      </c>
      <c r="G53" s="48">
        <v>100000</v>
      </c>
      <c r="H53" s="49" t="s">
        <v>45</v>
      </c>
      <c r="I53" s="49" t="s">
        <v>46</v>
      </c>
      <c r="J53" s="49" t="s">
        <v>64</v>
      </c>
      <c r="K53" s="50" t="str">
        <f ca="1">IF(INDIRECT("I53")="Clásica","16%",IF(INDIRECT("I53")="Premium","20%","-"))</f>
        <v>-</v>
      </c>
      <c r="L53" s="49" t="s">
        <v>133</v>
      </c>
    </row>
    <row r="54" spans="1:12" ht="24.95" customHeight="1" x14ac:dyDescent="0.2">
      <c r="A54" s="46" t="s">
        <v>152</v>
      </c>
      <c r="B54" s="46"/>
      <c r="C54" s="47" t="s">
        <v>153</v>
      </c>
      <c r="D54" s="53">
        <f t="shared" si="1"/>
        <v>51</v>
      </c>
      <c r="E54" s="46" t="s">
        <v>44</v>
      </c>
      <c r="F54" s="48">
        <v>1</v>
      </c>
      <c r="G54" s="48">
        <v>200000</v>
      </c>
      <c r="H54" s="49" t="s">
        <v>45</v>
      </c>
      <c r="I54" s="49" t="s">
        <v>46</v>
      </c>
      <c r="J54" s="49" t="s">
        <v>64</v>
      </c>
      <c r="K54" s="50" t="str">
        <f ca="1">IF(INDIRECT("I54")="Clásica","16%",IF(INDIRECT("I54")="Premium","20%","-"))</f>
        <v>-</v>
      </c>
      <c r="L54" s="49" t="s">
        <v>133</v>
      </c>
    </row>
    <row r="55" spans="1:12" ht="24.95" customHeight="1" x14ac:dyDescent="0.2">
      <c r="A55" s="46" t="s">
        <v>154</v>
      </c>
      <c r="B55" s="46"/>
      <c r="C55" s="47" t="s">
        <v>155</v>
      </c>
      <c r="D55" s="53">
        <f t="shared" si="1"/>
        <v>52</v>
      </c>
      <c r="E55" s="46" t="s">
        <v>44</v>
      </c>
      <c r="F55" s="50" t="s">
        <v>120</v>
      </c>
      <c r="G55" s="48">
        <v>62315</v>
      </c>
      <c r="H55" s="49" t="s">
        <v>45</v>
      </c>
      <c r="I55" s="49" t="s">
        <v>46</v>
      </c>
      <c r="J55" s="49" t="s">
        <v>64</v>
      </c>
      <c r="K55" s="50" t="str">
        <f ca="1">IF(INDIRECT("I55")="Clásica","15%",IF(INDIRECT("I55")="Premium","19%","-"))</f>
        <v>-</v>
      </c>
      <c r="L55" s="49" t="s">
        <v>133</v>
      </c>
    </row>
    <row r="56" spans="1:12" ht="24.95" customHeight="1" x14ac:dyDescent="0.2">
      <c r="A56" s="46" t="s">
        <v>154</v>
      </c>
      <c r="B56" s="46" t="s">
        <v>156</v>
      </c>
      <c r="C56" s="51" t="str">
        <f>"     "&amp;C55</f>
        <v xml:space="preserve">     Ray Unicorno D125cs, Beyblade: Metal Fusion</v>
      </c>
      <c r="D56" s="53">
        <f t="shared" si="1"/>
        <v>53</v>
      </c>
      <c r="E56" s="46" t="s">
        <v>157</v>
      </c>
      <c r="F56" s="48">
        <v>1</v>
      </c>
      <c r="G56" s="50">
        <f>G55</f>
        <v>62315</v>
      </c>
      <c r="H56" s="50" t="str">
        <f>H55&amp;"     "</f>
        <v xml:space="preserve">$     </v>
      </c>
      <c r="I56" s="50" t="str">
        <f>I55&amp;"     "</f>
        <v xml:space="preserve">Mercado Envíos por mi cuenta     </v>
      </c>
      <c r="J56" s="50" t="str">
        <f>J55&amp;"     "</f>
        <v xml:space="preserve">Premium     </v>
      </c>
      <c r="K56" s="50" t="str">
        <f ca="1">K55</f>
        <v>-</v>
      </c>
      <c r="L56" s="50" t="str">
        <f>L55&amp;"     "</f>
        <v xml:space="preserve">Activa     </v>
      </c>
    </row>
    <row r="57" spans="1:12" ht="24.95" customHeight="1" x14ac:dyDescent="0.2">
      <c r="A57" s="46" t="s">
        <v>158</v>
      </c>
      <c r="B57" s="46"/>
      <c r="C57" s="47" t="s">
        <v>159</v>
      </c>
      <c r="D57" s="53">
        <f t="shared" si="1"/>
        <v>54</v>
      </c>
      <c r="E57" s="46" t="s">
        <v>44</v>
      </c>
      <c r="F57" s="48">
        <v>1</v>
      </c>
      <c r="G57" s="48">
        <v>50000</v>
      </c>
      <c r="H57" s="49" t="s">
        <v>45</v>
      </c>
      <c r="I57" s="49" t="s">
        <v>46</v>
      </c>
      <c r="J57" s="49" t="s">
        <v>64</v>
      </c>
      <c r="K57" s="50" t="str">
        <f ca="1">IF(INDIRECT("I57")="Clásica","16%",IF(INDIRECT("I57")="Premium","20%","-"))</f>
        <v>-</v>
      </c>
      <c r="L57" s="49" t="s">
        <v>133</v>
      </c>
    </row>
    <row r="58" spans="1:12" ht="24.95" customHeight="1" x14ac:dyDescent="0.2">
      <c r="A58" s="46" t="s">
        <v>160</v>
      </c>
      <c r="B58" s="46"/>
      <c r="C58" s="47" t="s">
        <v>161</v>
      </c>
      <c r="D58" s="53">
        <f t="shared" si="1"/>
        <v>55</v>
      </c>
      <c r="E58" s="46" t="s">
        <v>44</v>
      </c>
      <c r="F58" s="48">
        <v>1</v>
      </c>
      <c r="G58" s="48">
        <v>54837</v>
      </c>
      <c r="H58" s="49" t="s">
        <v>45</v>
      </c>
      <c r="I58" s="49" t="s">
        <v>46</v>
      </c>
      <c r="J58" s="49" t="s">
        <v>64</v>
      </c>
      <c r="K58" s="50" t="str">
        <f ca="1">IF(INDIRECT("I58")="Clásica","16%",IF(INDIRECT("I58")="Premium","20%","-"))</f>
        <v>-</v>
      </c>
      <c r="L58" s="49" t="s">
        <v>133</v>
      </c>
    </row>
    <row r="59" spans="1:12" ht="24.95" customHeight="1" x14ac:dyDescent="0.2">
      <c r="A59" s="46" t="s">
        <v>162</v>
      </c>
      <c r="B59" s="46"/>
      <c r="C59" s="47" t="s">
        <v>163</v>
      </c>
      <c r="D59" s="53">
        <f t="shared" si="1"/>
        <v>56</v>
      </c>
      <c r="E59" s="46" t="s">
        <v>44</v>
      </c>
      <c r="F59" s="50" t="s">
        <v>120</v>
      </c>
      <c r="G59" s="48">
        <v>107635</v>
      </c>
      <c r="H59" s="49" t="s">
        <v>45</v>
      </c>
      <c r="I59" s="49" t="s">
        <v>46</v>
      </c>
      <c r="J59" s="49" t="s">
        <v>64</v>
      </c>
      <c r="K59" s="50" t="str">
        <f ca="1">IF(INDIRECT("I59")="Clásica","14%",IF(INDIRECT("I59")="Premium","18%","-"))</f>
        <v>-</v>
      </c>
      <c r="L59" s="49" t="s">
        <v>133</v>
      </c>
    </row>
    <row r="60" spans="1:12" ht="24.95" customHeight="1" x14ac:dyDescent="0.2">
      <c r="A60" s="46" t="s">
        <v>162</v>
      </c>
      <c r="B60" s="46" t="s">
        <v>164</v>
      </c>
      <c r="C60" s="51" t="str">
        <f>"     "&amp;C59</f>
        <v xml:space="preserve">     (2)*the Saber Vert Wheeler Hot Wheels Battle Force 5.</v>
      </c>
      <c r="D60" s="53">
        <f t="shared" si="1"/>
        <v>57</v>
      </c>
      <c r="E60" s="46" t="s">
        <v>122</v>
      </c>
      <c r="F60" s="48">
        <v>1</v>
      </c>
      <c r="G60" s="50">
        <f>G59</f>
        <v>107635</v>
      </c>
      <c r="H60" s="50" t="str">
        <f>H59&amp;"     "</f>
        <v xml:space="preserve">$     </v>
      </c>
      <c r="I60" s="50" t="str">
        <f>I59&amp;"     "</f>
        <v xml:space="preserve">Mercado Envíos por mi cuenta     </v>
      </c>
      <c r="J60" s="50" t="str">
        <f>J59&amp;"     "</f>
        <v xml:space="preserve">Premium     </v>
      </c>
      <c r="K60" s="50" t="str">
        <f ca="1">K59</f>
        <v>-</v>
      </c>
      <c r="L60" s="50" t="str">
        <f>L59&amp;"     "</f>
        <v xml:space="preserve">Activa     </v>
      </c>
    </row>
    <row r="61" spans="1:12" ht="24.95" customHeight="1" x14ac:dyDescent="0.2">
      <c r="A61" s="46" t="s">
        <v>165</v>
      </c>
      <c r="B61" s="46"/>
      <c r="C61" s="47" t="s">
        <v>166</v>
      </c>
      <c r="D61" s="53">
        <f t="shared" si="1"/>
        <v>58</v>
      </c>
      <c r="E61" s="46" t="s">
        <v>44</v>
      </c>
      <c r="F61" s="48">
        <v>1</v>
      </c>
      <c r="G61" s="48">
        <v>60000</v>
      </c>
      <c r="H61" s="49" t="s">
        <v>45</v>
      </c>
      <c r="I61" s="49" t="s">
        <v>46</v>
      </c>
      <c r="J61" s="49" t="s">
        <v>64</v>
      </c>
      <c r="K61" s="50" t="str">
        <f ca="1">IF(INDIRECT("I61")="Clásica","16%",IF(INDIRECT("I61")="Premium","20%","-"))</f>
        <v>-</v>
      </c>
      <c r="L61" s="49" t="s">
        <v>133</v>
      </c>
    </row>
    <row r="62" spans="1:12" ht="24.95" customHeight="1" x14ac:dyDescent="0.2">
      <c r="A62" s="46" t="s">
        <v>167</v>
      </c>
      <c r="B62" s="46"/>
      <c r="C62" s="47" t="s">
        <v>168</v>
      </c>
      <c r="D62" s="53">
        <f t="shared" si="1"/>
        <v>59</v>
      </c>
      <c r="E62" s="46" t="s">
        <v>44</v>
      </c>
      <c r="F62" s="48">
        <v>1</v>
      </c>
      <c r="G62" s="48">
        <v>80000</v>
      </c>
      <c r="H62" s="49" t="s">
        <v>45</v>
      </c>
      <c r="I62" s="49" t="s">
        <v>46</v>
      </c>
      <c r="J62" s="49" t="s">
        <v>64</v>
      </c>
      <c r="K62" s="50" t="str">
        <f ca="1">IF(INDIRECT("I62")="Clásica","16%",IF(INDIRECT("I62")="Premium","20%","-"))</f>
        <v>-</v>
      </c>
      <c r="L62" s="49" t="s">
        <v>133</v>
      </c>
    </row>
    <row r="63" spans="1:12" ht="24.95" customHeight="1" x14ac:dyDescent="0.2">
      <c r="A63" s="46" t="s">
        <v>169</v>
      </c>
      <c r="B63" s="46"/>
      <c r="C63" s="47" t="s">
        <v>170</v>
      </c>
      <c r="D63" s="53">
        <f t="shared" si="1"/>
        <v>60</v>
      </c>
      <c r="E63" s="46" t="s">
        <v>44</v>
      </c>
      <c r="F63" s="48">
        <v>1</v>
      </c>
      <c r="G63" s="48">
        <v>88000</v>
      </c>
      <c r="H63" s="49" t="s">
        <v>45</v>
      </c>
      <c r="I63" s="49" t="s">
        <v>46</v>
      </c>
      <c r="J63" s="49" t="s">
        <v>64</v>
      </c>
      <c r="K63" s="50" t="str">
        <f ca="1">IF(INDIRECT("I63")="Clásica","16%",IF(INDIRECT("I63")="Premium","20%","-"))</f>
        <v>-</v>
      </c>
      <c r="L63" s="49" t="s">
        <v>133</v>
      </c>
    </row>
    <row r="64" spans="1:12" ht="24.95" customHeight="1" x14ac:dyDescent="0.2">
      <c r="A64" s="46" t="s">
        <v>171</v>
      </c>
      <c r="B64" s="46"/>
      <c r="C64" s="47" t="s">
        <v>172</v>
      </c>
      <c r="D64" s="53">
        <f t="shared" si="1"/>
        <v>61</v>
      </c>
      <c r="E64" s="46" t="s">
        <v>44</v>
      </c>
      <c r="F64" s="48">
        <v>1</v>
      </c>
      <c r="G64" s="48">
        <v>45000</v>
      </c>
      <c r="H64" s="49" t="s">
        <v>45</v>
      </c>
      <c r="I64" s="49" t="s">
        <v>46</v>
      </c>
      <c r="J64" s="49" t="s">
        <v>51</v>
      </c>
      <c r="K64" s="50" t="str">
        <f ca="1">IF(INDIRECT("I64")="Clásica","16%",IF(INDIRECT("I64")="Premium","20%","-"))</f>
        <v>-</v>
      </c>
      <c r="L64" s="49" t="s">
        <v>48</v>
      </c>
    </row>
    <row r="65" spans="1:12" ht="24.95" customHeight="1" x14ac:dyDescent="0.2">
      <c r="A65" s="46" t="s">
        <v>173</v>
      </c>
      <c r="B65" s="46"/>
      <c r="C65" s="47" t="s">
        <v>174</v>
      </c>
      <c r="D65" s="53">
        <f t="shared" si="1"/>
        <v>62</v>
      </c>
      <c r="E65" s="46" t="s">
        <v>44</v>
      </c>
      <c r="F65" s="48">
        <v>1</v>
      </c>
      <c r="G65" s="48">
        <v>6231500</v>
      </c>
      <c r="H65" s="49" t="s">
        <v>45</v>
      </c>
      <c r="I65" s="49" t="s">
        <v>46</v>
      </c>
      <c r="J65" s="49" t="s">
        <v>64</v>
      </c>
      <c r="K65" s="50" t="str">
        <f ca="1">IF(INDIRECT("I65")="Clásica","16%",IF(INDIRECT("I65")="Premium","20%","-"))</f>
        <v>-</v>
      </c>
      <c r="L65" s="49" t="s">
        <v>48</v>
      </c>
    </row>
    <row r="66" spans="1:12" ht="24.95" customHeight="1" x14ac:dyDescent="0.2">
      <c r="A66" s="46" t="s">
        <v>175</v>
      </c>
      <c r="B66" s="46"/>
      <c r="C66" s="47" t="s">
        <v>176</v>
      </c>
      <c r="D66" s="53">
        <f t="shared" si="1"/>
        <v>63</v>
      </c>
      <c r="E66" s="46" t="s">
        <v>44</v>
      </c>
      <c r="F66" s="48">
        <v>1</v>
      </c>
      <c r="G66" s="48">
        <v>57330</v>
      </c>
      <c r="H66" s="49" t="s">
        <v>45</v>
      </c>
      <c r="I66" s="49" t="s">
        <v>46</v>
      </c>
      <c r="J66" s="49" t="s">
        <v>51</v>
      </c>
      <c r="K66" s="50" t="str">
        <f ca="1">IF(INDIRECT("I66")="Clásica","16%",IF(INDIRECT("I66")="Premium","20%","-"))</f>
        <v>-</v>
      </c>
      <c r="L66" s="49" t="s">
        <v>48</v>
      </c>
    </row>
    <row r="67" spans="1:12" ht="24.95" customHeight="1" x14ac:dyDescent="0.2">
      <c r="A67" s="46" t="s">
        <v>177</v>
      </c>
      <c r="B67" s="46"/>
      <c r="C67" s="47" t="s">
        <v>178</v>
      </c>
      <c r="D67" s="53">
        <f t="shared" si="1"/>
        <v>64</v>
      </c>
      <c r="E67" s="46" t="s">
        <v>44</v>
      </c>
      <c r="F67" s="48">
        <v>1</v>
      </c>
      <c r="G67" s="48">
        <v>60000</v>
      </c>
      <c r="H67" s="49" t="s">
        <v>45</v>
      </c>
      <c r="I67" s="49" t="s">
        <v>46</v>
      </c>
      <c r="J67" s="49" t="s">
        <v>51</v>
      </c>
      <c r="K67" s="50" t="str">
        <f ca="1">IF(INDIRECT("I67")="Clásica","16%",IF(INDIRECT("I67")="Premium","20%","-"))</f>
        <v>-</v>
      </c>
      <c r="L67" s="49" t="s">
        <v>48</v>
      </c>
    </row>
    <row r="68" spans="1:12" ht="24.95" customHeight="1" x14ac:dyDescent="0.2">
      <c r="A68" s="46" t="s">
        <v>179</v>
      </c>
      <c r="B68" s="46"/>
      <c r="C68" s="47" t="s">
        <v>180</v>
      </c>
      <c r="D68" s="53">
        <f t="shared" si="1"/>
        <v>65</v>
      </c>
      <c r="E68" s="46" t="s">
        <v>44</v>
      </c>
      <c r="F68" s="50" t="s">
        <v>120</v>
      </c>
      <c r="G68" s="48">
        <v>74778</v>
      </c>
      <c r="H68" s="49" t="s">
        <v>45</v>
      </c>
      <c r="I68" s="49" t="s">
        <v>46</v>
      </c>
      <c r="J68" s="49" t="s">
        <v>51</v>
      </c>
      <c r="K68" s="50" t="str">
        <f ca="1">IF(INDIRECT("I68")="Clásica","15%",IF(INDIRECT("I68")="Premium","19%","-"))</f>
        <v>-</v>
      </c>
      <c r="L68" s="49" t="s">
        <v>133</v>
      </c>
    </row>
    <row r="69" spans="1:12" ht="24.95" customHeight="1" x14ac:dyDescent="0.2">
      <c r="A69" s="46" t="s">
        <v>179</v>
      </c>
      <c r="B69" s="46" t="s">
        <v>181</v>
      </c>
      <c r="C69" s="51" t="str">
        <f>"     "&amp;C68</f>
        <v xml:space="preserve">     44006 Breez Lego Hero Factory 2011</v>
      </c>
      <c r="D69" s="53">
        <f t="shared" ref="D69:D100" si="2">D68+1</f>
        <v>66</v>
      </c>
      <c r="E69" s="46" t="s">
        <v>182</v>
      </c>
      <c r="F69" s="48">
        <v>1</v>
      </c>
      <c r="G69" s="50">
        <f>G68</f>
        <v>74778</v>
      </c>
      <c r="H69" s="50" t="str">
        <f>H68&amp;"     "</f>
        <v xml:space="preserve">$     </v>
      </c>
      <c r="I69" s="50" t="str">
        <f>I68&amp;"     "</f>
        <v xml:space="preserve">Mercado Envíos por mi cuenta     </v>
      </c>
      <c r="J69" s="50" t="str">
        <f>J68&amp;"     "</f>
        <v xml:space="preserve">Clásica     </v>
      </c>
      <c r="K69" s="50" t="str">
        <f ca="1">K68</f>
        <v>-</v>
      </c>
      <c r="L69" s="50" t="str">
        <f>L68&amp;"     "</f>
        <v xml:space="preserve">Activa     </v>
      </c>
    </row>
    <row r="70" spans="1:12" ht="24.95" customHeight="1" x14ac:dyDescent="0.2">
      <c r="A70" s="46" t="s">
        <v>183</v>
      </c>
      <c r="B70" s="46"/>
      <c r="C70" s="47" t="s">
        <v>184</v>
      </c>
      <c r="D70" s="53">
        <f t="shared" si="2"/>
        <v>67</v>
      </c>
      <c r="E70" s="46" t="s">
        <v>44</v>
      </c>
      <c r="F70" s="48">
        <v>1</v>
      </c>
      <c r="G70" s="48">
        <v>81010</v>
      </c>
      <c r="H70" s="49" t="s">
        <v>45</v>
      </c>
      <c r="I70" s="49" t="s">
        <v>46</v>
      </c>
      <c r="J70" s="49" t="s">
        <v>64</v>
      </c>
      <c r="K70" s="50" t="str">
        <f ca="1">IF(INDIRECT("I70")="Clásica","16%",IF(INDIRECT("I70")="Premium","20%","-"))</f>
        <v>-</v>
      </c>
      <c r="L70" s="49" t="s">
        <v>133</v>
      </c>
    </row>
    <row r="71" spans="1:12" ht="24.95" customHeight="1" x14ac:dyDescent="0.2">
      <c r="A71" s="46" t="s">
        <v>185</v>
      </c>
      <c r="B71" s="46"/>
      <c r="C71" s="47" t="s">
        <v>186</v>
      </c>
      <c r="D71" s="53">
        <f t="shared" si="2"/>
        <v>68</v>
      </c>
      <c r="E71" s="46" t="s">
        <v>44</v>
      </c>
      <c r="F71" s="48">
        <v>1</v>
      </c>
      <c r="G71" s="48">
        <v>80000</v>
      </c>
      <c r="H71" s="49" t="s">
        <v>45</v>
      </c>
      <c r="I71" s="49" t="s">
        <v>46</v>
      </c>
      <c r="J71" s="49" t="s">
        <v>64</v>
      </c>
      <c r="K71" s="50" t="str">
        <f ca="1">IF(INDIRECT("I71")="Clásica","16%",IF(INDIRECT("I71")="Premium","20%","-"))</f>
        <v>-</v>
      </c>
      <c r="L71" s="49" t="s">
        <v>133</v>
      </c>
    </row>
    <row r="72" spans="1:12" ht="24.95" customHeight="1" x14ac:dyDescent="0.2">
      <c r="A72" s="46" t="s">
        <v>187</v>
      </c>
      <c r="B72" s="46"/>
      <c r="C72" s="47" t="s">
        <v>188</v>
      </c>
      <c r="D72" s="53">
        <f t="shared" si="2"/>
        <v>69</v>
      </c>
      <c r="E72" s="46" t="s">
        <v>44</v>
      </c>
      <c r="F72" s="48">
        <v>1</v>
      </c>
      <c r="G72" s="48">
        <v>107182</v>
      </c>
      <c r="H72" s="49" t="s">
        <v>45</v>
      </c>
      <c r="I72" s="49" t="s">
        <v>46</v>
      </c>
      <c r="J72" s="49" t="s">
        <v>64</v>
      </c>
      <c r="K72" s="50" t="str">
        <f ca="1">IF(INDIRECT("I72")="Clásica","16%",IF(INDIRECT("I72")="Premium","20%","-"))</f>
        <v>-</v>
      </c>
      <c r="L72" s="49" t="s">
        <v>133</v>
      </c>
    </row>
    <row r="73" spans="1:12" ht="24.95" customHeight="1" x14ac:dyDescent="0.2">
      <c r="A73" s="46" t="s">
        <v>189</v>
      </c>
      <c r="B73" s="46"/>
      <c r="C73" s="47" t="s">
        <v>190</v>
      </c>
      <c r="D73" s="53">
        <f t="shared" si="2"/>
        <v>70</v>
      </c>
      <c r="E73" s="46" t="s">
        <v>44</v>
      </c>
      <c r="F73" s="48">
        <v>1</v>
      </c>
      <c r="G73" s="48">
        <v>80000</v>
      </c>
      <c r="H73" s="49" t="s">
        <v>45</v>
      </c>
      <c r="I73" s="49" t="s">
        <v>46</v>
      </c>
      <c r="J73" s="49" t="s">
        <v>64</v>
      </c>
      <c r="K73" s="50" t="str">
        <f ca="1">IF(INDIRECT("I73")="Clásica","16%",IF(INDIRECT("I73")="Premium","20%","-"))</f>
        <v>-</v>
      </c>
      <c r="L73" s="49" t="s">
        <v>133</v>
      </c>
    </row>
    <row r="74" spans="1:12" ht="24.95" customHeight="1" x14ac:dyDescent="0.2">
      <c r="A74" s="46" t="s">
        <v>191</v>
      </c>
      <c r="B74" s="46"/>
      <c r="C74" s="47" t="s">
        <v>192</v>
      </c>
      <c r="D74" s="53">
        <f t="shared" si="2"/>
        <v>71</v>
      </c>
      <c r="E74" s="46" t="s">
        <v>44</v>
      </c>
      <c r="F74" s="48">
        <v>1</v>
      </c>
      <c r="G74" s="48">
        <v>80000</v>
      </c>
      <c r="H74" s="49" t="s">
        <v>45</v>
      </c>
      <c r="I74" s="49" t="s">
        <v>46</v>
      </c>
      <c r="J74" s="49" t="s">
        <v>64</v>
      </c>
      <c r="K74" s="50" t="str">
        <f ca="1">IF(INDIRECT("I74")="Clásica","16%",IF(INDIRECT("I74")="Premium","20%","-"))</f>
        <v>-</v>
      </c>
      <c r="L74" s="49" t="s">
        <v>133</v>
      </c>
    </row>
    <row r="75" spans="1:12" ht="24.95" customHeight="1" x14ac:dyDescent="0.2">
      <c r="A75" s="46" t="s">
        <v>193</v>
      </c>
      <c r="B75" s="46"/>
      <c r="C75" s="47" t="s">
        <v>194</v>
      </c>
      <c r="D75" s="53">
        <f t="shared" si="2"/>
        <v>72</v>
      </c>
      <c r="E75" s="46" t="s">
        <v>44</v>
      </c>
      <c r="F75" s="50" t="s">
        <v>120</v>
      </c>
      <c r="G75" s="48">
        <v>74778</v>
      </c>
      <c r="H75" s="49" t="s">
        <v>45</v>
      </c>
      <c r="I75" s="49" t="s">
        <v>46</v>
      </c>
      <c r="J75" s="49" t="s">
        <v>51</v>
      </c>
      <c r="K75" s="50" t="str">
        <f ca="1">IF(INDIRECT("I75")="Clásica","15%",IF(INDIRECT("I75")="Premium","19%","-"))</f>
        <v>-</v>
      </c>
      <c r="L75" s="49" t="s">
        <v>133</v>
      </c>
    </row>
    <row r="76" spans="1:12" ht="24.95" customHeight="1" x14ac:dyDescent="0.2">
      <c r="A76" s="46" t="s">
        <v>193</v>
      </c>
      <c r="B76" s="46" t="s">
        <v>195</v>
      </c>
      <c r="C76" s="51" t="str">
        <f>"     "&amp;C75</f>
        <v xml:space="preserve">     70205 Chi Razar 2013</v>
      </c>
      <c r="D76" s="53">
        <f t="shared" si="2"/>
        <v>73</v>
      </c>
      <c r="E76" s="46" t="s">
        <v>196</v>
      </c>
      <c r="F76" s="48">
        <v>1</v>
      </c>
      <c r="G76" s="50">
        <f>G75</f>
        <v>74778</v>
      </c>
      <c r="H76" s="50" t="str">
        <f>H75&amp;"     "</f>
        <v xml:space="preserve">$     </v>
      </c>
      <c r="I76" s="50" t="str">
        <f>I75&amp;"     "</f>
        <v xml:space="preserve">Mercado Envíos por mi cuenta     </v>
      </c>
      <c r="J76" s="50" t="str">
        <f>J75&amp;"     "</f>
        <v xml:space="preserve">Clásica     </v>
      </c>
      <c r="K76" s="50" t="str">
        <f ca="1">K75</f>
        <v>-</v>
      </c>
      <c r="L76" s="50" t="str">
        <f>L75&amp;"     "</f>
        <v xml:space="preserve">Activa     </v>
      </c>
    </row>
    <row r="77" spans="1:12" ht="24.95" customHeight="1" x14ac:dyDescent="0.2">
      <c r="A77" s="46" t="s">
        <v>197</v>
      </c>
      <c r="B77" s="46"/>
      <c r="C77" s="47" t="s">
        <v>198</v>
      </c>
      <c r="D77" s="53">
        <f t="shared" si="2"/>
        <v>74</v>
      </c>
      <c r="E77" s="46" t="s">
        <v>44</v>
      </c>
      <c r="F77" s="50" t="s">
        <v>120</v>
      </c>
      <c r="G77" s="48">
        <v>74778</v>
      </c>
      <c r="H77" s="49" t="s">
        <v>45</v>
      </c>
      <c r="I77" s="49" t="s">
        <v>46</v>
      </c>
      <c r="J77" s="49" t="s">
        <v>51</v>
      </c>
      <c r="K77" s="50" t="str">
        <f ca="1">IF(INDIRECT("I77")="Clásica","15%",IF(INDIRECT("I77")="Premium","19%","-"))</f>
        <v>-</v>
      </c>
      <c r="L77" s="49" t="s">
        <v>133</v>
      </c>
    </row>
    <row r="78" spans="1:12" ht="24.95" customHeight="1" x14ac:dyDescent="0.2">
      <c r="A78" s="46" t="s">
        <v>197</v>
      </c>
      <c r="B78" s="46" t="s">
        <v>199</v>
      </c>
      <c r="C78" s="51" t="str">
        <f>"     "&amp;C77</f>
        <v xml:space="preserve">     44001 Pyrox Lego Hero Factory 2011</v>
      </c>
      <c r="D78" s="53">
        <f t="shared" si="2"/>
        <v>75</v>
      </c>
      <c r="E78" s="46" t="s">
        <v>200</v>
      </c>
      <c r="F78" s="48">
        <v>1</v>
      </c>
      <c r="G78" s="50">
        <f>G77</f>
        <v>74778</v>
      </c>
      <c r="H78" s="50" t="str">
        <f>H77&amp;"     "</f>
        <v xml:space="preserve">$     </v>
      </c>
      <c r="I78" s="50" t="str">
        <f>I77&amp;"     "</f>
        <v xml:space="preserve">Mercado Envíos por mi cuenta     </v>
      </c>
      <c r="J78" s="50" t="str">
        <f>J77&amp;"     "</f>
        <v xml:space="preserve">Clásica     </v>
      </c>
      <c r="K78" s="50" t="str">
        <f ca="1">K77</f>
        <v>-</v>
      </c>
      <c r="L78" s="50" t="str">
        <f>L77&amp;"     "</f>
        <v xml:space="preserve">Activa     </v>
      </c>
    </row>
    <row r="79" spans="1:12" ht="24.95" customHeight="1" x14ac:dyDescent="0.2">
      <c r="A79" s="46" t="s">
        <v>201</v>
      </c>
      <c r="B79" s="46"/>
      <c r="C79" s="47" t="s">
        <v>202</v>
      </c>
      <c r="D79" s="53">
        <f t="shared" si="2"/>
        <v>76</v>
      </c>
      <c r="E79" s="46" t="s">
        <v>44</v>
      </c>
      <c r="F79" s="48">
        <v>1</v>
      </c>
      <c r="G79" s="48">
        <v>112167</v>
      </c>
      <c r="H79" s="49" t="s">
        <v>45</v>
      </c>
      <c r="I79" s="49" t="s">
        <v>46</v>
      </c>
      <c r="J79" s="49" t="s">
        <v>64</v>
      </c>
      <c r="K79" s="50" t="str">
        <f ca="1">IF(INDIRECT("I79")="Clásica","16%",IF(INDIRECT("I79")="Premium","20%","-"))</f>
        <v>-</v>
      </c>
      <c r="L79" s="49" t="s">
        <v>133</v>
      </c>
    </row>
    <row r="80" spans="1:12" ht="24.95" customHeight="1" x14ac:dyDescent="0.2">
      <c r="A80" s="46" t="s">
        <v>203</v>
      </c>
      <c r="B80" s="46"/>
      <c r="C80" s="47" t="s">
        <v>204</v>
      </c>
      <c r="D80" s="53">
        <f t="shared" si="2"/>
        <v>77</v>
      </c>
      <c r="E80" s="46" t="s">
        <v>44</v>
      </c>
      <c r="F80" s="48">
        <v>1</v>
      </c>
      <c r="G80" s="48">
        <v>85000</v>
      </c>
      <c r="H80" s="49" t="s">
        <v>45</v>
      </c>
      <c r="I80" s="49" t="s">
        <v>46</v>
      </c>
      <c r="J80" s="49" t="s">
        <v>64</v>
      </c>
      <c r="K80" s="50" t="str">
        <f ca="1">IF(INDIRECT("I80")="Clásica","16%",IF(INDIRECT("I80")="Premium","20%","-"))</f>
        <v>-</v>
      </c>
      <c r="L80" s="49" t="s">
        <v>133</v>
      </c>
    </row>
    <row r="81" spans="1:12" ht="24.95" customHeight="1" x14ac:dyDescent="0.2">
      <c r="A81" s="46" t="s">
        <v>205</v>
      </c>
      <c r="B81" s="46"/>
      <c r="C81" s="47" t="s">
        <v>206</v>
      </c>
      <c r="D81" s="53">
        <f t="shared" si="2"/>
        <v>78</v>
      </c>
      <c r="E81" s="46" t="s">
        <v>44</v>
      </c>
      <c r="F81" s="48">
        <v>1</v>
      </c>
      <c r="G81" s="48">
        <v>80000</v>
      </c>
      <c r="H81" s="49" t="s">
        <v>45</v>
      </c>
      <c r="I81" s="49" t="s">
        <v>46</v>
      </c>
      <c r="J81" s="49" t="s">
        <v>64</v>
      </c>
      <c r="K81" s="50" t="str">
        <f ca="1">IF(INDIRECT("I81")="Clásica","16%",IF(INDIRECT("I81")="Premium","20%","-"))</f>
        <v>-</v>
      </c>
      <c r="L81" s="49" t="s">
        <v>133</v>
      </c>
    </row>
    <row r="82" spans="1:12" ht="24.95" customHeight="1" x14ac:dyDescent="0.2">
      <c r="A82" s="46" t="s">
        <v>207</v>
      </c>
      <c r="B82" s="46"/>
      <c r="C82" s="47" t="s">
        <v>208</v>
      </c>
      <c r="D82" s="53">
        <f t="shared" si="2"/>
        <v>79</v>
      </c>
      <c r="E82" s="46" t="s">
        <v>44</v>
      </c>
      <c r="F82" s="48">
        <v>1</v>
      </c>
      <c r="G82" s="48">
        <v>80000</v>
      </c>
      <c r="H82" s="49" t="s">
        <v>45</v>
      </c>
      <c r="I82" s="49" t="s">
        <v>46</v>
      </c>
      <c r="J82" s="49" t="s">
        <v>64</v>
      </c>
      <c r="K82" s="50" t="str">
        <f ca="1">IF(INDIRECT("I82")="Clásica","16%",IF(INDIRECT("I82")="Premium","20%","-"))</f>
        <v>-</v>
      </c>
      <c r="L82" s="49" t="s">
        <v>133</v>
      </c>
    </row>
    <row r="83" spans="1:12" ht="24.95" customHeight="1" x14ac:dyDescent="0.2">
      <c r="A83" s="46" t="s">
        <v>209</v>
      </c>
      <c r="B83" s="46"/>
      <c r="C83" s="47" t="s">
        <v>210</v>
      </c>
      <c r="D83" s="53">
        <f t="shared" si="2"/>
        <v>80</v>
      </c>
      <c r="E83" s="46" t="s">
        <v>44</v>
      </c>
      <c r="F83" s="48">
        <v>1</v>
      </c>
      <c r="G83" s="48">
        <v>80000</v>
      </c>
      <c r="H83" s="49" t="s">
        <v>45</v>
      </c>
      <c r="I83" s="49" t="s">
        <v>46</v>
      </c>
      <c r="J83" s="49" t="s">
        <v>64</v>
      </c>
      <c r="K83" s="50" t="str">
        <f ca="1">IF(INDIRECT("I83")="Clásica","16%",IF(INDIRECT("I83")="Premium","20%","-"))</f>
        <v>-</v>
      </c>
      <c r="L83" s="49" t="s">
        <v>133</v>
      </c>
    </row>
    <row r="84" spans="1:12" ht="24.95" customHeight="1" x14ac:dyDescent="0.2">
      <c r="A84" s="46" t="s">
        <v>211</v>
      </c>
      <c r="B84" s="46"/>
      <c r="C84" s="47" t="s">
        <v>212</v>
      </c>
      <c r="D84" s="53">
        <f t="shared" si="2"/>
        <v>81</v>
      </c>
      <c r="E84" s="46" t="s">
        <v>44</v>
      </c>
      <c r="F84" s="48">
        <v>1</v>
      </c>
      <c r="G84" s="48">
        <v>100000</v>
      </c>
      <c r="H84" s="49" t="s">
        <v>45</v>
      </c>
      <c r="I84" s="49" t="s">
        <v>46</v>
      </c>
      <c r="J84" s="49" t="s">
        <v>64</v>
      </c>
      <c r="K84" s="50" t="str">
        <f ca="1">IF(INDIRECT("I84")="Clásica","16%",IF(INDIRECT("I84")="Premium","20%","-"))</f>
        <v>-</v>
      </c>
      <c r="L84" s="49" t="s">
        <v>133</v>
      </c>
    </row>
    <row r="85" spans="1:12" ht="24.95" customHeight="1" x14ac:dyDescent="0.2">
      <c r="A85" s="46" t="s">
        <v>213</v>
      </c>
      <c r="B85" s="46"/>
      <c r="C85" s="47" t="s">
        <v>214</v>
      </c>
      <c r="D85" s="53">
        <f t="shared" si="2"/>
        <v>82</v>
      </c>
      <c r="E85" s="46" t="s">
        <v>44</v>
      </c>
      <c r="F85" s="48">
        <v>1</v>
      </c>
      <c r="G85" s="48">
        <v>106700</v>
      </c>
      <c r="H85" s="49" t="s">
        <v>45</v>
      </c>
      <c r="I85" s="49" t="s">
        <v>46</v>
      </c>
      <c r="J85" s="49" t="s">
        <v>64</v>
      </c>
      <c r="K85" s="50" t="str">
        <f ca="1">IF(INDIRECT("I85")="Clásica","16%",IF(INDIRECT("I85")="Premium","20%","-"))</f>
        <v>-</v>
      </c>
      <c r="L85" s="49" t="s">
        <v>133</v>
      </c>
    </row>
    <row r="86" spans="1:12" ht="24.95" customHeight="1" x14ac:dyDescent="0.2">
      <c r="A86" s="46" t="s">
        <v>215</v>
      </c>
      <c r="B86" s="46"/>
      <c r="C86" s="47" t="s">
        <v>216</v>
      </c>
      <c r="D86" s="53">
        <f t="shared" si="2"/>
        <v>83</v>
      </c>
      <c r="E86" s="46" t="s">
        <v>44</v>
      </c>
      <c r="F86" s="48">
        <v>1</v>
      </c>
      <c r="G86" s="48">
        <v>80000</v>
      </c>
      <c r="H86" s="49" t="s">
        <v>45</v>
      </c>
      <c r="I86" s="49" t="s">
        <v>46</v>
      </c>
      <c r="J86" s="49" t="s">
        <v>64</v>
      </c>
      <c r="K86" s="50" t="str">
        <f ca="1">IF(INDIRECT("I86")="Clásica","16%",IF(INDIRECT("I86")="Premium","20%","-"))</f>
        <v>-</v>
      </c>
      <c r="L86" s="49" t="s">
        <v>133</v>
      </c>
    </row>
    <row r="87" spans="1:12" ht="24.95" customHeight="1" x14ac:dyDescent="0.2">
      <c r="A87" s="46" t="s">
        <v>217</v>
      </c>
      <c r="B87" s="46"/>
      <c r="C87" s="47" t="s">
        <v>218</v>
      </c>
      <c r="D87" s="53">
        <f t="shared" si="2"/>
        <v>84</v>
      </c>
      <c r="E87" s="46" t="s">
        <v>44</v>
      </c>
      <c r="F87" s="48">
        <v>1</v>
      </c>
      <c r="G87" s="48">
        <v>181280</v>
      </c>
      <c r="H87" s="49" t="s">
        <v>45</v>
      </c>
      <c r="I87" s="49" t="s">
        <v>46</v>
      </c>
      <c r="J87" s="49" t="s">
        <v>64</v>
      </c>
      <c r="K87" s="50" t="str">
        <f ca="1">IF(INDIRECT("I87")="Clásica","16%",IF(INDIRECT("I87")="Premium","20%","-"))</f>
        <v>-</v>
      </c>
      <c r="L87" s="49" t="s">
        <v>133</v>
      </c>
    </row>
    <row r="88" spans="1:12" ht="24.95" customHeight="1" x14ac:dyDescent="0.2">
      <c r="A88" s="46" t="s">
        <v>219</v>
      </c>
      <c r="B88" s="46"/>
      <c r="C88" s="47" t="s">
        <v>220</v>
      </c>
      <c r="D88" s="53">
        <f t="shared" si="2"/>
        <v>85</v>
      </c>
      <c r="E88" s="46" t="s">
        <v>44</v>
      </c>
      <c r="F88" s="48">
        <v>1</v>
      </c>
      <c r="G88" s="48">
        <v>112167</v>
      </c>
      <c r="H88" s="49" t="s">
        <v>45</v>
      </c>
      <c r="I88" s="49" t="s">
        <v>46</v>
      </c>
      <c r="J88" s="49" t="s">
        <v>64</v>
      </c>
      <c r="K88" s="50" t="str">
        <f ca="1">IF(INDIRECT("I88")="Clásica","16%",IF(INDIRECT("I88")="Premium","20%","-"))</f>
        <v>-</v>
      </c>
      <c r="L88" s="49" t="s">
        <v>133</v>
      </c>
    </row>
    <row r="89" spans="1:12" ht="24.95" customHeight="1" x14ac:dyDescent="0.2">
      <c r="A89" s="46" t="s">
        <v>221</v>
      </c>
      <c r="B89" s="46"/>
      <c r="C89" s="47" t="s">
        <v>222</v>
      </c>
      <c r="D89" s="53">
        <f t="shared" si="2"/>
        <v>86</v>
      </c>
      <c r="E89" s="46" t="s">
        <v>44</v>
      </c>
      <c r="F89" s="48">
        <v>1</v>
      </c>
      <c r="G89" s="48">
        <v>40000</v>
      </c>
      <c r="H89" s="49" t="s">
        <v>45</v>
      </c>
      <c r="I89" s="49" t="s">
        <v>46</v>
      </c>
      <c r="J89" s="49" t="s">
        <v>64</v>
      </c>
      <c r="K89" s="50" t="str">
        <f ca="1">IF(INDIRECT("I89")="Clásica","16%",IF(INDIRECT("I89")="Premium","20%","-"))</f>
        <v>-</v>
      </c>
      <c r="L89" s="49" t="s">
        <v>133</v>
      </c>
    </row>
    <row r="90" spans="1:12" ht="24.95" customHeight="1" x14ac:dyDescent="0.2">
      <c r="A90" s="46" t="s">
        <v>223</v>
      </c>
      <c r="B90" s="46"/>
      <c r="C90" s="47" t="s">
        <v>224</v>
      </c>
      <c r="D90" s="53">
        <f t="shared" si="2"/>
        <v>87</v>
      </c>
      <c r="E90" s="46" t="s">
        <v>44</v>
      </c>
      <c r="F90" s="50" t="s">
        <v>120</v>
      </c>
      <c r="G90" s="48">
        <v>88000</v>
      </c>
      <c r="H90" s="49" t="s">
        <v>45</v>
      </c>
      <c r="I90" s="49" t="s">
        <v>46</v>
      </c>
      <c r="J90" s="49" t="s">
        <v>64</v>
      </c>
      <c r="K90" s="50" t="str">
        <f ca="1">IF(INDIRECT("I90")="Clásica","15%",IF(INDIRECT("I90")="Premium","19%","-"))</f>
        <v>-</v>
      </c>
      <c r="L90" s="49" t="s">
        <v>133</v>
      </c>
    </row>
    <row r="91" spans="1:12" ht="24.95" customHeight="1" x14ac:dyDescent="0.2">
      <c r="A91" s="46" t="s">
        <v>223</v>
      </c>
      <c r="B91" s="46" t="s">
        <v>225</v>
      </c>
      <c r="C91" s="51" t="str">
        <f>"     "&amp;C90</f>
        <v xml:space="preserve">     5 Sets De Barcos De Lego Ofrecidos Por Frisby, 2010</v>
      </c>
      <c r="D91" s="53">
        <f t="shared" si="2"/>
        <v>88</v>
      </c>
      <c r="E91" s="46" t="s">
        <v>226</v>
      </c>
      <c r="F91" s="48">
        <v>1</v>
      </c>
      <c r="G91" s="50">
        <f>G90</f>
        <v>88000</v>
      </c>
      <c r="H91" s="50" t="str">
        <f>H90&amp;"     "</f>
        <v xml:space="preserve">$     </v>
      </c>
      <c r="I91" s="50" t="str">
        <f>I90&amp;"     "</f>
        <v xml:space="preserve">Mercado Envíos por mi cuenta     </v>
      </c>
      <c r="J91" s="50" t="str">
        <f>J90&amp;"     "</f>
        <v xml:space="preserve">Premium     </v>
      </c>
      <c r="K91" s="50" t="str">
        <f ca="1">K90</f>
        <v>-</v>
      </c>
      <c r="L91" s="50" t="str">
        <f>L90&amp;"     "</f>
        <v xml:space="preserve">Activa     </v>
      </c>
    </row>
    <row r="92" spans="1:12" ht="24.95" customHeight="1" x14ac:dyDescent="0.2">
      <c r="A92" s="46" t="s">
        <v>227</v>
      </c>
      <c r="B92" s="46"/>
      <c r="C92" s="47" t="s">
        <v>228</v>
      </c>
      <c r="D92" s="53">
        <f t="shared" si="2"/>
        <v>89</v>
      </c>
      <c r="E92" s="46" t="s">
        <v>44</v>
      </c>
      <c r="F92" s="48">
        <v>1</v>
      </c>
      <c r="G92" s="48">
        <v>85000</v>
      </c>
      <c r="H92" s="49" t="s">
        <v>45</v>
      </c>
      <c r="I92" s="49" t="s">
        <v>46</v>
      </c>
      <c r="J92" s="49" t="s">
        <v>64</v>
      </c>
      <c r="K92" s="50" t="str">
        <f ca="1">IF(INDIRECT("I92")="Clásica","16%",IF(INDIRECT("I92")="Premium","20%","-"))</f>
        <v>-</v>
      </c>
      <c r="L92" s="49" t="s">
        <v>133</v>
      </c>
    </row>
    <row r="93" spans="1:12" ht="24.95" customHeight="1" x14ac:dyDescent="0.2">
      <c r="A93" s="46" t="s">
        <v>229</v>
      </c>
      <c r="B93" s="46"/>
      <c r="C93" s="47" t="s">
        <v>230</v>
      </c>
      <c r="D93" s="53">
        <f t="shared" si="2"/>
        <v>90</v>
      </c>
      <c r="E93" s="46" t="s">
        <v>44</v>
      </c>
      <c r="F93" s="48">
        <v>1</v>
      </c>
      <c r="G93" s="48">
        <v>80000</v>
      </c>
      <c r="H93" s="49" t="s">
        <v>45</v>
      </c>
      <c r="I93" s="49" t="s">
        <v>46</v>
      </c>
      <c r="J93" s="49" t="s">
        <v>64</v>
      </c>
      <c r="K93" s="50" t="str">
        <f ca="1">IF(INDIRECT("I93")="Clásica","16%",IF(INDIRECT("I93")="Premium","20%","-"))</f>
        <v>-</v>
      </c>
      <c r="L93" s="49" t="s">
        <v>133</v>
      </c>
    </row>
    <row r="94" spans="1:12" ht="24.95" customHeight="1" x14ac:dyDescent="0.2">
      <c r="A94" s="46" t="s">
        <v>231</v>
      </c>
      <c r="B94" s="46"/>
      <c r="C94" s="47" t="s">
        <v>232</v>
      </c>
      <c r="D94" s="53">
        <f t="shared" si="2"/>
        <v>91</v>
      </c>
      <c r="E94" s="46" t="s">
        <v>44</v>
      </c>
      <c r="F94" s="48">
        <v>1</v>
      </c>
      <c r="G94" s="48">
        <v>80000</v>
      </c>
      <c r="H94" s="49" t="s">
        <v>45</v>
      </c>
      <c r="I94" s="49" t="s">
        <v>46</v>
      </c>
      <c r="J94" s="49" t="s">
        <v>64</v>
      </c>
      <c r="K94" s="50" t="str">
        <f ca="1">IF(INDIRECT("I94")="Clásica","16%",IF(INDIRECT("I94")="Premium","20%","-"))</f>
        <v>-</v>
      </c>
      <c r="L94" s="49" t="s">
        <v>133</v>
      </c>
    </row>
    <row r="95" spans="1:12" ht="24.95" customHeight="1" x14ac:dyDescent="0.2">
      <c r="A95" s="46" t="s">
        <v>233</v>
      </c>
      <c r="B95" s="46"/>
      <c r="C95" s="47" t="s">
        <v>234</v>
      </c>
      <c r="D95" s="53">
        <f t="shared" si="2"/>
        <v>92</v>
      </c>
      <c r="E95" s="46" t="s">
        <v>44</v>
      </c>
      <c r="F95" s="48">
        <v>1</v>
      </c>
      <c r="G95" s="48">
        <v>80000</v>
      </c>
      <c r="H95" s="49" t="s">
        <v>45</v>
      </c>
      <c r="I95" s="49" t="s">
        <v>46</v>
      </c>
      <c r="J95" s="49" t="s">
        <v>64</v>
      </c>
      <c r="K95" s="50" t="str">
        <f ca="1">IF(INDIRECT("I95")="Clásica","16%",IF(INDIRECT("I95")="Premium","20%","-"))</f>
        <v>-</v>
      </c>
      <c r="L95" s="49" t="s">
        <v>133</v>
      </c>
    </row>
    <row r="96" spans="1:12" ht="24.95" customHeight="1" x14ac:dyDescent="0.2">
      <c r="A96" s="46" t="s">
        <v>235</v>
      </c>
      <c r="B96" s="46"/>
      <c r="C96" s="47" t="s">
        <v>236</v>
      </c>
      <c r="D96" s="53">
        <f t="shared" si="2"/>
        <v>93</v>
      </c>
      <c r="E96" s="46" t="s">
        <v>44</v>
      </c>
      <c r="F96" s="48">
        <v>1</v>
      </c>
      <c r="G96" s="48">
        <v>224334</v>
      </c>
      <c r="H96" s="49" t="s">
        <v>45</v>
      </c>
      <c r="I96" s="49" t="s">
        <v>46</v>
      </c>
      <c r="J96" s="49" t="s">
        <v>64</v>
      </c>
      <c r="K96" s="50" t="str">
        <f ca="1">IF(INDIRECT("I96")="Clásica","16%",IF(INDIRECT("I96")="Premium","20%","-"))</f>
        <v>-</v>
      </c>
      <c r="L96" s="49" t="s">
        <v>133</v>
      </c>
    </row>
    <row r="97" spans="1:12" ht="24.95" customHeight="1" x14ac:dyDescent="0.2">
      <c r="A97" s="46" t="s">
        <v>237</v>
      </c>
      <c r="B97" s="46"/>
      <c r="C97" s="47" t="s">
        <v>238</v>
      </c>
      <c r="D97" s="53">
        <f t="shared" si="2"/>
        <v>94</v>
      </c>
      <c r="E97" s="46" t="s">
        <v>44</v>
      </c>
      <c r="F97" s="48">
        <v>1</v>
      </c>
      <c r="G97" s="48">
        <v>112167</v>
      </c>
      <c r="H97" s="49" t="s">
        <v>45</v>
      </c>
      <c r="I97" s="49" t="s">
        <v>46</v>
      </c>
      <c r="J97" s="49" t="s">
        <v>64</v>
      </c>
      <c r="K97" s="50" t="str">
        <f ca="1">IF(INDIRECT("I97")="Clásica","16%",IF(INDIRECT("I97")="Premium","20%","-"))</f>
        <v>-</v>
      </c>
      <c r="L97" s="49" t="s">
        <v>133</v>
      </c>
    </row>
    <row r="98" spans="1:12" ht="24.95" customHeight="1" x14ac:dyDescent="0.2">
      <c r="A98" s="46" t="s">
        <v>239</v>
      </c>
      <c r="B98" s="46"/>
      <c r="C98" s="47" t="s">
        <v>240</v>
      </c>
      <c r="D98" s="53">
        <f t="shared" si="2"/>
        <v>95</v>
      </c>
      <c r="E98" s="46" t="s">
        <v>44</v>
      </c>
      <c r="F98" s="48">
        <v>1</v>
      </c>
      <c r="G98" s="48">
        <v>127123</v>
      </c>
      <c r="H98" s="49" t="s">
        <v>45</v>
      </c>
      <c r="I98" s="49" t="s">
        <v>46</v>
      </c>
      <c r="J98" s="49" t="s">
        <v>64</v>
      </c>
      <c r="K98" s="50" t="str">
        <f ca="1">IF(INDIRECT("I98")="Clásica","16%",IF(INDIRECT("I98")="Premium","20%","-"))</f>
        <v>-</v>
      </c>
      <c r="L98" s="49" t="s">
        <v>133</v>
      </c>
    </row>
    <row r="99" spans="1:12" ht="24.95" customHeight="1" x14ac:dyDescent="0.2">
      <c r="A99" s="46" t="s">
        <v>241</v>
      </c>
      <c r="B99" s="46"/>
      <c r="C99" s="47" t="s">
        <v>242</v>
      </c>
      <c r="D99" s="53">
        <f t="shared" si="2"/>
        <v>96</v>
      </c>
      <c r="E99" s="46" t="s">
        <v>44</v>
      </c>
      <c r="F99" s="48">
        <v>1</v>
      </c>
      <c r="G99" s="48">
        <v>150000</v>
      </c>
      <c r="H99" s="49" t="s">
        <v>45</v>
      </c>
      <c r="I99" s="49" t="s">
        <v>46</v>
      </c>
      <c r="J99" s="49" t="s">
        <v>64</v>
      </c>
      <c r="K99" s="50" t="str">
        <f ca="1">IF(INDIRECT("I99")="Clásica","16%",IF(INDIRECT("I99")="Premium","20%","-"))</f>
        <v>-</v>
      </c>
      <c r="L99" s="49" t="s">
        <v>133</v>
      </c>
    </row>
    <row r="100" spans="1:12" ht="24.95" customHeight="1" x14ac:dyDescent="0.2">
      <c r="A100" s="46" t="s">
        <v>243</v>
      </c>
      <c r="B100" s="46"/>
      <c r="C100" s="47" t="s">
        <v>244</v>
      </c>
      <c r="D100" s="53">
        <f t="shared" si="2"/>
        <v>97</v>
      </c>
      <c r="E100" s="46" t="s">
        <v>44</v>
      </c>
      <c r="F100" s="48">
        <v>1</v>
      </c>
      <c r="G100" s="48">
        <v>80000</v>
      </c>
      <c r="H100" s="49" t="s">
        <v>45</v>
      </c>
      <c r="I100" s="49" t="s">
        <v>46</v>
      </c>
      <c r="J100" s="49" t="s">
        <v>64</v>
      </c>
      <c r="K100" s="50" t="str">
        <f ca="1">IF(INDIRECT("I100")="Clásica","16%",IF(INDIRECT("I100")="Premium","20%","-"))</f>
        <v>-</v>
      </c>
      <c r="L100" s="49" t="s">
        <v>133</v>
      </c>
    </row>
    <row r="101" spans="1:12" ht="24.95" customHeight="1" x14ac:dyDescent="0.2">
      <c r="A101" s="46" t="s">
        <v>245</v>
      </c>
      <c r="B101" s="46"/>
      <c r="C101" s="47" t="s">
        <v>246</v>
      </c>
      <c r="D101" s="53">
        <f t="shared" ref="D101:D132" si="3">D100+1</f>
        <v>98</v>
      </c>
      <c r="E101" s="46" t="s">
        <v>44</v>
      </c>
      <c r="F101" s="48">
        <v>1</v>
      </c>
      <c r="G101" s="48">
        <v>110000</v>
      </c>
      <c r="H101" s="49" t="s">
        <v>45</v>
      </c>
      <c r="I101" s="49" t="s">
        <v>46</v>
      </c>
      <c r="J101" s="49" t="s">
        <v>64</v>
      </c>
      <c r="K101" s="50" t="str">
        <f ca="1">IF(INDIRECT("I101")="Clásica","16%",IF(INDIRECT("I101")="Premium","20%","-"))</f>
        <v>-</v>
      </c>
      <c r="L101" s="49" t="s">
        <v>133</v>
      </c>
    </row>
    <row r="102" spans="1:12" ht="24.95" customHeight="1" x14ac:dyDescent="0.2">
      <c r="A102" s="46" t="s">
        <v>247</v>
      </c>
      <c r="B102" s="46"/>
      <c r="C102" s="47" t="s">
        <v>248</v>
      </c>
      <c r="D102" s="53">
        <f t="shared" si="3"/>
        <v>99</v>
      </c>
      <c r="E102" s="46" t="s">
        <v>44</v>
      </c>
      <c r="F102" s="48">
        <v>1</v>
      </c>
      <c r="G102" s="48">
        <v>80000</v>
      </c>
      <c r="H102" s="49" t="s">
        <v>45</v>
      </c>
      <c r="I102" s="49" t="s">
        <v>46</v>
      </c>
      <c r="J102" s="49" t="s">
        <v>64</v>
      </c>
      <c r="K102" s="50" t="str">
        <f ca="1">IF(INDIRECT("I102")="Clásica","16%",IF(INDIRECT("I102")="Premium","20%","-"))</f>
        <v>-</v>
      </c>
      <c r="L102" s="49" t="s">
        <v>133</v>
      </c>
    </row>
    <row r="103" spans="1:12" ht="24.95" customHeight="1" x14ac:dyDescent="0.2">
      <c r="A103" s="46" t="s">
        <v>249</v>
      </c>
      <c r="B103" s="46"/>
      <c r="C103" s="47" t="s">
        <v>250</v>
      </c>
      <c r="D103" s="53">
        <f t="shared" si="3"/>
        <v>100</v>
      </c>
      <c r="E103" s="46" t="s">
        <v>44</v>
      </c>
      <c r="F103" s="48">
        <v>1</v>
      </c>
      <c r="G103" s="48">
        <v>80000</v>
      </c>
      <c r="H103" s="49" t="s">
        <v>45</v>
      </c>
      <c r="I103" s="49" t="s">
        <v>46</v>
      </c>
      <c r="J103" s="49" t="s">
        <v>64</v>
      </c>
      <c r="K103" s="50" t="str">
        <f ca="1">IF(INDIRECT("I103")="Clásica","16%",IF(INDIRECT("I103")="Premium","20%","-"))</f>
        <v>-</v>
      </c>
      <c r="L103" s="49" t="s">
        <v>133</v>
      </c>
    </row>
    <row r="104" spans="1:12" ht="24.95" customHeight="1" x14ac:dyDescent="0.2">
      <c r="A104" s="46" t="s">
        <v>251</v>
      </c>
      <c r="B104" s="46"/>
      <c r="C104" s="47" t="s">
        <v>252</v>
      </c>
      <c r="D104" s="53">
        <f t="shared" si="3"/>
        <v>101</v>
      </c>
      <c r="E104" s="46" t="s">
        <v>44</v>
      </c>
      <c r="F104" s="48">
        <v>1</v>
      </c>
      <c r="G104" s="48">
        <v>80000</v>
      </c>
      <c r="H104" s="49" t="s">
        <v>45</v>
      </c>
      <c r="I104" s="49" t="s">
        <v>46</v>
      </c>
      <c r="J104" s="49" t="s">
        <v>64</v>
      </c>
      <c r="K104" s="50" t="str">
        <f ca="1">IF(INDIRECT("I104")="Clásica","16%",IF(INDIRECT("I104")="Premium","20%","-"))</f>
        <v>-</v>
      </c>
      <c r="L104" s="49" t="s">
        <v>133</v>
      </c>
    </row>
    <row r="105" spans="1:12" ht="24.95" customHeight="1" x14ac:dyDescent="0.2">
      <c r="A105" s="46" t="s">
        <v>253</v>
      </c>
      <c r="B105" s="46"/>
      <c r="C105" s="47" t="s">
        <v>254</v>
      </c>
      <c r="D105" s="53">
        <f t="shared" si="3"/>
        <v>102</v>
      </c>
      <c r="E105" s="46" t="s">
        <v>44</v>
      </c>
      <c r="F105" s="48">
        <v>1</v>
      </c>
      <c r="G105" s="48">
        <v>80000</v>
      </c>
      <c r="H105" s="49" t="s">
        <v>45</v>
      </c>
      <c r="I105" s="49" t="s">
        <v>46</v>
      </c>
      <c r="J105" s="49" t="s">
        <v>64</v>
      </c>
      <c r="K105" s="50" t="str">
        <f ca="1">IF(INDIRECT("I105")="Clásica","16%",IF(INDIRECT("I105")="Premium","20%","-"))</f>
        <v>-</v>
      </c>
      <c r="L105" s="49" t="s">
        <v>133</v>
      </c>
    </row>
    <row r="106" spans="1:12" ht="24.95" customHeight="1" x14ac:dyDescent="0.2">
      <c r="A106" s="46" t="s">
        <v>255</v>
      </c>
      <c r="B106" s="46"/>
      <c r="C106" s="47" t="s">
        <v>256</v>
      </c>
      <c r="D106" s="53">
        <f t="shared" si="3"/>
        <v>103</v>
      </c>
      <c r="E106" s="46" t="s">
        <v>44</v>
      </c>
      <c r="F106" s="48">
        <v>1</v>
      </c>
      <c r="G106" s="48">
        <v>80000</v>
      </c>
      <c r="H106" s="49" t="s">
        <v>45</v>
      </c>
      <c r="I106" s="49" t="s">
        <v>46</v>
      </c>
      <c r="J106" s="49" t="s">
        <v>64</v>
      </c>
      <c r="K106" s="50" t="str">
        <f ca="1">IF(INDIRECT("I106")="Clásica","16%",IF(INDIRECT("I106")="Premium","20%","-"))</f>
        <v>-</v>
      </c>
      <c r="L106" s="49" t="s">
        <v>133</v>
      </c>
    </row>
    <row r="107" spans="1:12" ht="24.95" customHeight="1" x14ac:dyDescent="0.2">
      <c r="A107" s="46" t="s">
        <v>257</v>
      </c>
      <c r="B107" s="46"/>
      <c r="C107" s="47" t="s">
        <v>258</v>
      </c>
      <c r="D107" s="53">
        <f t="shared" si="3"/>
        <v>104</v>
      </c>
      <c r="E107" s="46" t="s">
        <v>44</v>
      </c>
      <c r="F107" s="48">
        <v>1</v>
      </c>
      <c r="G107" s="48">
        <v>80000</v>
      </c>
      <c r="H107" s="49" t="s">
        <v>45</v>
      </c>
      <c r="I107" s="49" t="s">
        <v>46</v>
      </c>
      <c r="J107" s="49" t="s">
        <v>64</v>
      </c>
      <c r="K107" s="50" t="str">
        <f ca="1">IF(INDIRECT("I107")="Clásica","16%",IF(INDIRECT("I107")="Premium","20%","-"))</f>
        <v>-</v>
      </c>
      <c r="L107" s="49" t="s">
        <v>133</v>
      </c>
    </row>
    <row r="108" spans="1:12" ht="24.95" customHeight="1" x14ac:dyDescent="0.2">
      <c r="A108" s="46" t="s">
        <v>259</v>
      </c>
      <c r="B108" s="46"/>
      <c r="C108" s="47" t="s">
        <v>260</v>
      </c>
      <c r="D108" s="53">
        <f t="shared" si="3"/>
        <v>105</v>
      </c>
      <c r="E108" s="46" t="s">
        <v>44</v>
      </c>
      <c r="F108" s="48">
        <v>1</v>
      </c>
      <c r="G108" s="48">
        <v>62315</v>
      </c>
      <c r="H108" s="49" t="s">
        <v>45</v>
      </c>
      <c r="I108" s="49" t="s">
        <v>46</v>
      </c>
      <c r="J108" s="49" t="s">
        <v>64</v>
      </c>
      <c r="K108" s="50" t="str">
        <f ca="1">IF(INDIRECT("I108")="Clásica","16%",IF(INDIRECT("I108")="Premium","20%","-"))</f>
        <v>-</v>
      </c>
      <c r="L108" s="49" t="s">
        <v>133</v>
      </c>
    </row>
    <row r="109" spans="1:12" ht="24.95" customHeight="1" x14ac:dyDescent="0.2">
      <c r="A109" s="46" t="s">
        <v>261</v>
      </c>
      <c r="B109" s="46"/>
      <c r="C109" s="47" t="s">
        <v>262</v>
      </c>
      <c r="D109" s="53">
        <f t="shared" si="3"/>
        <v>106</v>
      </c>
      <c r="E109" s="46" t="s">
        <v>44</v>
      </c>
      <c r="F109" s="48">
        <v>1</v>
      </c>
      <c r="G109" s="48">
        <v>171989</v>
      </c>
      <c r="H109" s="49" t="s">
        <v>45</v>
      </c>
      <c r="I109" s="49" t="s">
        <v>46</v>
      </c>
      <c r="J109" s="49" t="s">
        <v>64</v>
      </c>
      <c r="K109" s="50" t="str">
        <f ca="1">IF(INDIRECT("I109")="Clásica","16%",IF(INDIRECT("I109")="Premium","20%","-"))</f>
        <v>-</v>
      </c>
      <c r="L109" s="49" t="s">
        <v>133</v>
      </c>
    </row>
    <row r="110" spans="1:12" ht="24.95" customHeight="1" x14ac:dyDescent="0.2">
      <c r="A110" s="46" t="s">
        <v>263</v>
      </c>
      <c r="B110" s="46"/>
      <c r="C110" s="47" t="s">
        <v>264</v>
      </c>
      <c r="D110" s="53">
        <f t="shared" si="3"/>
        <v>107</v>
      </c>
      <c r="E110" s="46" t="s">
        <v>44</v>
      </c>
      <c r="F110" s="48">
        <v>1</v>
      </c>
      <c r="G110" s="48">
        <v>87241</v>
      </c>
      <c r="H110" s="49" t="s">
        <v>45</v>
      </c>
      <c r="I110" s="49" t="s">
        <v>46</v>
      </c>
      <c r="J110" s="49" t="s">
        <v>64</v>
      </c>
      <c r="K110" s="50" t="str">
        <f ca="1">IF(INDIRECT("I110")="Clásica","16%",IF(INDIRECT("I110")="Premium","20%","-"))</f>
        <v>-</v>
      </c>
      <c r="L110" s="49" t="s">
        <v>133</v>
      </c>
    </row>
    <row r="111" spans="1:12" ht="24.95" customHeight="1" x14ac:dyDescent="0.2">
      <c r="A111" s="46" t="s">
        <v>265</v>
      </c>
      <c r="B111" s="46"/>
      <c r="C111" s="47" t="s">
        <v>266</v>
      </c>
      <c r="D111" s="53">
        <f t="shared" si="3"/>
        <v>108</v>
      </c>
      <c r="E111" s="46" t="s">
        <v>44</v>
      </c>
      <c r="F111" s="48">
        <v>1</v>
      </c>
      <c r="G111" s="48">
        <v>80000</v>
      </c>
      <c r="H111" s="49" t="s">
        <v>45</v>
      </c>
      <c r="I111" s="49" t="s">
        <v>46</v>
      </c>
      <c r="J111" s="49" t="s">
        <v>64</v>
      </c>
      <c r="K111" s="50" t="str">
        <f ca="1">IF(INDIRECT("I111")="Clásica","16%",IF(INDIRECT("I111")="Premium","20%","-"))</f>
        <v>-</v>
      </c>
      <c r="L111" s="49" t="s">
        <v>133</v>
      </c>
    </row>
    <row r="112" spans="1:12" ht="24.95" customHeight="1" x14ac:dyDescent="0.2">
      <c r="A112" s="46" t="s">
        <v>267</v>
      </c>
      <c r="B112" s="46"/>
      <c r="C112" s="47" t="s">
        <v>268</v>
      </c>
      <c r="D112" s="53">
        <f t="shared" si="3"/>
        <v>109</v>
      </c>
      <c r="E112" s="46" t="s">
        <v>44</v>
      </c>
      <c r="F112" s="48">
        <v>1</v>
      </c>
      <c r="G112" s="48">
        <v>80000</v>
      </c>
      <c r="H112" s="49" t="s">
        <v>45</v>
      </c>
      <c r="I112" s="49" t="s">
        <v>46</v>
      </c>
      <c r="J112" s="49" t="s">
        <v>64</v>
      </c>
      <c r="K112" s="50" t="str">
        <f ca="1">IF(INDIRECT("I112")="Clásica","16%",IF(INDIRECT("I112")="Premium","20%","-"))</f>
        <v>-</v>
      </c>
      <c r="L112" s="49" t="s">
        <v>133</v>
      </c>
    </row>
    <row r="113" spans="1:12" ht="24.95" customHeight="1" x14ac:dyDescent="0.2">
      <c r="A113" s="46" t="s">
        <v>269</v>
      </c>
      <c r="B113" s="46"/>
      <c r="C113" s="47" t="s">
        <v>270</v>
      </c>
      <c r="D113" s="53">
        <f t="shared" si="3"/>
        <v>110</v>
      </c>
      <c r="E113" s="46" t="s">
        <v>44</v>
      </c>
      <c r="F113" s="48">
        <v>1</v>
      </c>
      <c r="G113" s="48">
        <v>80000</v>
      </c>
      <c r="H113" s="49" t="s">
        <v>45</v>
      </c>
      <c r="I113" s="49" t="s">
        <v>46</v>
      </c>
      <c r="J113" s="49" t="s">
        <v>64</v>
      </c>
      <c r="K113" s="50" t="str">
        <f ca="1">IF(INDIRECT("I113")="Clásica","16%",IF(INDIRECT("I113")="Premium","20%","-"))</f>
        <v>-</v>
      </c>
      <c r="L113" s="49" t="s">
        <v>133</v>
      </c>
    </row>
    <row r="114" spans="1:12" ht="24.95" customHeight="1" x14ac:dyDescent="0.2">
      <c r="A114" s="46" t="s">
        <v>271</v>
      </c>
      <c r="B114" s="46"/>
      <c r="C114" s="47" t="s">
        <v>272</v>
      </c>
      <c r="D114" s="53">
        <f t="shared" si="3"/>
        <v>111</v>
      </c>
      <c r="E114" s="46" t="s">
        <v>44</v>
      </c>
      <c r="F114" s="48">
        <v>1</v>
      </c>
      <c r="G114" s="48">
        <v>78000</v>
      </c>
      <c r="H114" s="49" t="s">
        <v>45</v>
      </c>
      <c r="I114" s="49" t="s">
        <v>46</v>
      </c>
      <c r="J114" s="49" t="s">
        <v>64</v>
      </c>
      <c r="K114" s="50" t="str">
        <f ca="1">IF(INDIRECT("I114")="Clásica","16%",IF(INDIRECT("I114")="Premium","20%","-"))</f>
        <v>-</v>
      </c>
      <c r="L114" s="49" t="s">
        <v>133</v>
      </c>
    </row>
    <row r="115" spans="1:12" ht="24.95" customHeight="1" x14ac:dyDescent="0.2">
      <c r="A115" s="46" t="s">
        <v>273</v>
      </c>
      <c r="B115" s="46"/>
      <c r="C115" s="47" t="s">
        <v>274</v>
      </c>
      <c r="D115" s="53">
        <f t="shared" si="3"/>
        <v>112</v>
      </c>
      <c r="E115" s="46" t="s">
        <v>44</v>
      </c>
      <c r="F115" s="48">
        <v>1</v>
      </c>
      <c r="G115" s="48">
        <v>95000</v>
      </c>
      <c r="H115" s="49" t="s">
        <v>45</v>
      </c>
      <c r="I115" s="49" t="s">
        <v>46</v>
      </c>
      <c r="J115" s="49" t="s">
        <v>64</v>
      </c>
      <c r="K115" s="50" t="str">
        <f ca="1">IF(INDIRECT("I115")="Clásica","16%",IF(INDIRECT("I115")="Premium","20%","-"))</f>
        <v>-</v>
      </c>
      <c r="L115" s="49" t="s">
        <v>133</v>
      </c>
    </row>
    <row r="116" spans="1:12" ht="24.95" customHeight="1" x14ac:dyDescent="0.2">
      <c r="A116" s="46" t="s">
        <v>275</v>
      </c>
      <c r="B116" s="46"/>
      <c r="C116" s="47" t="s">
        <v>276</v>
      </c>
      <c r="D116" s="53">
        <f t="shared" si="3"/>
        <v>113</v>
      </c>
      <c r="E116" s="46" t="s">
        <v>44</v>
      </c>
      <c r="F116" s="50" t="s">
        <v>120</v>
      </c>
      <c r="G116" s="48">
        <v>25000</v>
      </c>
      <c r="H116" s="49" t="s">
        <v>45</v>
      </c>
      <c r="I116" s="49" t="s">
        <v>46</v>
      </c>
      <c r="J116" s="49" t="s">
        <v>64</v>
      </c>
      <c r="K116" s="50" t="str">
        <f ca="1">IF(INDIRECT("I116")="Clásica","15%",IF(INDIRECT("I116")="Premium","19%","-"))</f>
        <v>-</v>
      </c>
      <c r="L116" s="49" t="s">
        <v>133</v>
      </c>
    </row>
    <row r="117" spans="1:12" ht="24.95" customHeight="1" x14ac:dyDescent="0.2">
      <c r="A117" s="46" t="s">
        <v>275</v>
      </c>
      <c r="B117" s="46" t="s">
        <v>277</v>
      </c>
      <c r="C117" s="51" t="str">
        <f>"     "&amp;C116</f>
        <v xml:space="preserve">     Robot De Juguete Con Sonidos Electrónicos</v>
      </c>
      <c r="D117" s="53">
        <f t="shared" si="3"/>
        <v>114</v>
      </c>
      <c r="E117" s="46" t="s">
        <v>278</v>
      </c>
      <c r="F117" s="48">
        <v>1</v>
      </c>
      <c r="G117" s="50">
        <f>G116</f>
        <v>25000</v>
      </c>
      <c r="H117" s="50" t="str">
        <f>H116&amp;"     "</f>
        <v xml:space="preserve">$     </v>
      </c>
      <c r="I117" s="50" t="str">
        <f>I116&amp;"     "</f>
        <v xml:space="preserve">Mercado Envíos por mi cuenta     </v>
      </c>
      <c r="J117" s="50" t="str">
        <f>J116&amp;"     "</f>
        <v xml:space="preserve">Premium     </v>
      </c>
      <c r="K117" s="50" t="str">
        <f ca="1">K116</f>
        <v>-</v>
      </c>
      <c r="L117" s="50" t="str">
        <f>L116&amp;"     "</f>
        <v xml:space="preserve">Activa     </v>
      </c>
    </row>
    <row r="118" spans="1:12" ht="24.95" customHeight="1" x14ac:dyDescent="0.2">
      <c r="A118" s="46" t="s">
        <v>279</v>
      </c>
      <c r="B118" s="46"/>
      <c r="C118" s="47" t="s">
        <v>280</v>
      </c>
      <c r="D118" s="53">
        <f t="shared" si="3"/>
        <v>115</v>
      </c>
      <c r="E118" s="46" t="s">
        <v>44</v>
      </c>
      <c r="F118" s="48">
        <v>1</v>
      </c>
      <c r="G118" s="48">
        <v>80000</v>
      </c>
      <c r="H118" s="49" t="s">
        <v>45</v>
      </c>
      <c r="I118" s="49" t="s">
        <v>46</v>
      </c>
      <c r="J118" s="49" t="s">
        <v>64</v>
      </c>
      <c r="K118" s="50" t="str">
        <f ca="1">IF(INDIRECT("I118")="Clásica","16%",IF(INDIRECT("I118")="Premium","20%","-"))</f>
        <v>-</v>
      </c>
      <c r="L118" s="49" t="s">
        <v>133</v>
      </c>
    </row>
    <row r="119" spans="1:12" ht="24.95" customHeight="1" x14ac:dyDescent="0.2">
      <c r="A119" s="46" t="s">
        <v>281</v>
      </c>
      <c r="B119" s="46"/>
      <c r="C119" s="47" t="s">
        <v>282</v>
      </c>
      <c r="D119" s="53">
        <f t="shared" si="3"/>
        <v>116</v>
      </c>
      <c r="E119" s="46" t="s">
        <v>44</v>
      </c>
      <c r="F119" s="48">
        <v>1</v>
      </c>
      <c r="G119" s="48">
        <v>80000</v>
      </c>
      <c r="H119" s="49" t="s">
        <v>45</v>
      </c>
      <c r="I119" s="49" t="s">
        <v>46</v>
      </c>
      <c r="J119" s="49" t="s">
        <v>64</v>
      </c>
      <c r="K119" s="50" t="str">
        <f ca="1">IF(INDIRECT("I119")="Clásica","16%",IF(INDIRECT("I119")="Premium","20%","-"))</f>
        <v>-</v>
      </c>
      <c r="L119" s="49" t="s">
        <v>133</v>
      </c>
    </row>
    <row r="120" spans="1:12" ht="24.95" customHeight="1" x14ac:dyDescent="0.2">
      <c r="A120" s="46" t="s">
        <v>283</v>
      </c>
      <c r="B120" s="46"/>
      <c r="C120" s="47" t="s">
        <v>284</v>
      </c>
      <c r="D120" s="53">
        <f t="shared" si="3"/>
        <v>117</v>
      </c>
      <c r="E120" s="46" t="s">
        <v>44</v>
      </c>
      <c r="F120" s="48">
        <v>1</v>
      </c>
      <c r="G120" s="48">
        <v>105000</v>
      </c>
      <c r="H120" s="49" t="s">
        <v>45</v>
      </c>
      <c r="I120" s="49" t="s">
        <v>46</v>
      </c>
      <c r="J120" s="49" t="s">
        <v>64</v>
      </c>
      <c r="K120" s="50" t="str">
        <f ca="1">IF(INDIRECT("I120")="Clásica","16%",IF(INDIRECT("I120")="Premium","20%","-"))</f>
        <v>-</v>
      </c>
      <c r="L120" s="49" t="s">
        <v>133</v>
      </c>
    </row>
    <row r="121" spans="1:12" ht="24.95" customHeight="1" x14ac:dyDescent="0.2">
      <c r="A121" s="46" t="s">
        <v>285</v>
      </c>
      <c r="B121" s="46"/>
      <c r="C121" s="47" t="s">
        <v>286</v>
      </c>
      <c r="D121" s="53">
        <f t="shared" si="3"/>
        <v>118</v>
      </c>
      <c r="E121" s="46" t="s">
        <v>44</v>
      </c>
      <c r="F121" s="48">
        <v>1</v>
      </c>
      <c r="G121" s="48">
        <v>106700</v>
      </c>
      <c r="H121" s="49" t="s">
        <v>45</v>
      </c>
      <c r="I121" s="49" t="s">
        <v>46</v>
      </c>
      <c r="J121" s="49" t="s">
        <v>64</v>
      </c>
      <c r="K121" s="50" t="str">
        <f ca="1">IF(INDIRECT("I121")="Clásica","16%",IF(INDIRECT("I121")="Premium","20%","-"))</f>
        <v>-</v>
      </c>
      <c r="L121" s="49" t="s">
        <v>133</v>
      </c>
    </row>
    <row r="122" spans="1:12" ht="24.95" customHeight="1" x14ac:dyDescent="0.2">
      <c r="A122" s="46" t="s">
        <v>287</v>
      </c>
      <c r="B122" s="46"/>
      <c r="C122" s="47" t="s">
        <v>288</v>
      </c>
      <c r="D122" s="53">
        <f t="shared" si="3"/>
        <v>119</v>
      </c>
      <c r="E122" s="46" t="s">
        <v>44</v>
      </c>
      <c r="F122" s="50" t="s">
        <v>120</v>
      </c>
      <c r="G122" s="48">
        <v>87241</v>
      </c>
      <c r="H122" s="49" t="s">
        <v>45</v>
      </c>
      <c r="I122" s="49" t="s">
        <v>46</v>
      </c>
      <c r="J122" s="49" t="s">
        <v>51</v>
      </c>
      <c r="K122" s="50" t="str">
        <f ca="1">IF(INDIRECT("I122")="Clásica","15%",IF(INDIRECT("I122")="Premium","19%","-"))</f>
        <v>-</v>
      </c>
      <c r="L122" s="49" t="s">
        <v>133</v>
      </c>
    </row>
    <row r="123" spans="1:12" ht="24.95" customHeight="1" x14ac:dyDescent="0.2">
      <c r="A123" s="46" t="s">
        <v>287</v>
      </c>
      <c r="B123" s="46" t="s">
        <v>289</v>
      </c>
      <c r="C123" s="51" t="str">
        <f>"     "&amp;C122</f>
        <v xml:space="preserve">     70200 Chi Laval 2013</v>
      </c>
      <c r="D123" s="53">
        <f t="shared" si="3"/>
        <v>120</v>
      </c>
      <c r="E123" s="46" t="s">
        <v>290</v>
      </c>
      <c r="F123" s="48">
        <v>1</v>
      </c>
      <c r="G123" s="50">
        <f>G122</f>
        <v>87241</v>
      </c>
      <c r="H123" s="50" t="str">
        <f>H122&amp;"     "</f>
        <v xml:space="preserve">$     </v>
      </c>
      <c r="I123" s="50" t="str">
        <f>I122&amp;"     "</f>
        <v xml:space="preserve">Mercado Envíos por mi cuenta     </v>
      </c>
      <c r="J123" s="50" t="str">
        <f>J122&amp;"     "</f>
        <v xml:space="preserve">Clásica     </v>
      </c>
      <c r="K123" s="50" t="str">
        <f ca="1">K122</f>
        <v>-</v>
      </c>
      <c r="L123" s="50" t="str">
        <f>L122&amp;"     "</f>
        <v xml:space="preserve">Activa     </v>
      </c>
    </row>
    <row r="124" spans="1:12" ht="24.95" customHeight="1" x14ac:dyDescent="0.2">
      <c r="A124" s="46" t="s">
        <v>291</v>
      </c>
      <c r="B124" s="46"/>
      <c r="C124" s="47" t="s">
        <v>292</v>
      </c>
      <c r="D124" s="53">
        <f t="shared" si="3"/>
        <v>121</v>
      </c>
      <c r="E124" s="46" t="s">
        <v>44</v>
      </c>
      <c r="F124" s="48">
        <v>1</v>
      </c>
      <c r="G124" s="48">
        <v>105000</v>
      </c>
      <c r="H124" s="49" t="s">
        <v>45</v>
      </c>
      <c r="I124" s="49" t="s">
        <v>46</v>
      </c>
      <c r="J124" s="49" t="s">
        <v>64</v>
      </c>
      <c r="K124" s="50" t="str">
        <f ca="1">IF(INDIRECT("I124")="Clásica","16%",IF(INDIRECT("I124")="Premium","20%","-"))</f>
        <v>-</v>
      </c>
      <c r="L124" s="49" t="s">
        <v>133</v>
      </c>
    </row>
    <row r="125" spans="1:12" ht="24.95" customHeight="1" x14ac:dyDescent="0.2">
      <c r="A125" s="46" t="s">
        <v>293</v>
      </c>
      <c r="B125" s="46"/>
      <c r="C125" s="47" t="s">
        <v>294</v>
      </c>
      <c r="D125" s="53">
        <f t="shared" si="3"/>
        <v>122</v>
      </c>
      <c r="E125" s="46" t="s">
        <v>44</v>
      </c>
      <c r="F125" s="48">
        <v>1</v>
      </c>
      <c r="G125" s="48">
        <v>100000</v>
      </c>
      <c r="H125" s="49" t="s">
        <v>45</v>
      </c>
      <c r="I125" s="49" t="s">
        <v>46</v>
      </c>
      <c r="J125" s="49" t="s">
        <v>64</v>
      </c>
      <c r="K125" s="50" t="str">
        <f ca="1">IF(INDIRECT("I125")="Clásica","16%",IF(INDIRECT("I125")="Premium","20%","-"))</f>
        <v>-</v>
      </c>
      <c r="L125" s="49" t="s">
        <v>133</v>
      </c>
    </row>
    <row r="126" spans="1:12" ht="24.95" customHeight="1" x14ac:dyDescent="0.2">
      <c r="A126" s="46" t="s">
        <v>295</v>
      </c>
      <c r="B126" s="46"/>
      <c r="C126" s="47" t="s">
        <v>296</v>
      </c>
      <c r="D126" s="53">
        <f t="shared" si="3"/>
        <v>123</v>
      </c>
      <c r="E126" s="46" t="s">
        <v>44</v>
      </c>
      <c r="F126" s="48">
        <v>1</v>
      </c>
      <c r="G126" s="48">
        <v>124630</v>
      </c>
      <c r="H126" s="49" t="s">
        <v>45</v>
      </c>
      <c r="I126" s="49" t="s">
        <v>46</v>
      </c>
      <c r="J126" s="49" t="s">
        <v>64</v>
      </c>
      <c r="K126" s="50" t="str">
        <f ca="1">IF(INDIRECT("I126")="Clásica","16%",IF(INDIRECT("I126")="Premium","20%","-"))</f>
        <v>-</v>
      </c>
      <c r="L126" s="49" t="s">
        <v>133</v>
      </c>
    </row>
    <row r="127" spans="1:12" ht="24.95" customHeight="1" x14ac:dyDescent="0.2">
      <c r="A127" s="46" t="s">
        <v>297</v>
      </c>
      <c r="B127" s="46"/>
      <c r="C127" s="47" t="s">
        <v>298</v>
      </c>
      <c r="D127" s="53">
        <f t="shared" si="3"/>
        <v>124</v>
      </c>
      <c r="E127" s="46" t="s">
        <v>44</v>
      </c>
      <c r="F127" s="50" t="s">
        <v>120</v>
      </c>
      <c r="G127" s="48">
        <v>74778</v>
      </c>
      <c r="H127" s="49" t="s">
        <v>45</v>
      </c>
      <c r="I127" s="49" t="s">
        <v>46</v>
      </c>
      <c r="J127" s="49" t="s">
        <v>51</v>
      </c>
      <c r="K127" s="50" t="str">
        <f ca="1">IF(INDIRECT("I127")="Clásica","15%",IF(INDIRECT("I127")="Premium","19%","-"))</f>
        <v>-</v>
      </c>
      <c r="L127" s="49" t="s">
        <v>133</v>
      </c>
    </row>
    <row r="128" spans="1:12" ht="24.95" customHeight="1" x14ac:dyDescent="0.2">
      <c r="A128" s="46" t="s">
        <v>297</v>
      </c>
      <c r="B128" s="46" t="s">
        <v>299</v>
      </c>
      <c r="C128" s="51" t="str">
        <f>"     "&amp;C127</f>
        <v xml:space="preserve">     Furno 2.0 Lego Hero Factory 2011</v>
      </c>
      <c r="D128" s="53">
        <f t="shared" si="3"/>
        <v>125</v>
      </c>
      <c r="E128" s="46" t="s">
        <v>300</v>
      </c>
      <c r="F128" s="48">
        <v>1</v>
      </c>
      <c r="G128" s="50">
        <f>G127</f>
        <v>74778</v>
      </c>
      <c r="H128" s="50" t="str">
        <f>H127&amp;"     "</f>
        <v xml:space="preserve">$     </v>
      </c>
      <c r="I128" s="50" t="str">
        <f>I127&amp;"     "</f>
        <v xml:space="preserve">Mercado Envíos por mi cuenta     </v>
      </c>
      <c r="J128" s="50" t="str">
        <f>J127&amp;"     "</f>
        <v xml:space="preserve">Clásica     </v>
      </c>
      <c r="K128" s="50" t="str">
        <f ca="1">K127</f>
        <v>-</v>
      </c>
      <c r="L128" s="50" t="str">
        <f>L127&amp;"     "</f>
        <v xml:space="preserve">Activa     </v>
      </c>
    </row>
    <row r="129" spans="1:12" ht="24.95" customHeight="1" x14ac:dyDescent="0.2">
      <c r="A129" s="46" t="s">
        <v>301</v>
      </c>
      <c r="B129" s="46"/>
      <c r="C129" s="47" t="s">
        <v>302</v>
      </c>
      <c r="D129" s="53">
        <f t="shared" si="3"/>
        <v>126</v>
      </c>
      <c r="E129" s="46" t="s">
        <v>44</v>
      </c>
      <c r="F129" s="50" t="s">
        <v>120</v>
      </c>
      <c r="G129" s="48">
        <v>74778</v>
      </c>
      <c r="H129" s="49" t="s">
        <v>45</v>
      </c>
      <c r="I129" s="49" t="s">
        <v>46</v>
      </c>
      <c r="J129" s="49" t="s">
        <v>51</v>
      </c>
      <c r="K129" s="50" t="str">
        <f ca="1">IF(INDIRECT("I129")="Clásica","15%",IF(INDIRECT("I129")="Premium","19%","-"))</f>
        <v>-</v>
      </c>
      <c r="L129" s="49" t="s">
        <v>133</v>
      </c>
    </row>
    <row r="130" spans="1:12" ht="24.95" customHeight="1" x14ac:dyDescent="0.2">
      <c r="A130" s="46" t="s">
        <v>301</v>
      </c>
      <c r="B130" s="46" t="s">
        <v>303</v>
      </c>
      <c r="C130" s="51" t="str">
        <f>"     "&amp;C129</f>
        <v xml:space="preserve">     70201 Chi Eris 2013</v>
      </c>
      <c r="D130" s="53">
        <f t="shared" si="3"/>
        <v>127</v>
      </c>
      <c r="E130" s="46" t="s">
        <v>304</v>
      </c>
      <c r="F130" s="48">
        <v>1</v>
      </c>
      <c r="G130" s="50">
        <f>G129</f>
        <v>74778</v>
      </c>
      <c r="H130" s="50" t="str">
        <f>H129&amp;"     "</f>
        <v xml:space="preserve">$     </v>
      </c>
      <c r="I130" s="50" t="str">
        <f>I129&amp;"     "</f>
        <v xml:space="preserve">Mercado Envíos por mi cuenta     </v>
      </c>
      <c r="J130" s="50" t="str">
        <f>J129&amp;"     "</f>
        <v xml:space="preserve">Clásica     </v>
      </c>
      <c r="K130" s="50" t="str">
        <f ca="1">K129</f>
        <v>-</v>
      </c>
      <c r="L130" s="50" t="str">
        <f>L129&amp;"     "</f>
        <v xml:space="preserve">Activa     </v>
      </c>
    </row>
    <row r="131" spans="1:12" ht="24.95" customHeight="1" x14ac:dyDescent="0.2">
      <c r="A131" s="46" t="s">
        <v>305</v>
      </c>
      <c r="B131" s="46"/>
      <c r="C131" s="47" t="s">
        <v>306</v>
      </c>
      <c r="D131" s="53">
        <f t="shared" si="3"/>
        <v>128</v>
      </c>
      <c r="E131" s="46" t="s">
        <v>44</v>
      </c>
      <c r="F131" s="50" t="s">
        <v>120</v>
      </c>
      <c r="G131" s="48">
        <v>74778</v>
      </c>
      <c r="H131" s="49" t="s">
        <v>45</v>
      </c>
      <c r="I131" s="49" t="s">
        <v>46</v>
      </c>
      <c r="J131" s="49" t="s">
        <v>51</v>
      </c>
      <c r="K131" s="50" t="str">
        <f ca="1">IF(INDIRECT("I131")="Clásica","15%",IF(INDIRECT("I131")="Premium","19%","-"))</f>
        <v>-</v>
      </c>
      <c r="L131" s="49" t="s">
        <v>133</v>
      </c>
    </row>
    <row r="132" spans="1:12" ht="24.95" customHeight="1" x14ac:dyDescent="0.2">
      <c r="A132" s="46" t="s">
        <v>305</v>
      </c>
      <c r="B132" s="46" t="s">
        <v>307</v>
      </c>
      <c r="C132" s="51" t="str">
        <f>"     "&amp;C131</f>
        <v xml:space="preserve">     4526 Batman Lego Super Heroes</v>
      </c>
      <c r="D132" s="53">
        <f t="shared" si="3"/>
        <v>129</v>
      </c>
      <c r="E132" s="46" t="s">
        <v>308</v>
      </c>
      <c r="F132" s="48">
        <v>1</v>
      </c>
      <c r="G132" s="50">
        <f>G131</f>
        <v>74778</v>
      </c>
      <c r="H132" s="50" t="str">
        <f>H131&amp;"     "</f>
        <v xml:space="preserve">$     </v>
      </c>
      <c r="I132" s="50" t="str">
        <f>I131&amp;"     "</f>
        <v xml:space="preserve">Mercado Envíos por mi cuenta     </v>
      </c>
      <c r="J132" s="50" t="str">
        <f>J131&amp;"     "</f>
        <v xml:space="preserve">Clásica     </v>
      </c>
      <c r="K132" s="50" t="str">
        <f ca="1">K131</f>
        <v>-</v>
      </c>
      <c r="L132" s="50" t="str">
        <f>L131&amp;"     "</f>
        <v xml:space="preserve">Activa     </v>
      </c>
    </row>
    <row r="133" spans="1:12" ht="24.95" customHeight="1" x14ac:dyDescent="0.2">
      <c r="A133" s="46" t="s">
        <v>309</v>
      </c>
      <c r="B133" s="46"/>
      <c r="C133" s="47" t="s">
        <v>310</v>
      </c>
      <c r="D133" s="53">
        <f t="shared" ref="D133:D164" si="4">D132+1</f>
        <v>130</v>
      </c>
      <c r="E133" s="46" t="s">
        <v>44</v>
      </c>
      <c r="F133" s="50" t="s">
        <v>120</v>
      </c>
      <c r="G133" s="48">
        <v>74778</v>
      </c>
      <c r="H133" s="49" t="s">
        <v>45</v>
      </c>
      <c r="I133" s="49" t="s">
        <v>46</v>
      </c>
      <c r="J133" s="49" t="s">
        <v>51</v>
      </c>
      <c r="K133" s="50" t="str">
        <f ca="1">IF(INDIRECT("I133")="Clásica","15%",IF(INDIRECT("I133")="Premium","19%","-"))</f>
        <v>-</v>
      </c>
      <c r="L133" s="49" t="s">
        <v>133</v>
      </c>
    </row>
    <row r="134" spans="1:12" ht="24.95" customHeight="1" x14ac:dyDescent="0.2">
      <c r="A134" s="46" t="s">
        <v>309</v>
      </c>
      <c r="B134" s="46" t="s">
        <v>311</v>
      </c>
      <c r="C134" s="51" t="str">
        <f>"     "&amp;C133</f>
        <v xml:space="preserve">     70203 Chi Cragger 2013</v>
      </c>
      <c r="D134" s="53">
        <f t="shared" si="4"/>
        <v>131</v>
      </c>
      <c r="E134" s="46" t="s">
        <v>312</v>
      </c>
      <c r="F134" s="48">
        <v>1</v>
      </c>
      <c r="G134" s="50">
        <f>G133</f>
        <v>74778</v>
      </c>
      <c r="H134" s="50" t="str">
        <f>H133&amp;"     "</f>
        <v xml:space="preserve">$     </v>
      </c>
      <c r="I134" s="50" t="str">
        <f>I133&amp;"     "</f>
        <v xml:space="preserve">Mercado Envíos por mi cuenta     </v>
      </c>
      <c r="J134" s="50" t="str">
        <f>J133&amp;"     "</f>
        <v xml:space="preserve">Clásica     </v>
      </c>
      <c r="K134" s="50" t="str">
        <f ca="1">K133</f>
        <v>-</v>
      </c>
      <c r="L134" s="50" t="str">
        <f>L133&amp;"     "</f>
        <v xml:space="preserve">Activa     </v>
      </c>
    </row>
    <row r="135" spans="1:12" ht="24.95" customHeight="1" x14ac:dyDescent="0.2">
      <c r="A135" s="46" t="s">
        <v>313</v>
      </c>
      <c r="B135" s="46"/>
      <c r="C135" s="47" t="s">
        <v>314</v>
      </c>
      <c r="D135" s="53">
        <f t="shared" si="4"/>
        <v>132</v>
      </c>
      <c r="E135" s="46" t="s">
        <v>44</v>
      </c>
      <c r="F135" s="50" t="s">
        <v>120</v>
      </c>
      <c r="G135" s="48">
        <v>100000</v>
      </c>
      <c r="H135" s="49" t="s">
        <v>45</v>
      </c>
      <c r="I135" s="49" t="s">
        <v>46</v>
      </c>
      <c r="J135" s="49" t="s">
        <v>64</v>
      </c>
      <c r="K135" s="50" t="str">
        <f ca="1">IF(INDIRECT("I135")="Clásica","15%",IF(INDIRECT("I135")="Premium","19%","-"))</f>
        <v>-</v>
      </c>
      <c r="L135" s="49" t="s">
        <v>133</v>
      </c>
    </row>
    <row r="136" spans="1:12" ht="24.95" customHeight="1" x14ac:dyDescent="0.2">
      <c r="A136" s="46" t="s">
        <v>313</v>
      </c>
      <c r="B136" s="46" t="s">
        <v>315</v>
      </c>
      <c r="C136" s="51" t="str">
        <f>"     "&amp;C135</f>
        <v xml:space="preserve">     4527 The Joker &amp; 4526 Batman, Lego Super Heroes</v>
      </c>
      <c r="D136" s="53">
        <f t="shared" si="4"/>
        <v>133</v>
      </c>
      <c r="E136" s="46" t="s">
        <v>316</v>
      </c>
      <c r="F136" s="48">
        <v>1</v>
      </c>
      <c r="G136" s="50">
        <f>G135</f>
        <v>100000</v>
      </c>
      <c r="H136" s="50" t="str">
        <f>H135&amp;"     "</f>
        <v xml:space="preserve">$     </v>
      </c>
      <c r="I136" s="50" t="str">
        <f>I135&amp;"     "</f>
        <v xml:space="preserve">Mercado Envíos por mi cuenta     </v>
      </c>
      <c r="J136" s="50" t="str">
        <f>J135&amp;"     "</f>
        <v xml:space="preserve">Premium     </v>
      </c>
      <c r="K136" s="50" t="str">
        <f ca="1">K135</f>
        <v>-</v>
      </c>
      <c r="L136" s="50" t="str">
        <f>L135&amp;"     "</f>
        <v xml:space="preserve">Activa     </v>
      </c>
    </row>
    <row r="137" spans="1:12" ht="24.95" customHeight="1" x14ac:dyDescent="0.2">
      <c r="A137" s="46" t="s">
        <v>317</v>
      </c>
      <c r="B137" s="46"/>
      <c r="C137" s="47" t="s">
        <v>318</v>
      </c>
      <c r="D137" s="53">
        <f t="shared" si="4"/>
        <v>134</v>
      </c>
      <c r="E137" s="46" t="s">
        <v>44</v>
      </c>
      <c r="F137" s="48">
        <v>1</v>
      </c>
      <c r="G137" s="48">
        <v>99000</v>
      </c>
      <c r="H137" s="49" t="s">
        <v>45</v>
      </c>
      <c r="I137" s="49" t="s">
        <v>46</v>
      </c>
      <c r="J137" s="49" t="s">
        <v>64</v>
      </c>
      <c r="K137" s="50" t="str">
        <f ca="1">IF(INDIRECT("I137")="Clásica","16%",IF(INDIRECT("I137")="Premium","20%","-"))</f>
        <v>-</v>
      </c>
      <c r="L137" s="49" t="s">
        <v>133</v>
      </c>
    </row>
    <row r="138" spans="1:12" ht="24.95" customHeight="1" x14ac:dyDescent="0.2">
      <c r="A138" s="46" t="s">
        <v>319</v>
      </c>
      <c r="B138" s="46"/>
      <c r="C138" s="47" t="s">
        <v>320</v>
      </c>
      <c r="D138" s="53">
        <f t="shared" si="4"/>
        <v>135</v>
      </c>
      <c r="E138" s="46" t="s">
        <v>44</v>
      </c>
      <c r="F138" s="50" t="s">
        <v>120</v>
      </c>
      <c r="G138" s="48">
        <v>560835</v>
      </c>
      <c r="H138" s="49" t="s">
        <v>45</v>
      </c>
      <c r="I138" s="49" t="s">
        <v>46</v>
      </c>
      <c r="J138" s="49" t="s">
        <v>64</v>
      </c>
      <c r="K138" s="50" t="str">
        <f ca="1">IF(INDIRECT("I138")="Clásica","15%",IF(INDIRECT("I138")="Premium","19%","-"))</f>
        <v>-</v>
      </c>
      <c r="L138" s="49" t="s">
        <v>48</v>
      </c>
    </row>
    <row r="139" spans="1:12" ht="24.95" customHeight="1" x14ac:dyDescent="0.2">
      <c r="A139" s="46" t="s">
        <v>319</v>
      </c>
      <c r="B139" s="46" t="s">
        <v>321</v>
      </c>
      <c r="C139" s="51" t="str">
        <f>"     "&amp;C138</f>
        <v xml:space="preserve">     Lego Hero Factory 2011 Furno (1,2,3,4,5), Breez Y Pyrox</v>
      </c>
      <c r="D139" s="53">
        <f t="shared" si="4"/>
        <v>136</v>
      </c>
      <c r="E139" s="46" t="s">
        <v>322</v>
      </c>
      <c r="F139" s="48">
        <v>1</v>
      </c>
      <c r="G139" s="50">
        <f>G138</f>
        <v>560835</v>
      </c>
      <c r="H139" s="50" t="str">
        <f>H138&amp;"     "</f>
        <v xml:space="preserve">$     </v>
      </c>
      <c r="I139" s="50" t="str">
        <f>I138&amp;"     "</f>
        <v xml:space="preserve">Mercado Envíos por mi cuenta     </v>
      </c>
      <c r="J139" s="50" t="str">
        <f>J138&amp;"     "</f>
        <v xml:space="preserve">Premium     </v>
      </c>
      <c r="K139" s="50" t="str">
        <f ca="1">K138</f>
        <v>-</v>
      </c>
      <c r="L139" s="50" t="str">
        <f>L138&amp;"     "</f>
        <v xml:space="preserve">Inactiva     </v>
      </c>
    </row>
    <row r="140" spans="1:12" ht="24.95" customHeight="1" x14ac:dyDescent="0.2">
      <c r="A140" s="46" t="s">
        <v>323</v>
      </c>
      <c r="B140" s="46"/>
      <c r="C140" s="47" t="s">
        <v>324</v>
      </c>
      <c r="D140" s="53">
        <f t="shared" si="4"/>
        <v>137</v>
      </c>
      <c r="E140" s="46" t="s">
        <v>44</v>
      </c>
      <c r="F140" s="50" t="s">
        <v>120</v>
      </c>
      <c r="G140" s="48">
        <v>442437</v>
      </c>
      <c r="H140" s="49" t="s">
        <v>45</v>
      </c>
      <c r="I140" s="49" t="s">
        <v>46</v>
      </c>
      <c r="J140" s="49" t="s">
        <v>64</v>
      </c>
      <c r="K140" s="50" t="str">
        <f ca="1">IF(INDIRECT("I140")="Clásica","15%",IF(INDIRECT("I140")="Premium","19%","-"))</f>
        <v>-</v>
      </c>
      <c r="L140" s="49" t="s">
        <v>48</v>
      </c>
    </row>
    <row r="141" spans="1:12" ht="24.95" customHeight="1" x14ac:dyDescent="0.2">
      <c r="A141" s="46" t="s">
        <v>323</v>
      </c>
      <c r="B141" s="46" t="s">
        <v>325</v>
      </c>
      <c r="C141" s="51" t="str">
        <f>"     "&amp;C140</f>
        <v xml:space="preserve">     Lego Ultrabuild Chima 2013 Colección 6 Personajes</v>
      </c>
      <c r="D141" s="53">
        <f t="shared" si="4"/>
        <v>138</v>
      </c>
      <c r="E141" s="46" t="s">
        <v>326</v>
      </c>
      <c r="F141" s="48">
        <v>1</v>
      </c>
      <c r="G141" s="50">
        <f>G140</f>
        <v>442437</v>
      </c>
      <c r="H141" s="50" t="str">
        <f>H140&amp;"     "</f>
        <v xml:space="preserve">$     </v>
      </c>
      <c r="I141" s="50" t="str">
        <f>I140&amp;"     "</f>
        <v xml:space="preserve">Mercado Envíos por mi cuenta     </v>
      </c>
      <c r="J141" s="50" t="str">
        <f>J140&amp;"     "</f>
        <v xml:space="preserve">Premium     </v>
      </c>
      <c r="K141" s="50" t="str">
        <f ca="1">K140</f>
        <v>-</v>
      </c>
      <c r="L141" s="50" t="str">
        <f>L140&amp;"     "</f>
        <v xml:space="preserve">Inactiva     </v>
      </c>
    </row>
    <row r="142" spans="1:12" ht="24.95" customHeight="1" x14ac:dyDescent="0.2">
      <c r="A142" s="46" t="s">
        <v>327</v>
      </c>
      <c r="B142" s="46"/>
      <c r="C142" s="47" t="s">
        <v>328</v>
      </c>
      <c r="D142" s="53">
        <f t="shared" si="4"/>
        <v>139</v>
      </c>
      <c r="E142" s="46" t="s">
        <v>44</v>
      </c>
      <c r="F142" s="48">
        <v>1</v>
      </c>
      <c r="G142" s="48">
        <v>90000</v>
      </c>
      <c r="H142" s="49" t="s">
        <v>45</v>
      </c>
      <c r="I142" s="49" t="s">
        <v>46</v>
      </c>
      <c r="J142" s="49" t="s">
        <v>64</v>
      </c>
      <c r="K142" s="50" t="str">
        <f ca="1">IF(INDIRECT("I142")="Clásica","16%",IF(INDIRECT("I142")="Premium","20%","-"))</f>
        <v>-</v>
      </c>
      <c r="L142" s="49" t="s">
        <v>133</v>
      </c>
    </row>
    <row r="143" spans="1:12" ht="24.95" customHeight="1" x14ac:dyDescent="0.2">
      <c r="A143" s="46" t="s">
        <v>329</v>
      </c>
      <c r="B143" s="46"/>
      <c r="C143" s="47" t="s">
        <v>330</v>
      </c>
      <c r="D143" s="53">
        <f t="shared" si="4"/>
        <v>140</v>
      </c>
      <c r="E143" s="46" t="s">
        <v>44</v>
      </c>
      <c r="F143" s="48">
        <v>1</v>
      </c>
      <c r="G143" s="48">
        <v>99000</v>
      </c>
      <c r="H143" s="49" t="s">
        <v>45</v>
      </c>
      <c r="I143" s="49" t="s">
        <v>46</v>
      </c>
      <c r="J143" s="49" t="s">
        <v>64</v>
      </c>
      <c r="K143" s="50" t="str">
        <f ca="1">IF(INDIRECT("I143")="Clásica","16%",IF(INDIRECT("I143")="Premium","20%","-"))</f>
        <v>-</v>
      </c>
      <c r="L143" s="49" t="s">
        <v>133</v>
      </c>
    </row>
    <row r="144" spans="1:12" ht="24.95" customHeight="1" x14ac:dyDescent="0.2">
      <c r="A144" s="46" t="s">
        <v>331</v>
      </c>
      <c r="B144" s="46"/>
      <c r="C144" s="47" t="s">
        <v>332</v>
      </c>
      <c r="D144" s="53">
        <f t="shared" si="4"/>
        <v>141</v>
      </c>
      <c r="E144" s="46" t="s">
        <v>44</v>
      </c>
      <c r="F144" s="48">
        <v>1</v>
      </c>
      <c r="G144" s="48">
        <v>80000</v>
      </c>
      <c r="H144" s="49" t="s">
        <v>45</v>
      </c>
      <c r="I144" s="49" t="s">
        <v>46</v>
      </c>
      <c r="J144" s="49" t="s">
        <v>64</v>
      </c>
      <c r="K144" s="50" t="str">
        <f ca="1">IF(INDIRECT("I144")="Clásica","16%",IF(INDIRECT("I144")="Premium","20%","-"))</f>
        <v>-</v>
      </c>
      <c r="L144" s="49" t="s">
        <v>133</v>
      </c>
    </row>
    <row r="145" spans="1:12" ht="24.95" customHeight="1" x14ac:dyDescent="0.2">
      <c r="A145" s="46" t="s">
        <v>333</v>
      </c>
      <c r="B145" s="46"/>
      <c r="C145" s="47" t="s">
        <v>334</v>
      </c>
      <c r="D145" s="53">
        <f t="shared" si="4"/>
        <v>142</v>
      </c>
      <c r="E145" s="46" t="s">
        <v>44</v>
      </c>
      <c r="F145" s="48">
        <v>1</v>
      </c>
      <c r="G145" s="48">
        <v>130862</v>
      </c>
      <c r="H145" s="49" t="s">
        <v>45</v>
      </c>
      <c r="I145" s="49" t="s">
        <v>46</v>
      </c>
      <c r="J145" s="49" t="s">
        <v>64</v>
      </c>
      <c r="K145" s="50" t="str">
        <f ca="1">IF(INDIRECT("I145")="Clásica","16%",IF(INDIRECT("I145")="Premium","20%","-"))</f>
        <v>-</v>
      </c>
      <c r="L145" s="49" t="s">
        <v>133</v>
      </c>
    </row>
    <row r="146" spans="1:12" ht="24.95" customHeight="1" x14ac:dyDescent="0.2">
      <c r="A146" s="46" t="s">
        <v>335</v>
      </c>
      <c r="B146" s="46"/>
      <c r="C146" s="47" t="s">
        <v>336</v>
      </c>
      <c r="D146" s="53">
        <f t="shared" si="4"/>
        <v>143</v>
      </c>
      <c r="E146" s="46" t="s">
        <v>44</v>
      </c>
      <c r="F146" s="48">
        <v>1</v>
      </c>
      <c r="G146" s="48">
        <v>80000</v>
      </c>
      <c r="H146" s="49" t="s">
        <v>45</v>
      </c>
      <c r="I146" s="49" t="s">
        <v>46</v>
      </c>
      <c r="J146" s="49" t="s">
        <v>64</v>
      </c>
      <c r="K146" s="50" t="str">
        <f ca="1">IF(INDIRECT("I146")="Clásica","16%",IF(INDIRECT("I146")="Premium","20%","-"))</f>
        <v>-</v>
      </c>
      <c r="L146" s="49" t="s">
        <v>133</v>
      </c>
    </row>
    <row r="147" spans="1:12" ht="24.95" customHeight="1" x14ac:dyDescent="0.2">
      <c r="A147" s="46" t="s">
        <v>337</v>
      </c>
      <c r="B147" s="46"/>
      <c r="C147" s="47" t="s">
        <v>338</v>
      </c>
      <c r="D147" s="53">
        <f t="shared" si="4"/>
        <v>144</v>
      </c>
      <c r="E147" s="46" t="s">
        <v>44</v>
      </c>
      <c r="F147" s="48">
        <v>1</v>
      </c>
      <c r="G147" s="48">
        <v>170000</v>
      </c>
      <c r="H147" s="49" t="s">
        <v>45</v>
      </c>
      <c r="I147" s="49" t="s">
        <v>46</v>
      </c>
      <c r="J147" s="49" t="s">
        <v>64</v>
      </c>
      <c r="K147" s="50" t="str">
        <f ca="1">IF(INDIRECT("I147")="Clásica","16%",IF(INDIRECT("I147")="Premium","20%","-"))</f>
        <v>-</v>
      </c>
      <c r="L147" s="49" t="s">
        <v>133</v>
      </c>
    </row>
    <row r="148" spans="1:12" ht="24.95" customHeight="1" x14ac:dyDescent="0.2">
      <c r="A148" s="46" t="s">
        <v>339</v>
      </c>
      <c r="B148" s="46"/>
      <c r="C148" s="47" t="s">
        <v>340</v>
      </c>
      <c r="D148" s="53">
        <f t="shared" si="4"/>
        <v>145</v>
      </c>
      <c r="E148" s="46" t="s">
        <v>44</v>
      </c>
      <c r="F148" s="48">
        <v>1</v>
      </c>
      <c r="G148" s="48">
        <v>100000</v>
      </c>
      <c r="H148" s="49" t="s">
        <v>45</v>
      </c>
      <c r="I148" s="49" t="s">
        <v>46</v>
      </c>
      <c r="J148" s="49" t="s">
        <v>64</v>
      </c>
      <c r="K148" s="50" t="str">
        <f ca="1">IF(INDIRECT("I148")="Clásica","16%",IF(INDIRECT("I148")="Premium","20%","-"))</f>
        <v>-</v>
      </c>
      <c r="L148" s="49" t="s">
        <v>133</v>
      </c>
    </row>
    <row r="149" spans="1:12" ht="24.95" customHeight="1" x14ac:dyDescent="0.2">
      <c r="A149" s="46" t="s">
        <v>341</v>
      </c>
      <c r="B149" s="46"/>
      <c r="C149" s="47" t="s">
        <v>342</v>
      </c>
      <c r="D149" s="53">
        <f t="shared" si="4"/>
        <v>146</v>
      </c>
      <c r="E149" s="46" t="s">
        <v>44</v>
      </c>
      <c r="F149" s="48">
        <v>1</v>
      </c>
      <c r="G149" s="48">
        <v>80000</v>
      </c>
      <c r="H149" s="49" t="s">
        <v>45</v>
      </c>
      <c r="I149" s="49" t="s">
        <v>46</v>
      </c>
      <c r="J149" s="49" t="s">
        <v>64</v>
      </c>
      <c r="K149" s="50" t="str">
        <f ca="1">IF(INDIRECT("I149")="Clásica","16%",IF(INDIRECT("I149")="Premium","20%","-"))</f>
        <v>-</v>
      </c>
      <c r="L149" s="49" t="s">
        <v>133</v>
      </c>
    </row>
    <row r="150" spans="1:12" ht="24.95" customHeight="1" x14ac:dyDescent="0.2">
      <c r="A150" s="46" t="s">
        <v>343</v>
      </c>
      <c r="B150" s="46"/>
      <c r="C150" s="47" t="s">
        <v>344</v>
      </c>
      <c r="D150" s="53">
        <f t="shared" si="4"/>
        <v>147</v>
      </c>
      <c r="E150" s="46" t="s">
        <v>44</v>
      </c>
      <c r="F150" s="48">
        <v>1</v>
      </c>
      <c r="G150" s="48">
        <v>80000</v>
      </c>
      <c r="H150" s="49" t="s">
        <v>45</v>
      </c>
      <c r="I150" s="49" t="s">
        <v>46</v>
      </c>
      <c r="J150" s="49" t="s">
        <v>64</v>
      </c>
      <c r="K150" s="50" t="str">
        <f ca="1">IF(INDIRECT("I150")="Clásica","16%",IF(INDIRECT("I150")="Premium","20%","-"))</f>
        <v>-</v>
      </c>
      <c r="L150" s="49" t="s">
        <v>133</v>
      </c>
    </row>
    <row r="151" spans="1:12" ht="24.95" customHeight="1" x14ac:dyDescent="0.2">
      <c r="A151" s="46" t="s">
        <v>345</v>
      </c>
      <c r="B151" s="46"/>
      <c r="C151" s="47" t="s">
        <v>346</v>
      </c>
      <c r="D151" s="53">
        <f t="shared" si="4"/>
        <v>148</v>
      </c>
      <c r="E151" s="46" t="s">
        <v>44</v>
      </c>
      <c r="F151" s="48">
        <v>1</v>
      </c>
      <c r="G151" s="48">
        <v>82500</v>
      </c>
      <c r="H151" s="49" t="s">
        <v>45</v>
      </c>
      <c r="I151" s="49" t="s">
        <v>46</v>
      </c>
      <c r="J151" s="49" t="s">
        <v>64</v>
      </c>
      <c r="K151" s="50" t="str">
        <f ca="1">IF(INDIRECT("I151")="Clásica","16%",IF(INDIRECT("I151")="Premium","20%","-"))</f>
        <v>-</v>
      </c>
      <c r="L151" s="49" t="s">
        <v>133</v>
      </c>
    </row>
    <row r="152" spans="1:12" ht="24.95" customHeight="1" x14ac:dyDescent="0.2">
      <c r="A152" s="46" t="s">
        <v>347</v>
      </c>
      <c r="B152" s="46"/>
      <c r="C152" s="47" t="s">
        <v>348</v>
      </c>
      <c r="D152" s="53">
        <f t="shared" si="4"/>
        <v>149</v>
      </c>
      <c r="E152" s="46" t="s">
        <v>44</v>
      </c>
      <c r="F152" s="48">
        <v>1</v>
      </c>
      <c r="G152" s="48">
        <v>118399</v>
      </c>
      <c r="H152" s="49" t="s">
        <v>45</v>
      </c>
      <c r="I152" s="49" t="s">
        <v>46</v>
      </c>
      <c r="J152" s="49" t="s">
        <v>64</v>
      </c>
      <c r="K152" s="50" t="str">
        <f ca="1">IF(INDIRECT("I152")="Clásica","16%",IF(INDIRECT("I152")="Premium","20%","-"))</f>
        <v>-</v>
      </c>
      <c r="L152" s="49" t="s">
        <v>133</v>
      </c>
    </row>
    <row r="153" spans="1:12" ht="24.95" customHeight="1" x14ac:dyDescent="0.2">
      <c r="A153" s="46" t="s">
        <v>349</v>
      </c>
      <c r="B153" s="46"/>
      <c r="C153" s="47" t="s">
        <v>350</v>
      </c>
      <c r="D153" s="53">
        <f t="shared" si="4"/>
        <v>150</v>
      </c>
      <c r="E153" s="46" t="s">
        <v>44</v>
      </c>
      <c r="F153" s="48">
        <v>1</v>
      </c>
      <c r="G153" s="48">
        <v>100000</v>
      </c>
      <c r="H153" s="49" t="s">
        <v>45</v>
      </c>
      <c r="I153" s="49" t="s">
        <v>46</v>
      </c>
      <c r="J153" s="49" t="s">
        <v>64</v>
      </c>
      <c r="K153" s="50" t="str">
        <f ca="1">IF(INDIRECT("I153")="Clásica","16%",IF(INDIRECT("I153")="Premium","20%","-"))</f>
        <v>-</v>
      </c>
      <c r="L153" s="49" t="s">
        <v>133</v>
      </c>
    </row>
    <row r="154" spans="1:12" ht="24.95" customHeight="1" x14ac:dyDescent="0.2">
      <c r="A154" s="46" t="s">
        <v>351</v>
      </c>
      <c r="B154" s="46"/>
      <c r="C154" s="47" t="s">
        <v>352</v>
      </c>
      <c r="D154" s="53">
        <f t="shared" si="4"/>
        <v>151</v>
      </c>
      <c r="E154" s="46" t="s">
        <v>44</v>
      </c>
      <c r="F154" s="48">
        <v>1</v>
      </c>
      <c r="G154" s="48">
        <v>80000</v>
      </c>
      <c r="H154" s="49" t="s">
        <v>45</v>
      </c>
      <c r="I154" s="49" t="s">
        <v>46</v>
      </c>
      <c r="J154" s="49" t="s">
        <v>64</v>
      </c>
      <c r="K154" s="50" t="str">
        <f ca="1">IF(INDIRECT("I154")="Clásica","16%",IF(INDIRECT("I154")="Premium","20%","-"))</f>
        <v>-</v>
      </c>
      <c r="L154" s="49" t="s">
        <v>133</v>
      </c>
    </row>
    <row r="155" spans="1:12" ht="24.95" customHeight="1" x14ac:dyDescent="0.2">
      <c r="A155" s="46" t="s">
        <v>353</v>
      </c>
      <c r="B155" s="46"/>
      <c r="C155" s="47" t="s">
        <v>354</v>
      </c>
      <c r="D155" s="53">
        <f t="shared" si="4"/>
        <v>152</v>
      </c>
      <c r="E155" s="46" t="s">
        <v>44</v>
      </c>
      <c r="F155" s="48">
        <v>1</v>
      </c>
      <c r="G155" s="48">
        <v>100000</v>
      </c>
      <c r="H155" s="49" t="s">
        <v>45</v>
      </c>
      <c r="I155" s="49" t="s">
        <v>46</v>
      </c>
      <c r="J155" s="49" t="s">
        <v>64</v>
      </c>
      <c r="K155" s="50" t="str">
        <f ca="1">IF(INDIRECT("I155")="Clásica","16%",IF(INDIRECT("I155")="Premium","20%","-"))</f>
        <v>-</v>
      </c>
      <c r="L155" s="49" t="s">
        <v>133</v>
      </c>
    </row>
    <row r="156" spans="1:12" ht="24.95" customHeight="1" x14ac:dyDescent="0.2">
      <c r="A156" s="46" t="s">
        <v>355</v>
      </c>
      <c r="B156" s="46"/>
      <c r="C156" s="47" t="s">
        <v>356</v>
      </c>
      <c r="D156" s="53">
        <f t="shared" si="4"/>
        <v>153</v>
      </c>
      <c r="E156" s="46" t="s">
        <v>44</v>
      </c>
      <c r="F156" s="48">
        <v>1</v>
      </c>
      <c r="G156" s="48">
        <v>82500</v>
      </c>
      <c r="H156" s="49" t="s">
        <v>45</v>
      </c>
      <c r="I156" s="49" t="s">
        <v>46</v>
      </c>
      <c r="J156" s="49" t="s">
        <v>64</v>
      </c>
      <c r="K156" s="50" t="str">
        <f ca="1">IF(INDIRECT("I156")="Clásica","16%",IF(INDIRECT("I156")="Premium","20%","-"))</f>
        <v>-</v>
      </c>
      <c r="L156" s="49" t="s">
        <v>133</v>
      </c>
    </row>
    <row r="157" spans="1:12" ht="24.95" customHeight="1" x14ac:dyDescent="0.2">
      <c r="A157" s="46" t="s">
        <v>357</v>
      </c>
      <c r="B157" s="46"/>
      <c r="C157" s="47" t="s">
        <v>358</v>
      </c>
      <c r="D157" s="53">
        <f t="shared" si="4"/>
        <v>154</v>
      </c>
      <c r="E157" s="46" t="s">
        <v>44</v>
      </c>
      <c r="F157" s="48">
        <v>1</v>
      </c>
      <c r="G157" s="48">
        <v>80000</v>
      </c>
      <c r="H157" s="49" t="s">
        <v>45</v>
      </c>
      <c r="I157" s="49" t="s">
        <v>46</v>
      </c>
      <c r="J157" s="49" t="s">
        <v>64</v>
      </c>
      <c r="K157" s="50" t="str">
        <f ca="1">IF(INDIRECT("I157")="Clásica","16%",IF(INDIRECT("I157")="Premium","20%","-"))</f>
        <v>-</v>
      </c>
      <c r="L157" s="49" t="s">
        <v>133</v>
      </c>
    </row>
    <row r="158" spans="1:12" ht="24.95" customHeight="1" x14ac:dyDescent="0.2">
      <c r="A158" s="46" t="s">
        <v>359</v>
      </c>
      <c r="B158" s="46"/>
      <c r="C158" s="47" t="s">
        <v>360</v>
      </c>
      <c r="D158" s="53">
        <f t="shared" si="4"/>
        <v>155</v>
      </c>
      <c r="E158" s="46" t="s">
        <v>44</v>
      </c>
      <c r="F158" s="50" t="s">
        <v>120</v>
      </c>
      <c r="G158" s="48">
        <v>74778</v>
      </c>
      <c r="H158" s="49" t="s">
        <v>45</v>
      </c>
      <c r="I158" s="49" t="s">
        <v>46</v>
      </c>
      <c r="J158" s="49" t="s">
        <v>51</v>
      </c>
      <c r="K158" s="50" t="str">
        <f ca="1">IF(INDIRECT("I158")="Clásica","15%",IF(INDIRECT("I158")="Premium","19%","-"))</f>
        <v>-</v>
      </c>
      <c r="L158" s="49" t="s">
        <v>133</v>
      </c>
    </row>
    <row r="159" spans="1:12" ht="24.95" customHeight="1" x14ac:dyDescent="0.2">
      <c r="A159" s="46" t="s">
        <v>359</v>
      </c>
      <c r="B159" s="46" t="s">
        <v>361</v>
      </c>
      <c r="C159" s="51" t="str">
        <f>"     "&amp;C158</f>
        <v xml:space="preserve">     70204 Chi Worriz 2013</v>
      </c>
      <c r="D159" s="53">
        <f t="shared" si="4"/>
        <v>156</v>
      </c>
      <c r="E159" s="46" t="s">
        <v>290</v>
      </c>
      <c r="F159" s="48">
        <v>1</v>
      </c>
      <c r="G159" s="50">
        <f>G158</f>
        <v>74778</v>
      </c>
      <c r="H159" s="50" t="str">
        <f>H158&amp;"     "</f>
        <v xml:space="preserve">$     </v>
      </c>
      <c r="I159" s="50" t="str">
        <f>I158&amp;"     "</f>
        <v xml:space="preserve">Mercado Envíos por mi cuenta     </v>
      </c>
      <c r="J159" s="50" t="str">
        <f>J158&amp;"     "</f>
        <v xml:space="preserve">Clásica     </v>
      </c>
      <c r="K159" s="50" t="str">
        <f ca="1">K158</f>
        <v>-</v>
      </c>
      <c r="L159" s="50" t="str">
        <f>L158&amp;"     "</f>
        <v xml:space="preserve">Activa     </v>
      </c>
    </row>
    <row r="160" spans="1:12" ht="24.95" customHeight="1" x14ac:dyDescent="0.2">
      <c r="A160" s="46" t="s">
        <v>362</v>
      </c>
      <c r="B160" s="46"/>
      <c r="C160" s="47" t="s">
        <v>363</v>
      </c>
      <c r="D160" s="53">
        <f t="shared" si="4"/>
        <v>157</v>
      </c>
      <c r="E160" s="46" t="s">
        <v>44</v>
      </c>
      <c r="F160" s="48">
        <v>1</v>
      </c>
      <c r="G160" s="48">
        <v>130862</v>
      </c>
      <c r="H160" s="49" t="s">
        <v>45</v>
      </c>
      <c r="I160" s="49" t="s">
        <v>46</v>
      </c>
      <c r="J160" s="49" t="s">
        <v>64</v>
      </c>
      <c r="K160" s="50" t="str">
        <f ca="1">IF(INDIRECT("I160")="Clásica","16%",IF(INDIRECT("I160")="Premium","20%","-"))</f>
        <v>-</v>
      </c>
      <c r="L160" s="49" t="s">
        <v>133</v>
      </c>
    </row>
    <row r="161" spans="1:12" ht="24.95" customHeight="1" x14ac:dyDescent="0.2">
      <c r="A161" s="46" t="s">
        <v>364</v>
      </c>
      <c r="B161" s="46"/>
      <c r="C161" s="47" t="s">
        <v>365</v>
      </c>
      <c r="D161" s="53">
        <f t="shared" si="4"/>
        <v>158</v>
      </c>
      <c r="E161" s="46" t="s">
        <v>44</v>
      </c>
      <c r="F161" s="48">
        <v>1</v>
      </c>
      <c r="G161" s="48">
        <v>1881913</v>
      </c>
      <c r="H161" s="49" t="s">
        <v>45</v>
      </c>
      <c r="I161" s="49" t="s">
        <v>46</v>
      </c>
      <c r="J161" s="49" t="s">
        <v>64</v>
      </c>
      <c r="K161" s="50" t="str">
        <f ca="1">IF(INDIRECT("I161")="Clásica","16%",IF(INDIRECT("I161")="Premium","20%","-"))</f>
        <v>-</v>
      </c>
      <c r="L161" s="49" t="s">
        <v>133</v>
      </c>
    </row>
    <row r="162" spans="1:12" ht="24.95" customHeight="1" x14ac:dyDescent="0.2">
      <c r="A162" s="46" t="s">
        <v>366</v>
      </c>
      <c r="B162" s="46"/>
      <c r="C162" s="47" t="s">
        <v>367</v>
      </c>
      <c r="D162" s="53">
        <f t="shared" si="4"/>
        <v>159</v>
      </c>
      <c r="E162" s="46" t="s">
        <v>44</v>
      </c>
      <c r="F162" s="50" t="s">
        <v>120</v>
      </c>
      <c r="G162" s="48">
        <v>74778</v>
      </c>
      <c r="H162" s="49" t="s">
        <v>45</v>
      </c>
      <c r="I162" s="49" t="s">
        <v>46</v>
      </c>
      <c r="J162" s="49" t="s">
        <v>51</v>
      </c>
      <c r="K162" s="50" t="str">
        <f ca="1">IF(INDIRECT("I162")="Clásica","15%",IF(INDIRECT("I162")="Premium","19%","-"))</f>
        <v>-</v>
      </c>
      <c r="L162" s="49" t="s">
        <v>133</v>
      </c>
    </row>
    <row r="163" spans="1:12" ht="24.95" customHeight="1" x14ac:dyDescent="0.2">
      <c r="A163" s="46" t="s">
        <v>366</v>
      </c>
      <c r="B163" s="46" t="s">
        <v>368</v>
      </c>
      <c r="C163" s="51" t="str">
        <f>"     "&amp;C162</f>
        <v xml:space="preserve">     4527 The Joker Lego Super Heroes</v>
      </c>
      <c r="D163" s="53">
        <f t="shared" si="4"/>
        <v>160</v>
      </c>
      <c r="E163" s="46" t="s">
        <v>369</v>
      </c>
      <c r="F163" s="48">
        <v>1</v>
      </c>
      <c r="G163" s="50">
        <f>G162</f>
        <v>74778</v>
      </c>
      <c r="H163" s="50" t="str">
        <f>H162&amp;"     "</f>
        <v xml:space="preserve">$     </v>
      </c>
      <c r="I163" s="50" t="str">
        <f>I162&amp;"     "</f>
        <v xml:space="preserve">Mercado Envíos por mi cuenta     </v>
      </c>
      <c r="J163" s="50" t="str">
        <f>J162&amp;"     "</f>
        <v xml:space="preserve">Clásica     </v>
      </c>
      <c r="K163" s="50" t="str">
        <f ca="1">K162</f>
        <v>-</v>
      </c>
      <c r="L163" s="50" t="str">
        <f>L162&amp;"     "</f>
        <v xml:space="preserve">Activa     </v>
      </c>
    </row>
    <row r="164" spans="1:12" ht="24.95" customHeight="1" x14ac:dyDescent="0.2">
      <c r="A164" s="46" t="s">
        <v>370</v>
      </c>
      <c r="B164" s="46"/>
      <c r="C164" s="47" t="s">
        <v>371</v>
      </c>
      <c r="D164" s="53">
        <f t="shared" si="4"/>
        <v>161</v>
      </c>
      <c r="E164" s="46" t="s">
        <v>44</v>
      </c>
      <c r="F164" s="50" t="s">
        <v>120</v>
      </c>
      <c r="G164" s="48">
        <v>74778</v>
      </c>
      <c r="H164" s="49" t="s">
        <v>45</v>
      </c>
      <c r="I164" s="49" t="s">
        <v>46</v>
      </c>
      <c r="J164" s="49" t="s">
        <v>51</v>
      </c>
      <c r="K164" s="50" t="str">
        <f ca="1">IF(INDIRECT("I164")="Clásica","15%",IF(INDIRECT("I164")="Premium","19%","-"))</f>
        <v>-</v>
      </c>
      <c r="L164" s="49" t="s">
        <v>133</v>
      </c>
    </row>
    <row r="165" spans="1:12" ht="24.95" customHeight="1" x14ac:dyDescent="0.2">
      <c r="A165" s="46" t="s">
        <v>370</v>
      </c>
      <c r="B165" s="46" t="s">
        <v>372</v>
      </c>
      <c r="C165" s="51" t="str">
        <f>"     "&amp;C164</f>
        <v xml:space="preserve">     Furno 3.0 Lego Hero Factory 2011</v>
      </c>
      <c r="D165" s="53">
        <f t="shared" ref="D165:D185" si="5">D164+1</f>
        <v>162</v>
      </c>
      <c r="E165" s="46" t="s">
        <v>373</v>
      </c>
      <c r="F165" s="48">
        <v>1</v>
      </c>
      <c r="G165" s="50">
        <f>G164</f>
        <v>74778</v>
      </c>
      <c r="H165" s="50" t="str">
        <f>H164&amp;"     "</f>
        <v xml:space="preserve">$     </v>
      </c>
      <c r="I165" s="50" t="str">
        <f>I164&amp;"     "</f>
        <v xml:space="preserve">Mercado Envíos por mi cuenta     </v>
      </c>
      <c r="J165" s="50" t="str">
        <f>J164&amp;"     "</f>
        <v xml:space="preserve">Clásica     </v>
      </c>
      <c r="K165" s="50" t="str">
        <f ca="1">K164</f>
        <v>-</v>
      </c>
      <c r="L165" s="50" t="str">
        <f>L164&amp;"     "</f>
        <v xml:space="preserve">Activa     </v>
      </c>
    </row>
    <row r="166" spans="1:12" ht="24.95" customHeight="1" x14ac:dyDescent="0.2">
      <c r="A166" s="46" t="s">
        <v>374</v>
      </c>
      <c r="B166" s="46"/>
      <c r="C166" s="47" t="s">
        <v>375</v>
      </c>
      <c r="D166" s="53">
        <f t="shared" si="5"/>
        <v>163</v>
      </c>
      <c r="E166" s="46" t="s">
        <v>44</v>
      </c>
      <c r="F166" s="48">
        <v>1</v>
      </c>
      <c r="G166" s="48">
        <v>85000</v>
      </c>
      <c r="H166" s="49" t="s">
        <v>45</v>
      </c>
      <c r="I166" s="49" t="s">
        <v>46</v>
      </c>
      <c r="J166" s="49" t="s">
        <v>64</v>
      </c>
      <c r="K166" s="50" t="str">
        <f ca="1">IF(INDIRECT("I166")="Clásica","16%",IF(INDIRECT("I166")="Premium","20%","-"))</f>
        <v>-</v>
      </c>
      <c r="L166" s="49" t="s">
        <v>133</v>
      </c>
    </row>
    <row r="167" spans="1:12" ht="24.95" customHeight="1" x14ac:dyDescent="0.2">
      <c r="A167" s="46" t="s">
        <v>376</v>
      </c>
      <c r="B167" s="46"/>
      <c r="C167" s="47" t="s">
        <v>377</v>
      </c>
      <c r="D167" s="53">
        <f t="shared" si="5"/>
        <v>164</v>
      </c>
      <c r="E167" s="46" t="s">
        <v>44</v>
      </c>
      <c r="F167" s="48">
        <v>1</v>
      </c>
      <c r="G167" s="48">
        <v>400000</v>
      </c>
      <c r="H167" s="49" t="s">
        <v>45</v>
      </c>
      <c r="I167" s="49" t="s">
        <v>46</v>
      </c>
      <c r="J167" s="49" t="s">
        <v>64</v>
      </c>
      <c r="K167" s="50" t="str">
        <f ca="1">IF(INDIRECT("I167")="Clásica","16%",IF(INDIRECT("I167")="Premium","20%","-"))</f>
        <v>-</v>
      </c>
      <c r="L167" s="49" t="s">
        <v>133</v>
      </c>
    </row>
    <row r="168" spans="1:12" ht="24.95" customHeight="1" x14ac:dyDescent="0.2">
      <c r="A168" s="46" t="s">
        <v>378</v>
      </c>
      <c r="B168" s="46"/>
      <c r="C168" s="47" t="s">
        <v>379</v>
      </c>
      <c r="D168" s="53">
        <f t="shared" si="5"/>
        <v>165</v>
      </c>
      <c r="E168" s="46" t="s">
        <v>44</v>
      </c>
      <c r="F168" s="48">
        <v>1</v>
      </c>
      <c r="G168" s="48">
        <v>82500</v>
      </c>
      <c r="H168" s="49" t="s">
        <v>45</v>
      </c>
      <c r="I168" s="49" t="s">
        <v>46</v>
      </c>
      <c r="J168" s="49" t="s">
        <v>64</v>
      </c>
      <c r="K168" s="50" t="str">
        <f ca="1">IF(INDIRECT("I168")="Clásica","16%",IF(INDIRECT("I168")="Premium","20%","-"))</f>
        <v>-</v>
      </c>
      <c r="L168" s="49" t="s">
        <v>133</v>
      </c>
    </row>
    <row r="169" spans="1:12" ht="24.95" customHeight="1" x14ac:dyDescent="0.2">
      <c r="A169" s="46" t="s">
        <v>380</v>
      </c>
      <c r="B169" s="46"/>
      <c r="C169" s="47" t="s">
        <v>381</v>
      </c>
      <c r="D169" s="53">
        <f t="shared" si="5"/>
        <v>166</v>
      </c>
      <c r="E169" s="46" t="s">
        <v>44</v>
      </c>
      <c r="F169" s="48">
        <v>1</v>
      </c>
      <c r="G169" s="48">
        <v>74778</v>
      </c>
      <c r="H169" s="49" t="s">
        <v>45</v>
      </c>
      <c r="I169" s="49" t="s">
        <v>46</v>
      </c>
      <c r="J169" s="49" t="s">
        <v>64</v>
      </c>
      <c r="K169" s="50" t="str">
        <f ca="1">IF(INDIRECT("I169")="Clásica","16%",IF(INDIRECT("I169")="Premium","20%","-"))</f>
        <v>-</v>
      </c>
      <c r="L169" s="49" t="s">
        <v>133</v>
      </c>
    </row>
    <row r="170" spans="1:12" ht="24.95" customHeight="1" x14ac:dyDescent="0.2">
      <c r="A170" s="46" t="s">
        <v>382</v>
      </c>
      <c r="B170" s="46"/>
      <c r="C170" s="47" t="s">
        <v>383</v>
      </c>
      <c r="D170" s="53">
        <f t="shared" si="5"/>
        <v>167</v>
      </c>
      <c r="E170" s="46" t="s">
        <v>44</v>
      </c>
      <c r="F170" s="48">
        <v>1</v>
      </c>
      <c r="G170" s="48">
        <v>83600</v>
      </c>
      <c r="H170" s="49" t="s">
        <v>45</v>
      </c>
      <c r="I170" s="49" t="s">
        <v>46</v>
      </c>
      <c r="J170" s="49" t="s">
        <v>64</v>
      </c>
      <c r="K170" s="50" t="str">
        <f ca="1">IF(INDIRECT("I170")="Clásica","16%",IF(INDIRECT("I170")="Premium","20%","-"))</f>
        <v>-</v>
      </c>
      <c r="L170" s="49" t="s">
        <v>133</v>
      </c>
    </row>
    <row r="171" spans="1:12" ht="24.95" customHeight="1" x14ac:dyDescent="0.2">
      <c r="A171" s="46" t="s">
        <v>384</v>
      </c>
      <c r="B171" s="46"/>
      <c r="C171" s="47" t="s">
        <v>385</v>
      </c>
      <c r="D171" s="53">
        <f t="shared" si="5"/>
        <v>168</v>
      </c>
      <c r="E171" s="46" t="s">
        <v>44</v>
      </c>
      <c r="F171" s="48">
        <v>1</v>
      </c>
      <c r="G171" s="48">
        <v>80000</v>
      </c>
      <c r="H171" s="49" t="s">
        <v>45</v>
      </c>
      <c r="I171" s="49" t="s">
        <v>46</v>
      </c>
      <c r="J171" s="49" t="s">
        <v>64</v>
      </c>
      <c r="K171" s="50" t="str">
        <f ca="1">IF(INDIRECT("I171")="Clásica","16%",IF(INDIRECT("I171")="Premium","20%","-"))</f>
        <v>-</v>
      </c>
      <c r="L171" s="49" t="s">
        <v>133</v>
      </c>
    </row>
    <row r="172" spans="1:12" ht="24.95" customHeight="1" x14ac:dyDescent="0.2">
      <c r="A172" s="46" t="s">
        <v>386</v>
      </c>
      <c r="B172" s="46"/>
      <c r="C172" s="47" t="s">
        <v>387</v>
      </c>
      <c r="D172" s="53">
        <f t="shared" si="5"/>
        <v>169</v>
      </c>
      <c r="E172" s="46" t="s">
        <v>44</v>
      </c>
      <c r="F172" s="48">
        <v>1</v>
      </c>
      <c r="G172" s="48">
        <v>134600</v>
      </c>
      <c r="H172" s="49" t="s">
        <v>45</v>
      </c>
      <c r="I172" s="49" t="s">
        <v>46</v>
      </c>
      <c r="J172" s="49" t="s">
        <v>64</v>
      </c>
      <c r="K172" s="50" t="str">
        <f ca="1">IF(INDIRECT("I172")="Clásica","16%",IF(INDIRECT("I172")="Premium","20%","-"))</f>
        <v>-</v>
      </c>
      <c r="L172" s="49" t="s">
        <v>133</v>
      </c>
    </row>
    <row r="173" spans="1:12" ht="24.95" customHeight="1" x14ac:dyDescent="0.2">
      <c r="A173" s="46" t="s">
        <v>388</v>
      </c>
      <c r="B173" s="46"/>
      <c r="C173" s="47" t="s">
        <v>389</v>
      </c>
      <c r="D173" s="53">
        <f t="shared" si="5"/>
        <v>170</v>
      </c>
      <c r="E173" s="46" t="s">
        <v>44</v>
      </c>
      <c r="F173" s="48">
        <v>1</v>
      </c>
      <c r="G173" s="48">
        <v>80000</v>
      </c>
      <c r="H173" s="49" t="s">
        <v>45</v>
      </c>
      <c r="I173" s="49" t="s">
        <v>46</v>
      </c>
      <c r="J173" s="49" t="s">
        <v>64</v>
      </c>
      <c r="K173" s="50" t="str">
        <f ca="1">IF(INDIRECT("I173")="Clásica","16%",IF(INDIRECT("I173")="Premium","20%","-"))</f>
        <v>-</v>
      </c>
      <c r="L173" s="49" t="s">
        <v>133</v>
      </c>
    </row>
    <row r="174" spans="1:12" ht="24.95" customHeight="1" x14ac:dyDescent="0.2">
      <c r="A174" s="46" t="s">
        <v>390</v>
      </c>
      <c r="B174" s="46"/>
      <c r="C174" s="47" t="s">
        <v>170</v>
      </c>
      <c r="D174" s="53">
        <f t="shared" si="5"/>
        <v>171</v>
      </c>
      <c r="E174" s="46" t="s">
        <v>44</v>
      </c>
      <c r="F174" s="48">
        <v>1</v>
      </c>
      <c r="G174" s="48">
        <v>88000</v>
      </c>
      <c r="H174" s="49" t="s">
        <v>45</v>
      </c>
      <c r="I174" s="49" t="s">
        <v>46</v>
      </c>
      <c r="J174" s="49" t="s">
        <v>64</v>
      </c>
      <c r="K174" s="50" t="str">
        <f ca="1">IF(INDIRECT("I174")="Clásica","16%",IF(INDIRECT("I174")="Premium","20%","-"))</f>
        <v>-</v>
      </c>
      <c r="L174" s="49" t="s">
        <v>133</v>
      </c>
    </row>
    <row r="175" spans="1:12" ht="24.95" customHeight="1" x14ac:dyDescent="0.2">
      <c r="A175" s="46" t="s">
        <v>391</v>
      </c>
      <c r="B175" s="46"/>
      <c r="C175" s="47" t="s">
        <v>392</v>
      </c>
      <c r="D175" s="53">
        <f t="shared" si="5"/>
        <v>172</v>
      </c>
      <c r="E175" s="46" t="s">
        <v>44</v>
      </c>
      <c r="F175" s="48">
        <v>1</v>
      </c>
      <c r="G175" s="48">
        <v>90000</v>
      </c>
      <c r="H175" s="49" t="s">
        <v>45</v>
      </c>
      <c r="I175" s="49" t="s">
        <v>46</v>
      </c>
      <c r="J175" s="49" t="s">
        <v>64</v>
      </c>
      <c r="K175" s="50" t="str">
        <f ca="1">IF(INDIRECT("I175")="Clásica","16%",IF(INDIRECT("I175")="Premium","20%","-"))</f>
        <v>-</v>
      </c>
      <c r="L175" s="49" t="s">
        <v>133</v>
      </c>
    </row>
    <row r="176" spans="1:12" ht="24.95" customHeight="1" x14ac:dyDescent="0.2">
      <c r="A176" s="46" t="s">
        <v>393</v>
      </c>
      <c r="B176" s="46"/>
      <c r="C176" s="47" t="s">
        <v>394</v>
      </c>
      <c r="D176" s="53">
        <f t="shared" si="5"/>
        <v>173</v>
      </c>
      <c r="E176" s="46" t="s">
        <v>44</v>
      </c>
      <c r="F176" s="48">
        <v>1</v>
      </c>
      <c r="G176" s="48">
        <v>100000</v>
      </c>
      <c r="H176" s="49" t="s">
        <v>45</v>
      </c>
      <c r="I176" s="49" t="s">
        <v>46</v>
      </c>
      <c r="J176" s="49" t="s">
        <v>64</v>
      </c>
      <c r="K176" s="50" t="str">
        <f ca="1">IF(INDIRECT("I176")="Clásica","16%",IF(INDIRECT("I176")="Premium","20%","-"))</f>
        <v>-</v>
      </c>
      <c r="L176" s="49" t="s">
        <v>133</v>
      </c>
    </row>
    <row r="177" spans="1:12" ht="24.95" customHeight="1" x14ac:dyDescent="0.2">
      <c r="A177" s="46" t="s">
        <v>395</v>
      </c>
      <c r="B177" s="46"/>
      <c r="C177" s="47" t="s">
        <v>396</v>
      </c>
      <c r="D177" s="53">
        <f t="shared" si="5"/>
        <v>174</v>
      </c>
      <c r="E177" s="46" t="s">
        <v>44</v>
      </c>
      <c r="F177" s="48">
        <v>1</v>
      </c>
      <c r="G177" s="48">
        <v>106700</v>
      </c>
      <c r="H177" s="49" t="s">
        <v>45</v>
      </c>
      <c r="I177" s="49" t="s">
        <v>46</v>
      </c>
      <c r="J177" s="49" t="s">
        <v>64</v>
      </c>
      <c r="K177" s="50" t="str">
        <f ca="1">IF(INDIRECT("I177")="Clásica","16%",IF(INDIRECT("I177")="Premium","20%","-"))</f>
        <v>-</v>
      </c>
      <c r="L177" s="49" t="s">
        <v>133</v>
      </c>
    </row>
    <row r="178" spans="1:12" ht="24.95" customHeight="1" x14ac:dyDescent="0.2">
      <c r="A178" s="46" t="s">
        <v>397</v>
      </c>
      <c r="B178" s="46"/>
      <c r="C178" s="47" t="s">
        <v>398</v>
      </c>
      <c r="D178" s="53">
        <f t="shared" si="5"/>
        <v>175</v>
      </c>
      <c r="E178" s="46" t="s">
        <v>44</v>
      </c>
      <c r="F178" s="48">
        <v>1</v>
      </c>
      <c r="G178" s="48">
        <v>80000</v>
      </c>
      <c r="H178" s="49" t="s">
        <v>45</v>
      </c>
      <c r="I178" s="49" t="s">
        <v>46</v>
      </c>
      <c r="J178" s="49" t="s">
        <v>64</v>
      </c>
      <c r="K178" s="50" t="str">
        <f ca="1">IF(INDIRECT("I178")="Clásica","16%",IF(INDIRECT("I178")="Premium","20%","-"))</f>
        <v>-</v>
      </c>
      <c r="L178" s="49" t="s">
        <v>133</v>
      </c>
    </row>
    <row r="179" spans="1:12" ht="24.95" customHeight="1" x14ac:dyDescent="0.2">
      <c r="A179" s="46" t="s">
        <v>399</v>
      </c>
      <c r="B179" s="46"/>
      <c r="C179" s="47" t="s">
        <v>400</v>
      </c>
      <c r="D179" s="53">
        <f t="shared" si="5"/>
        <v>176</v>
      </c>
      <c r="E179" s="46" t="s">
        <v>44</v>
      </c>
      <c r="F179" s="48">
        <v>1</v>
      </c>
      <c r="G179" s="48">
        <v>107182</v>
      </c>
      <c r="H179" s="49" t="s">
        <v>45</v>
      </c>
      <c r="I179" s="49" t="s">
        <v>46</v>
      </c>
      <c r="J179" s="49" t="s">
        <v>64</v>
      </c>
      <c r="K179" s="50" t="str">
        <f ca="1">IF(INDIRECT("I179")="Clásica","16%",IF(INDIRECT("I179")="Premium","20%","-"))</f>
        <v>-</v>
      </c>
      <c r="L179" s="49" t="s">
        <v>133</v>
      </c>
    </row>
    <row r="180" spans="1:12" ht="24.95" customHeight="1" x14ac:dyDescent="0.2">
      <c r="A180" s="46" t="s">
        <v>401</v>
      </c>
      <c r="B180" s="46"/>
      <c r="C180" s="47" t="s">
        <v>402</v>
      </c>
      <c r="D180" s="53">
        <f t="shared" si="5"/>
        <v>177</v>
      </c>
      <c r="E180" s="46" t="s">
        <v>44</v>
      </c>
      <c r="F180" s="48">
        <v>1</v>
      </c>
      <c r="G180" s="48">
        <v>90000</v>
      </c>
      <c r="H180" s="49" t="s">
        <v>45</v>
      </c>
      <c r="I180" s="49" t="s">
        <v>46</v>
      </c>
      <c r="J180" s="49" t="s">
        <v>64</v>
      </c>
      <c r="K180" s="50" t="str">
        <f ca="1">IF(INDIRECT("I180")="Clásica","16%",IF(INDIRECT("I180")="Premium","20%","-"))</f>
        <v>-</v>
      </c>
      <c r="L180" s="49" t="s">
        <v>133</v>
      </c>
    </row>
    <row r="181" spans="1:12" ht="24.95" customHeight="1" x14ac:dyDescent="0.2">
      <c r="A181" s="46" t="s">
        <v>403</v>
      </c>
      <c r="B181" s="46"/>
      <c r="C181" s="47" t="s">
        <v>404</v>
      </c>
      <c r="D181" s="53">
        <f t="shared" si="5"/>
        <v>178</v>
      </c>
      <c r="E181" s="46" t="s">
        <v>44</v>
      </c>
      <c r="F181" s="48">
        <v>1</v>
      </c>
      <c r="G181" s="48">
        <v>95000</v>
      </c>
      <c r="H181" s="49" t="s">
        <v>45</v>
      </c>
      <c r="I181" s="49" t="s">
        <v>46</v>
      </c>
      <c r="J181" s="49" t="s">
        <v>64</v>
      </c>
      <c r="K181" s="50" t="str">
        <f ca="1">IF(INDIRECT("I181")="Clásica","16%",IF(INDIRECT("I181")="Premium","20%","-"))</f>
        <v>-</v>
      </c>
      <c r="L181" s="49" t="s">
        <v>133</v>
      </c>
    </row>
    <row r="182" spans="1:12" ht="24.95" customHeight="1" x14ac:dyDescent="0.2">
      <c r="A182" s="46" t="s">
        <v>405</v>
      </c>
      <c r="B182" s="46"/>
      <c r="C182" s="47" t="s">
        <v>406</v>
      </c>
      <c r="D182" s="53">
        <f t="shared" si="5"/>
        <v>179</v>
      </c>
      <c r="E182" s="46" t="s">
        <v>44</v>
      </c>
      <c r="F182" s="48">
        <v>1</v>
      </c>
      <c r="G182" s="48">
        <v>90000</v>
      </c>
      <c r="H182" s="49" t="s">
        <v>45</v>
      </c>
      <c r="I182" s="49" t="s">
        <v>46</v>
      </c>
      <c r="J182" s="49" t="s">
        <v>64</v>
      </c>
      <c r="K182" s="50" t="str">
        <f ca="1">IF(INDIRECT("I182")="Clásica","16%",IF(INDIRECT("I182")="Premium","20%","-"))</f>
        <v>-</v>
      </c>
      <c r="L182" s="49" t="s">
        <v>133</v>
      </c>
    </row>
    <row r="183" spans="1:12" ht="24.95" customHeight="1" x14ac:dyDescent="0.2">
      <c r="A183" s="46" t="s">
        <v>407</v>
      </c>
      <c r="B183" s="46"/>
      <c r="C183" s="47" t="s">
        <v>408</v>
      </c>
      <c r="D183" s="53">
        <f t="shared" si="5"/>
        <v>180</v>
      </c>
      <c r="E183" s="46" t="s">
        <v>44</v>
      </c>
      <c r="F183" s="48">
        <v>1</v>
      </c>
      <c r="G183" s="48">
        <v>85000</v>
      </c>
      <c r="H183" s="49" t="s">
        <v>45</v>
      </c>
      <c r="I183" s="49" t="s">
        <v>46</v>
      </c>
      <c r="J183" s="49" t="s">
        <v>64</v>
      </c>
      <c r="K183" s="50" t="str">
        <f ca="1">IF(INDIRECT("I183")="Clásica","16%",IF(INDIRECT("I183")="Premium","20%","-"))</f>
        <v>-</v>
      </c>
      <c r="L183" s="49" t="s">
        <v>133</v>
      </c>
    </row>
    <row r="184" spans="1:12" ht="24.95" customHeight="1" x14ac:dyDescent="0.2">
      <c r="A184" s="46" t="s">
        <v>409</v>
      </c>
      <c r="B184" s="46"/>
      <c r="C184" s="47" t="s">
        <v>410</v>
      </c>
      <c r="D184" s="53">
        <f t="shared" si="5"/>
        <v>181</v>
      </c>
      <c r="E184" s="46" t="s">
        <v>44</v>
      </c>
      <c r="F184" s="48">
        <v>1</v>
      </c>
      <c r="G184" s="48">
        <v>80000</v>
      </c>
      <c r="H184" s="49" t="s">
        <v>45</v>
      </c>
      <c r="I184" s="49" t="s">
        <v>46</v>
      </c>
      <c r="J184" s="49" t="s">
        <v>64</v>
      </c>
      <c r="K184" s="50" t="str">
        <f ca="1">IF(INDIRECT("I184")="Clásica","16%",IF(INDIRECT("I184")="Premium","20%","-"))</f>
        <v>-</v>
      </c>
      <c r="L184" s="49" t="s">
        <v>133</v>
      </c>
    </row>
    <row r="185" spans="1:12" ht="24.95" customHeight="1" x14ac:dyDescent="0.2">
      <c r="A185" s="46" t="s">
        <v>411</v>
      </c>
      <c r="B185" s="46"/>
      <c r="C185" s="47" t="s">
        <v>412</v>
      </c>
      <c r="D185" s="53">
        <f t="shared" si="5"/>
        <v>182</v>
      </c>
      <c r="E185" s="46" t="s">
        <v>44</v>
      </c>
      <c r="F185" s="48">
        <v>1</v>
      </c>
      <c r="G185" s="48">
        <v>70000</v>
      </c>
      <c r="H185" s="49" t="s">
        <v>45</v>
      </c>
      <c r="I185" s="49" t="s">
        <v>46</v>
      </c>
      <c r="J185" s="49" t="s">
        <v>64</v>
      </c>
      <c r="K185" s="50" t="str">
        <f ca="1">IF(INDIRECT("I185")="Clásica","16%",IF(INDIRECT("I185")="Premium","20%","-"))</f>
        <v>-</v>
      </c>
      <c r="L185" s="49" t="s">
        <v>133</v>
      </c>
    </row>
  </sheetData>
  <mergeCells count="3">
    <mergeCell ref="A2:E2"/>
    <mergeCell ref="F2:H2"/>
    <mergeCell ref="J2:L2"/>
  </mergeCells>
  <dataValidations count="7">
    <dataValidation type="list" allowBlank="1" showInputMessage="1" showErrorMessage="1" sqref="H4:H28 H30:H38 H40:H44 H46 H48 H50 H52:H55 H57:H59 H61:H68 H70:H75 H77 H79:H90 H92:H116 H118:H122 H124:H127 H129 H131 H133 H135 H137:H138 H140 H142:H158 H160:H162 H164 H166:H185" xr:uid="{00000000-0002-0000-0200-000000000000}">
      <formula1>"$,U$S"</formula1>
    </dataValidation>
    <dataValidation type="list" allowBlank="1" showInputMessage="1" showErrorMessage="1" sqref="I4:I28 I30:I38 I40:I44 I46 I48 I50 I52:I55 I57:I59 I61:I68 I70:I75 I77 I79:I90 I92:I116 I118:I122 I124:I127 I129 I131 I133 I135 I137:I138 I140 I142:I158 I160:I162 I164 I166:I185" xr:uid="{00000000-0002-0000-0200-000001000000}">
      <formula1>"Mercado Envíos por mi cuenta,Mercado Envíos a cargo del comprador"</formula1>
    </dataValidation>
    <dataValidation type="list" allowBlank="1" showInputMessage="1" showErrorMessage="1" sqref="J4 J6:J10 J17 J21" xr:uid="{00000000-0002-0000-0200-000002000000}">
      <formula1>"Gratuita"</formula1>
    </dataValidation>
    <dataValidation type="list" allowBlank="1" showInputMessage="1" showErrorMessage="1" sqref="J5 J13 J18 J22:J24 J27 J32:J36" xr:uid="{00000000-0002-0000-0200-000003000000}">
      <formula1>"Clásica"</formula1>
    </dataValidation>
    <dataValidation type="list" allowBlank="1" showInputMessage="1" showErrorMessage="1" sqref="J11:J12 J14:J16 J19:J20 J25:J26 J28 J30 J37 J40:J43" xr:uid="{00000000-0002-0000-0200-000004000000}">
      <formula1>"Premium"</formula1>
    </dataValidation>
    <dataValidation type="list" allowBlank="1" showInputMessage="1" showErrorMessage="1" sqref="J31 J38 J44 J46 J48 J50 J52:J55 J57:J59 J61:J68 J70:J75 J77 J79:J90 J92:J116 J118:J122 J124:J127 J129 J131 J133 J135 J137:J138 J140 J142:J158 J160:J162 J164 J166:J185" xr:uid="{00000000-0002-0000-0200-000005000000}">
      <formula1>"Clásica,Premium"</formula1>
    </dataValidation>
    <dataValidation type="list" allowBlank="1" showInputMessage="1" showErrorMessage="1" sqref="L31 L38 L44 L46 L48 L50 L52:L55 L57:L59 L61:L68 L70:L75 L77 L79:L90 L92:L116 L118:L122 L124:L127 L129 L131 L133 L135 L137:L138 L140 L142:L158 L160:L162 L164 L166:L185" xr:uid="{00000000-0002-0000-0200-000006000000}">
      <formula1>"Activa,Inactiva"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3"/>
  <sheetViews>
    <sheetView tabSelected="1" zoomScale="115" zoomScaleNormal="115" workbookViewId="0">
      <selection activeCell="D182" sqref="D182"/>
    </sheetView>
  </sheetViews>
  <sheetFormatPr baseColWidth="10" defaultRowHeight="12.75" x14ac:dyDescent="0.2"/>
  <cols>
    <col min="1" max="1" width="55.28515625" style="59" bestFit="1" customWidth="1"/>
  </cols>
  <sheetData>
    <row r="1" spans="1:2" x14ac:dyDescent="0.2">
      <c r="A1" s="54" t="s">
        <v>32</v>
      </c>
      <c r="B1" s="54" t="s">
        <v>33</v>
      </c>
    </row>
    <row r="2" spans="1:2" x14ac:dyDescent="0.2">
      <c r="A2" s="55" t="s">
        <v>43</v>
      </c>
      <c r="B2" s="57">
        <v>2</v>
      </c>
    </row>
    <row r="3" spans="1:2" x14ac:dyDescent="0.2">
      <c r="A3" s="55" t="s">
        <v>50</v>
      </c>
      <c r="B3" s="57">
        <v>2</v>
      </c>
    </row>
    <row r="4" spans="1:2" x14ac:dyDescent="0.2">
      <c r="A4" s="55" t="s">
        <v>53</v>
      </c>
      <c r="B4" s="57">
        <v>2</v>
      </c>
    </row>
    <row r="5" spans="1:2" x14ac:dyDescent="0.2">
      <c r="A5" s="55" t="s">
        <v>55</v>
      </c>
      <c r="B5" s="57">
        <v>2</v>
      </c>
    </row>
    <row r="6" spans="1:2" x14ac:dyDescent="0.2">
      <c r="A6" s="55" t="s">
        <v>57</v>
      </c>
      <c r="B6" s="57">
        <v>2</v>
      </c>
    </row>
    <row r="7" spans="1:2" x14ac:dyDescent="0.2">
      <c r="A7" s="55" t="s">
        <v>59</v>
      </c>
      <c r="B7" s="57">
        <v>2</v>
      </c>
    </row>
    <row r="8" spans="1:2" x14ac:dyDescent="0.2">
      <c r="A8" s="55" t="s">
        <v>61</v>
      </c>
      <c r="B8" s="57">
        <v>2</v>
      </c>
    </row>
    <row r="9" spans="1:2" x14ac:dyDescent="0.2">
      <c r="A9" s="55" t="s">
        <v>63</v>
      </c>
      <c r="B9" s="57">
        <v>2</v>
      </c>
    </row>
    <row r="10" spans="1:2" x14ac:dyDescent="0.2">
      <c r="A10" s="55" t="s">
        <v>66</v>
      </c>
      <c r="B10" s="57">
        <v>2</v>
      </c>
    </row>
    <row r="11" spans="1:2" x14ac:dyDescent="0.2">
      <c r="A11" s="55" t="s">
        <v>68</v>
      </c>
      <c r="B11" s="57">
        <v>2</v>
      </c>
    </row>
    <row r="12" spans="1:2" x14ac:dyDescent="0.2">
      <c r="A12" s="55" t="s">
        <v>70</v>
      </c>
      <c r="B12" s="57">
        <v>2</v>
      </c>
    </row>
    <row r="13" spans="1:2" x14ac:dyDescent="0.2">
      <c r="A13" s="55" t="s">
        <v>72</v>
      </c>
      <c r="B13" s="57">
        <v>2</v>
      </c>
    </row>
    <row r="14" spans="1:2" x14ac:dyDescent="0.2">
      <c r="A14" s="55" t="s">
        <v>74</v>
      </c>
      <c r="B14" s="57">
        <v>2</v>
      </c>
    </row>
    <row r="15" spans="1:2" x14ac:dyDescent="0.2">
      <c r="A15" s="55" t="s">
        <v>76</v>
      </c>
      <c r="B15" s="57">
        <v>2</v>
      </c>
    </row>
    <row r="16" spans="1:2" x14ac:dyDescent="0.2">
      <c r="A16" s="55" t="s">
        <v>78</v>
      </c>
      <c r="B16" s="57">
        <v>2</v>
      </c>
    </row>
    <row r="17" spans="1:2" x14ac:dyDescent="0.2">
      <c r="A17" s="55" t="s">
        <v>80</v>
      </c>
      <c r="B17" s="57">
        <v>2</v>
      </c>
    </row>
    <row r="18" spans="1:2" x14ac:dyDescent="0.2">
      <c r="A18" s="55" t="s">
        <v>82</v>
      </c>
      <c r="B18" s="57">
        <v>2</v>
      </c>
    </row>
    <row r="19" spans="1:2" x14ac:dyDescent="0.2">
      <c r="A19" s="55" t="s">
        <v>84</v>
      </c>
      <c r="B19" s="57">
        <v>2</v>
      </c>
    </row>
    <row r="20" spans="1:2" x14ac:dyDescent="0.2">
      <c r="A20" s="55" t="s">
        <v>86</v>
      </c>
      <c r="B20" s="57">
        <v>2</v>
      </c>
    </row>
    <row r="21" spans="1:2" x14ac:dyDescent="0.2">
      <c r="A21" s="55" t="s">
        <v>88</v>
      </c>
      <c r="B21" s="57">
        <v>2</v>
      </c>
    </row>
    <row r="22" spans="1:2" x14ac:dyDescent="0.2">
      <c r="A22" s="55" t="s">
        <v>90</v>
      </c>
      <c r="B22" s="57">
        <v>2</v>
      </c>
    </row>
    <row r="23" spans="1:2" x14ac:dyDescent="0.2">
      <c r="A23" s="55" t="s">
        <v>92</v>
      </c>
      <c r="B23" s="57">
        <v>2</v>
      </c>
    </row>
    <row r="24" spans="1:2" x14ac:dyDescent="0.2">
      <c r="A24" s="55" t="s">
        <v>94</v>
      </c>
      <c r="B24" s="57">
        <v>2</v>
      </c>
    </row>
    <row r="25" spans="1:2" x14ac:dyDescent="0.2">
      <c r="A25" s="55" t="s">
        <v>96</v>
      </c>
      <c r="B25" s="57">
        <v>2</v>
      </c>
    </row>
    <row r="26" spans="1:2" x14ac:dyDescent="0.2">
      <c r="A26" s="55" t="s">
        <v>98</v>
      </c>
      <c r="B26" s="57">
        <v>2</v>
      </c>
    </row>
    <row r="27" spans="1:2" x14ac:dyDescent="0.2">
      <c r="A27" s="55"/>
      <c r="B27" s="57">
        <v>2</v>
      </c>
    </row>
    <row r="28" spans="1:2" x14ac:dyDescent="0.2">
      <c r="A28" s="55" t="s">
        <v>103</v>
      </c>
      <c r="B28" s="57">
        <v>2</v>
      </c>
    </row>
    <row r="29" spans="1:2" x14ac:dyDescent="0.2">
      <c r="A29" s="55" t="s">
        <v>105</v>
      </c>
      <c r="B29" s="57">
        <v>2</v>
      </c>
    </row>
    <row r="30" spans="1:2" x14ac:dyDescent="0.2">
      <c r="A30" s="55" t="s">
        <v>107</v>
      </c>
      <c r="B30" s="57">
        <v>2</v>
      </c>
    </row>
    <row r="31" spans="1:2" x14ac:dyDescent="0.2">
      <c r="A31" s="55" t="s">
        <v>109</v>
      </c>
      <c r="B31" s="57">
        <v>2</v>
      </c>
    </row>
    <row r="32" spans="1:2" x14ac:dyDescent="0.2">
      <c r="A32" s="55" t="s">
        <v>111</v>
      </c>
      <c r="B32" s="57">
        <v>2</v>
      </c>
    </row>
    <row r="33" spans="1:2" x14ac:dyDescent="0.2">
      <c r="A33" s="55" t="s">
        <v>113</v>
      </c>
      <c r="B33" s="57">
        <v>2</v>
      </c>
    </row>
    <row r="34" spans="1:2" x14ac:dyDescent="0.2">
      <c r="A34" s="55" t="s">
        <v>115</v>
      </c>
      <c r="B34" s="57">
        <v>2</v>
      </c>
    </row>
    <row r="35" spans="1:2" x14ac:dyDescent="0.2">
      <c r="A35" s="55" t="s">
        <v>117</v>
      </c>
      <c r="B35" s="57">
        <v>2</v>
      </c>
    </row>
    <row r="36" spans="1:2" x14ac:dyDescent="0.2">
      <c r="A36" s="55" t="s">
        <v>119</v>
      </c>
      <c r="B36" s="57">
        <v>2</v>
      </c>
    </row>
    <row r="37" spans="1:2" x14ac:dyDescent="0.2">
      <c r="A37" s="55"/>
      <c r="B37" s="57">
        <v>2</v>
      </c>
    </row>
    <row r="38" spans="1:2" x14ac:dyDescent="0.2">
      <c r="A38" s="55" t="s">
        <v>124</v>
      </c>
      <c r="B38" s="57">
        <v>2</v>
      </c>
    </row>
    <row r="39" spans="1:2" x14ac:dyDescent="0.2">
      <c r="A39" s="55" t="s">
        <v>126</v>
      </c>
      <c r="B39" s="57">
        <v>2</v>
      </c>
    </row>
    <row r="40" spans="1:2" x14ac:dyDescent="0.2">
      <c r="A40" s="55" t="s">
        <v>128</v>
      </c>
      <c r="B40" s="57">
        <v>2</v>
      </c>
    </row>
    <row r="41" spans="1:2" x14ac:dyDescent="0.2">
      <c r="A41" s="55" t="s">
        <v>130</v>
      </c>
      <c r="B41" s="57">
        <v>2</v>
      </c>
    </row>
    <row r="42" spans="1:2" x14ac:dyDescent="0.2">
      <c r="A42" s="55" t="s">
        <v>132</v>
      </c>
      <c r="B42" s="57">
        <v>2</v>
      </c>
    </row>
    <row r="43" spans="1:2" x14ac:dyDescent="0.2">
      <c r="A43" s="55"/>
      <c r="B43" s="57">
        <v>2</v>
      </c>
    </row>
    <row r="44" spans="1:2" x14ac:dyDescent="0.2">
      <c r="A44" s="55" t="s">
        <v>137</v>
      </c>
      <c r="B44" s="57">
        <v>2</v>
      </c>
    </row>
    <row r="45" spans="1:2" x14ac:dyDescent="0.2">
      <c r="A45" s="55"/>
      <c r="B45" s="57">
        <v>2</v>
      </c>
    </row>
    <row r="46" spans="1:2" x14ac:dyDescent="0.2">
      <c r="A46" s="55" t="s">
        <v>141</v>
      </c>
      <c r="B46" s="57">
        <v>2</v>
      </c>
    </row>
    <row r="47" spans="1:2" x14ac:dyDescent="0.2">
      <c r="A47" s="55"/>
      <c r="B47" s="57">
        <v>2</v>
      </c>
    </row>
    <row r="48" spans="1:2" x14ac:dyDescent="0.2">
      <c r="A48" s="55" t="s">
        <v>145</v>
      </c>
      <c r="B48" s="57">
        <v>2</v>
      </c>
    </row>
    <row r="49" spans="1:2" x14ac:dyDescent="0.2">
      <c r="A49" s="55"/>
      <c r="B49" s="57">
        <v>2</v>
      </c>
    </row>
    <row r="50" spans="1:2" x14ac:dyDescent="0.2">
      <c r="A50" s="55" t="s">
        <v>149</v>
      </c>
      <c r="B50" s="57">
        <v>2</v>
      </c>
    </row>
    <row r="51" spans="1:2" x14ac:dyDescent="0.2">
      <c r="A51" s="55" t="s">
        <v>151</v>
      </c>
      <c r="B51" s="57">
        <v>2</v>
      </c>
    </row>
    <row r="52" spans="1:2" x14ac:dyDescent="0.2">
      <c r="A52" s="55" t="s">
        <v>153</v>
      </c>
      <c r="B52" s="57">
        <v>2</v>
      </c>
    </row>
    <row r="53" spans="1:2" x14ac:dyDescent="0.2">
      <c r="A53" s="55" t="s">
        <v>155</v>
      </c>
      <c r="B53" s="57">
        <v>2</v>
      </c>
    </row>
    <row r="54" spans="1:2" x14ac:dyDescent="0.2">
      <c r="A54" s="55"/>
      <c r="B54" s="57">
        <v>2</v>
      </c>
    </row>
    <row r="55" spans="1:2" x14ac:dyDescent="0.2">
      <c r="A55" s="55" t="s">
        <v>159</v>
      </c>
      <c r="B55" s="57">
        <v>2</v>
      </c>
    </row>
    <row r="56" spans="1:2" x14ac:dyDescent="0.2">
      <c r="A56" s="55" t="s">
        <v>161</v>
      </c>
      <c r="B56" s="57">
        <v>2</v>
      </c>
    </row>
    <row r="57" spans="1:2" x14ac:dyDescent="0.2">
      <c r="A57" s="55" t="s">
        <v>163</v>
      </c>
      <c r="B57" s="57">
        <v>2</v>
      </c>
    </row>
    <row r="58" spans="1:2" x14ac:dyDescent="0.2">
      <c r="A58" s="55"/>
      <c r="B58" s="57">
        <v>2</v>
      </c>
    </row>
    <row r="59" spans="1:2" x14ac:dyDescent="0.2">
      <c r="A59" s="55" t="s">
        <v>166</v>
      </c>
      <c r="B59" s="57">
        <v>2</v>
      </c>
    </row>
    <row r="60" spans="1:2" x14ac:dyDescent="0.2">
      <c r="A60" s="55" t="s">
        <v>168</v>
      </c>
      <c r="B60" s="57">
        <v>2</v>
      </c>
    </row>
    <row r="61" spans="1:2" x14ac:dyDescent="0.2">
      <c r="A61" s="55" t="s">
        <v>170</v>
      </c>
      <c r="B61" s="57">
        <v>2</v>
      </c>
    </row>
    <row r="62" spans="1:2" x14ac:dyDescent="0.2">
      <c r="A62" s="55" t="s">
        <v>172</v>
      </c>
      <c r="B62" s="57">
        <v>2</v>
      </c>
    </row>
    <row r="63" spans="1:2" x14ac:dyDescent="0.2">
      <c r="A63" s="55" t="s">
        <v>174</v>
      </c>
      <c r="B63" s="57">
        <v>2</v>
      </c>
    </row>
    <row r="64" spans="1:2" x14ac:dyDescent="0.2">
      <c r="A64" s="55" t="s">
        <v>176</v>
      </c>
      <c r="B64" s="57">
        <v>2</v>
      </c>
    </row>
    <row r="65" spans="1:2" x14ac:dyDescent="0.2">
      <c r="A65" s="55" t="s">
        <v>178</v>
      </c>
      <c r="B65" s="57">
        <v>2</v>
      </c>
    </row>
    <row r="66" spans="1:2" x14ac:dyDescent="0.2">
      <c r="A66" s="55" t="s">
        <v>180</v>
      </c>
      <c r="B66" s="57">
        <v>2</v>
      </c>
    </row>
    <row r="67" spans="1:2" x14ac:dyDescent="0.2">
      <c r="A67" s="55"/>
      <c r="B67" s="57">
        <v>2</v>
      </c>
    </row>
    <row r="68" spans="1:2" x14ac:dyDescent="0.2">
      <c r="A68" s="55" t="s">
        <v>184</v>
      </c>
      <c r="B68" s="57">
        <v>2</v>
      </c>
    </row>
    <row r="69" spans="1:2" x14ac:dyDescent="0.2">
      <c r="A69" s="55" t="s">
        <v>186</v>
      </c>
      <c r="B69" s="57">
        <v>2</v>
      </c>
    </row>
    <row r="70" spans="1:2" x14ac:dyDescent="0.2">
      <c r="A70" s="55" t="s">
        <v>188</v>
      </c>
      <c r="B70" s="57">
        <v>2</v>
      </c>
    </row>
    <row r="71" spans="1:2" x14ac:dyDescent="0.2">
      <c r="A71" s="55" t="s">
        <v>190</v>
      </c>
      <c r="B71" s="57">
        <v>2</v>
      </c>
    </row>
    <row r="72" spans="1:2" x14ac:dyDescent="0.2">
      <c r="A72" s="55" t="s">
        <v>192</v>
      </c>
      <c r="B72" s="57">
        <v>2</v>
      </c>
    </row>
    <row r="73" spans="1:2" x14ac:dyDescent="0.2">
      <c r="A73" s="55" t="s">
        <v>194</v>
      </c>
      <c r="B73" s="57">
        <v>2</v>
      </c>
    </row>
    <row r="74" spans="1:2" x14ac:dyDescent="0.2">
      <c r="A74" s="55"/>
      <c r="B74" s="57">
        <v>2</v>
      </c>
    </row>
    <row r="75" spans="1:2" x14ac:dyDescent="0.2">
      <c r="A75" s="55" t="s">
        <v>198</v>
      </c>
      <c r="B75" s="57">
        <v>2</v>
      </c>
    </row>
    <row r="76" spans="1:2" x14ac:dyDescent="0.2">
      <c r="A76" s="55"/>
      <c r="B76" s="57">
        <v>2</v>
      </c>
    </row>
    <row r="77" spans="1:2" x14ac:dyDescent="0.2">
      <c r="A77" s="55" t="s">
        <v>202</v>
      </c>
      <c r="B77" s="57">
        <v>2</v>
      </c>
    </row>
    <row r="78" spans="1:2" x14ac:dyDescent="0.2">
      <c r="A78" s="55" t="s">
        <v>204</v>
      </c>
      <c r="B78" s="57">
        <v>2</v>
      </c>
    </row>
    <row r="79" spans="1:2" x14ac:dyDescent="0.2">
      <c r="A79" s="55" t="s">
        <v>206</v>
      </c>
      <c r="B79" s="57">
        <v>2</v>
      </c>
    </row>
    <row r="80" spans="1:2" x14ac:dyDescent="0.2">
      <c r="A80" s="55" t="s">
        <v>208</v>
      </c>
      <c r="B80" s="57">
        <v>2</v>
      </c>
    </row>
    <row r="81" spans="1:2" x14ac:dyDescent="0.2">
      <c r="A81" s="55" t="s">
        <v>210</v>
      </c>
      <c r="B81" s="57">
        <v>2</v>
      </c>
    </row>
    <row r="82" spans="1:2" x14ac:dyDescent="0.2">
      <c r="A82" s="55" t="s">
        <v>212</v>
      </c>
      <c r="B82" s="57">
        <v>2</v>
      </c>
    </row>
    <row r="83" spans="1:2" x14ac:dyDescent="0.2">
      <c r="A83" s="55" t="s">
        <v>214</v>
      </c>
      <c r="B83" s="57">
        <v>2</v>
      </c>
    </row>
    <row r="84" spans="1:2" x14ac:dyDescent="0.2">
      <c r="A84" s="55" t="s">
        <v>216</v>
      </c>
      <c r="B84" s="57">
        <v>2</v>
      </c>
    </row>
    <row r="85" spans="1:2" x14ac:dyDescent="0.2">
      <c r="A85" s="55" t="s">
        <v>218</v>
      </c>
      <c r="B85" s="57">
        <v>2</v>
      </c>
    </row>
    <row r="86" spans="1:2" x14ac:dyDescent="0.2">
      <c r="A86" s="55" t="s">
        <v>220</v>
      </c>
      <c r="B86" s="57">
        <v>2</v>
      </c>
    </row>
    <row r="87" spans="1:2" x14ac:dyDescent="0.2">
      <c r="A87" s="55" t="s">
        <v>222</v>
      </c>
      <c r="B87" s="57">
        <v>2</v>
      </c>
    </row>
    <row r="88" spans="1:2" x14ac:dyDescent="0.2">
      <c r="A88" s="55" t="s">
        <v>224</v>
      </c>
      <c r="B88" s="57">
        <v>2</v>
      </c>
    </row>
    <row r="89" spans="1:2" x14ac:dyDescent="0.2">
      <c r="A89" s="55"/>
      <c r="B89" s="57">
        <v>2</v>
      </c>
    </row>
    <row r="90" spans="1:2" x14ac:dyDescent="0.2">
      <c r="A90" s="55" t="s">
        <v>228</v>
      </c>
      <c r="B90" s="57">
        <v>2</v>
      </c>
    </row>
    <row r="91" spans="1:2" x14ac:dyDescent="0.2">
      <c r="A91" s="55" t="s">
        <v>230</v>
      </c>
      <c r="B91" s="57">
        <v>2</v>
      </c>
    </row>
    <row r="92" spans="1:2" x14ac:dyDescent="0.2">
      <c r="A92" s="55" t="s">
        <v>232</v>
      </c>
      <c r="B92" s="57">
        <v>2</v>
      </c>
    </row>
    <row r="93" spans="1:2" x14ac:dyDescent="0.2">
      <c r="A93" s="55" t="s">
        <v>234</v>
      </c>
      <c r="B93" s="57">
        <v>2</v>
      </c>
    </row>
    <row r="94" spans="1:2" x14ac:dyDescent="0.2">
      <c r="A94" s="55" t="s">
        <v>236</v>
      </c>
      <c r="B94" s="57">
        <v>2</v>
      </c>
    </row>
    <row r="95" spans="1:2" x14ac:dyDescent="0.2">
      <c r="A95" s="55" t="s">
        <v>238</v>
      </c>
      <c r="B95" s="57">
        <v>2</v>
      </c>
    </row>
    <row r="96" spans="1:2" x14ac:dyDescent="0.2">
      <c r="A96" s="55" t="s">
        <v>240</v>
      </c>
      <c r="B96" s="57">
        <v>2</v>
      </c>
    </row>
    <row r="97" spans="1:2" x14ac:dyDescent="0.2">
      <c r="A97" s="55" t="s">
        <v>242</v>
      </c>
      <c r="B97" s="57">
        <v>2</v>
      </c>
    </row>
    <row r="98" spans="1:2" x14ac:dyDescent="0.2">
      <c r="A98" s="55" t="s">
        <v>244</v>
      </c>
      <c r="B98" s="57">
        <v>2</v>
      </c>
    </row>
    <row r="99" spans="1:2" x14ac:dyDescent="0.2">
      <c r="A99" s="55" t="s">
        <v>246</v>
      </c>
      <c r="B99" s="57">
        <v>2</v>
      </c>
    </row>
    <row r="100" spans="1:2" x14ac:dyDescent="0.2">
      <c r="A100" s="55" t="s">
        <v>248</v>
      </c>
      <c r="B100" s="57">
        <v>2</v>
      </c>
    </row>
    <row r="101" spans="1:2" x14ac:dyDescent="0.2">
      <c r="A101" s="55" t="s">
        <v>250</v>
      </c>
      <c r="B101" s="57">
        <v>2</v>
      </c>
    </row>
    <row r="102" spans="1:2" x14ac:dyDescent="0.2">
      <c r="A102" s="55" t="s">
        <v>252</v>
      </c>
      <c r="B102" s="57">
        <v>2</v>
      </c>
    </row>
    <row r="103" spans="1:2" x14ac:dyDescent="0.2">
      <c r="A103" s="55" t="s">
        <v>254</v>
      </c>
      <c r="B103" s="57">
        <v>2</v>
      </c>
    </row>
    <row r="104" spans="1:2" x14ac:dyDescent="0.2">
      <c r="A104" s="55" t="s">
        <v>256</v>
      </c>
      <c r="B104" s="57">
        <v>2</v>
      </c>
    </row>
    <row r="105" spans="1:2" x14ac:dyDescent="0.2">
      <c r="A105" s="55" t="s">
        <v>258</v>
      </c>
      <c r="B105" s="57">
        <v>2</v>
      </c>
    </row>
    <row r="106" spans="1:2" x14ac:dyDescent="0.2">
      <c r="A106" s="55" t="s">
        <v>260</v>
      </c>
      <c r="B106" s="57">
        <v>2</v>
      </c>
    </row>
    <row r="107" spans="1:2" x14ac:dyDescent="0.2">
      <c r="A107" s="55" t="s">
        <v>262</v>
      </c>
      <c r="B107" s="57">
        <v>2</v>
      </c>
    </row>
    <row r="108" spans="1:2" x14ac:dyDescent="0.2">
      <c r="A108" s="55" t="s">
        <v>264</v>
      </c>
      <c r="B108" s="57">
        <v>2</v>
      </c>
    </row>
    <row r="109" spans="1:2" x14ac:dyDescent="0.2">
      <c r="A109" s="55" t="s">
        <v>266</v>
      </c>
      <c r="B109" s="57">
        <v>2</v>
      </c>
    </row>
    <row r="110" spans="1:2" x14ac:dyDescent="0.2">
      <c r="A110" s="55" t="s">
        <v>268</v>
      </c>
      <c r="B110" s="57">
        <v>2</v>
      </c>
    </row>
    <row r="111" spans="1:2" x14ac:dyDescent="0.2">
      <c r="A111" s="55" t="s">
        <v>270</v>
      </c>
      <c r="B111" s="57">
        <v>2</v>
      </c>
    </row>
    <row r="112" spans="1:2" x14ac:dyDescent="0.2">
      <c r="A112" s="55" t="s">
        <v>272</v>
      </c>
      <c r="B112" s="57">
        <v>2</v>
      </c>
    </row>
    <row r="113" spans="1:2" x14ac:dyDescent="0.2">
      <c r="A113" s="55" t="s">
        <v>274</v>
      </c>
      <c r="B113" s="57">
        <v>2</v>
      </c>
    </row>
    <row r="114" spans="1:2" x14ac:dyDescent="0.2">
      <c r="A114" s="55" t="s">
        <v>276</v>
      </c>
      <c r="B114" s="57">
        <v>2</v>
      </c>
    </row>
    <row r="115" spans="1:2" x14ac:dyDescent="0.2">
      <c r="A115" s="55"/>
      <c r="B115" s="57">
        <v>2</v>
      </c>
    </row>
    <row r="116" spans="1:2" x14ac:dyDescent="0.2">
      <c r="A116" s="55" t="s">
        <v>280</v>
      </c>
      <c r="B116" s="57">
        <v>2</v>
      </c>
    </row>
    <row r="117" spans="1:2" x14ac:dyDescent="0.2">
      <c r="A117" s="55" t="s">
        <v>282</v>
      </c>
      <c r="B117" s="57">
        <v>2</v>
      </c>
    </row>
    <row r="118" spans="1:2" x14ac:dyDescent="0.2">
      <c r="A118" s="55" t="s">
        <v>284</v>
      </c>
      <c r="B118" s="57">
        <v>2</v>
      </c>
    </row>
    <row r="119" spans="1:2" x14ac:dyDescent="0.2">
      <c r="A119" s="55" t="s">
        <v>286</v>
      </c>
      <c r="B119" s="57">
        <v>2</v>
      </c>
    </row>
    <row r="120" spans="1:2" x14ac:dyDescent="0.2">
      <c r="A120" s="55" t="s">
        <v>288</v>
      </c>
      <c r="B120" s="57">
        <v>2</v>
      </c>
    </row>
    <row r="121" spans="1:2" x14ac:dyDescent="0.2">
      <c r="A121" s="55"/>
      <c r="B121" s="57">
        <v>2</v>
      </c>
    </row>
    <row r="122" spans="1:2" x14ac:dyDescent="0.2">
      <c r="A122" s="55" t="s">
        <v>292</v>
      </c>
      <c r="B122" s="57">
        <v>2</v>
      </c>
    </row>
    <row r="123" spans="1:2" x14ac:dyDescent="0.2">
      <c r="A123" s="55" t="s">
        <v>294</v>
      </c>
      <c r="B123" s="57">
        <v>2</v>
      </c>
    </row>
    <row r="124" spans="1:2" x14ac:dyDescent="0.2">
      <c r="A124" s="55" t="s">
        <v>296</v>
      </c>
      <c r="B124" s="57">
        <v>2</v>
      </c>
    </row>
    <row r="125" spans="1:2" x14ac:dyDescent="0.2">
      <c r="A125" s="55" t="s">
        <v>298</v>
      </c>
      <c r="B125" s="57">
        <v>2</v>
      </c>
    </row>
    <row r="126" spans="1:2" x14ac:dyDescent="0.2">
      <c r="A126" s="55"/>
      <c r="B126" s="57">
        <v>2</v>
      </c>
    </row>
    <row r="127" spans="1:2" x14ac:dyDescent="0.2">
      <c r="A127" s="55" t="s">
        <v>302</v>
      </c>
      <c r="B127" s="57">
        <v>2</v>
      </c>
    </row>
    <row r="128" spans="1:2" x14ac:dyDescent="0.2">
      <c r="A128" s="55"/>
      <c r="B128" s="57">
        <v>2</v>
      </c>
    </row>
    <row r="129" spans="1:2" x14ac:dyDescent="0.2">
      <c r="A129" s="55" t="s">
        <v>306</v>
      </c>
      <c r="B129" s="57">
        <v>2</v>
      </c>
    </row>
    <row r="130" spans="1:2" x14ac:dyDescent="0.2">
      <c r="A130" s="55"/>
      <c r="B130" s="57">
        <v>2</v>
      </c>
    </row>
    <row r="131" spans="1:2" x14ac:dyDescent="0.2">
      <c r="A131" s="55" t="s">
        <v>310</v>
      </c>
      <c r="B131" s="57">
        <v>2</v>
      </c>
    </row>
    <row r="132" spans="1:2" x14ac:dyDescent="0.2">
      <c r="A132" s="55"/>
      <c r="B132" s="57">
        <v>2</v>
      </c>
    </row>
    <row r="133" spans="1:2" x14ac:dyDescent="0.2">
      <c r="A133" s="55" t="s">
        <v>314</v>
      </c>
      <c r="B133" s="57">
        <v>2</v>
      </c>
    </row>
    <row r="134" spans="1:2" x14ac:dyDescent="0.2">
      <c r="A134" s="55"/>
      <c r="B134" s="57">
        <v>2</v>
      </c>
    </row>
    <row r="135" spans="1:2" x14ac:dyDescent="0.2">
      <c r="A135" s="55" t="s">
        <v>318</v>
      </c>
      <c r="B135" s="57">
        <v>2</v>
      </c>
    </row>
    <row r="136" spans="1:2" x14ac:dyDescent="0.2">
      <c r="A136" s="55" t="s">
        <v>320</v>
      </c>
      <c r="B136" s="57">
        <v>2</v>
      </c>
    </row>
    <row r="137" spans="1:2" x14ac:dyDescent="0.2">
      <c r="A137" s="55"/>
      <c r="B137" s="57">
        <v>2</v>
      </c>
    </row>
    <row r="138" spans="1:2" x14ac:dyDescent="0.2">
      <c r="A138" s="55" t="s">
        <v>324</v>
      </c>
      <c r="B138" s="57">
        <v>2</v>
      </c>
    </row>
    <row r="139" spans="1:2" x14ac:dyDescent="0.2">
      <c r="A139" s="55"/>
      <c r="B139" s="57">
        <v>2</v>
      </c>
    </row>
    <row r="140" spans="1:2" x14ac:dyDescent="0.2">
      <c r="A140" s="55" t="s">
        <v>328</v>
      </c>
      <c r="B140" s="57">
        <v>2</v>
      </c>
    </row>
    <row r="141" spans="1:2" x14ac:dyDescent="0.2">
      <c r="A141" s="55" t="s">
        <v>330</v>
      </c>
      <c r="B141" s="57">
        <v>2</v>
      </c>
    </row>
    <row r="142" spans="1:2" x14ac:dyDescent="0.2">
      <c r="A142" s="55" t="s">
        <v>332</v>
      </c>
      <c r="B142" s="57">
        <v>2</v>
      </c>
    </row>
    <row r="143" spans="1:2" x14ac:dyDescent="0.2">
      <c r="A143" s="55" t="s">
        <v>334</v>
      </c>
      <c r="B143" s="57">
        <v>2</v>
      </c>
    </row>
    <row r="144" spans="1:2" x14ac:dyDescent="0.2">
      <c r="A144" s="55" t="s">
        <v>336</v>
      </c>
      <c r="B144" s="57">
        <v>2</v>
      </c>
    </row>
    <row r="145" spans="1:2" x14ac:dyDescent="0.2">
      <c r="A145" s="55" t="s">
        <v>338</v>
      </c>
      <c r="B145" s="57">
        <v>2</v>
      </c>
    </row>
    <row r="146" spans="1:2" x14ac:dyDescent="0.2">
      <c r="A146" s="55" t="s">
        <v>340</v>
      </c>
      <c r="B146" s="57">
        <v>2</v>
      </c>
    </row>
    <row r="147" spans="1:2" x14ac:dyDescent="0.2">
      <c r="A147" s="55" t="s">
        <v>342</v>
      </c>
      <c r="B147" s="57">
        <v>2</v>
      </c>
    </row>
    <row r="148" spans="1:2" x14ac:dyDescent="0.2">
      <c r="A148" s="55" t="s">
        <v>344</v>
      </c>
      <c r="B148" s="57">
        <v>2</v>
      </c>
    </row>
    <row r="149" spans="1:2" x14ac:dyDescent="0.2">
      <c r="A149" s="55" t="s">
        <v>346</v>
      </c>
      <c r="B149" s="57">
        <v>2</v>
      </c>
    </row>
    <row r="150" spans="1:2" x14ac:dyDescent="0.2">
      <c r="A150" s="55" t="s">
        <v>348</v>
      </c>
      <c r="B150" s="57">
        <v>2</v>
      </c>
    </row>
    <row r="151" spans="1:2" x14ac:dyDescent="0.2">
      <c r="A151" s="55" t="s">
        <v>350</v>
      </c>
      <c r="B151" s="57">
        <v>2</v>
      </c>
    </row>
    <row r="152" spans="1:2" x14ac:dyDescent="0.2">
      <c r="A152" s="55" t="s">
        <v>352</v>
      </c>
      <c r="B152" s="57">
        <v>2</v>
      </c>
    </row>
    <row r="153" spans="1:2" x14ac:dyDescent="0.2">
      <c r="A153" s="55" t="s">
        <v>354</v>
      </c>
      <c r="B153" s="57">
        <v>2</v>
      </c>
    </row>
    <row r="154" spans="1:2" x14ac:dyDescent="0.2">
      <c r="A154" s="55" t="s">
        <v>356</v>
      </c>
      <c r="B154" s="57">
        <v>2</v>
      </c>
    </row>
    <row r="155" spans="1:2" x14ac:dyDescent="0.2">
      <c r="A155" s="55" t="s">
        <v>358</v>
      </c>
      <c r="B155" s="57">
        <v>2</v>
      </c>
    </row>
    <row r="156" spans="1:2" x14ac:dyDescent="0.2">
      <c r="A156" s="55" t="s">
        <v>360</v>
      </c>
      <c r="B156" s="57">
        <v>2</v>
      </c>
    </row>
    <row r="157" spans="1:2" x14ac:dyDescent="0.2">
      <c r="A157" s="55"/>
      <c r="B157" s="57">
        <v>2</v>
      </c>
    </row>
    <row r="158" spans="1:2" x14ac:dyDescent="0.2">
      <c r="A158" s="55" t="s">
        <v>363</v>
      </c>
      <c r="B158" s="57">
        <v>2</v>
      </c>
    </row>
    <row r="159" spans="1:2" x14ac:dyDescent="0.2">
      <c r="A159" s="55" t="s">
        <v>365</v>
      </c>
      <c r="B159" s="57">
        <v>2</v>
      </c>
    </row>
    <row r="160" spans="1:2" x14ac:dyDescent="0.2">
      <c r="A160" s="55" t="s">
        <v>367</v>
      </c>
      <c r="B160" s="57">
        <v>2</v>
      </c>
    </row>
    <row r="161" spans="1:2" x14ac:dyDescent="0.2">
      <c r="A161" s="55"/>
      <c r="B161" s="57">
        <v>2</v>
      </c>
    </row>
    <row r="162" spans="1:2" x14ac:dyDescent="0.2">
      <c r="A162" s="55" t="s">
        <v>371</v>
      </c>
      <c r="B162" s="57">
        <v>2</v>
      </c>
    </row>
    <row r="163" spans="1:2" x14ac:dyDescent="0.2">
      <c r="A163" s="55"/>
      <c r="B163" s="57">
        <v>2</v>
      </c>
    </row>
    <row r="164" spans="1:2" x14ac:dyDescent="0.2">
      <c r="A164" s="55" t="s">
        <v>375</v>
      </c>
      <c r="B164" s="57">
        <v>2</v>
      </c>
    </row>
    <row r="165" spans="1:2" x14ac:dyDescent="0.2">
      <c r="A165" s="55" t="s">
        <v>377</v>
      </c>
      <c r="B165" s="57">
        <v>2</v>
      </c>
    </row>
    <row r="166" spans="1:2" x14ac:dyDescent="0.2">
      <c r="A166" s="55" t="s">
        <v>379</v>
      </c>
      <c r="B166" s="57">
        <v>2</v>
      </c>
    </row>
    <row r="167" spans="1:2" x14ac:dyDescent="0.2">
      <c r="A167" s="55" t="s">
        <v>381</v>
      </c>
      <c r="B167" s="57">
        <v>2</v>
      </c>
    </row>
    <row r="168" spans="1:2" x14ac:dyDescent="0.2">
      <c r="A168" s="55" t="s">
        <v>383</v>
      </c>
      <c r="B168" s="57">
        <v>2</v>
      </c>
    </row>
    <row r="169" spans="1:2" x14ac:dyDescent="0.2">
      <c r="A169" s="55" t="s">
        <v>385</v>
      </c>
      <c r="B169" s="57">
        <v>2</v>
      </c>
    </row>
    <row r="170" spans="1:2" x14ac:dyDescent="0.2">
      <c r="A170" s="55" t="s">
        <v>387</v>
      </c>
      <c r="B170" s="57">
        <v>2</v>
      </c>
    </row>
    <row r="171" spans="1:2" x14ac:dyDescent="0.2">
      <c r="A171" s="55" t="s">
        <v>389</v>
      </c>
      <c r="B171" s="57">
        <v>2</v>
      </c>
    </row>
    <row r="172" spans="1:2" x14ac:dyDescent="0.2">
      <c r="A172" s="55" t="s">
        <v>170</v>
      </c>
      <c r="B172" s="57">
        <v>2</v>
      </c>
    </row>
    <row r="173" spans="1:2" x14ac:dyDescent="0.2">
      <c r="A173" s="55" t="s">
        <v>392</v>
      </c>
      <c r="B173" s="57">
        <v>2</v>
      </c>
    </row>
    <row r="174" spans="1:2" x14ac:dyDescent="0.2">
      <c r="A174" s="55" t="s">
        <v>394</v>
      </c>
      <c r="B174" s="57">
        <v>2</v>
      </c>
    </row>
    <row r="175" spans="1:2" x14ac:dyDescent="0.2">
      <c r="A175" s="55" t="s">
        <v>396</v>
      </c>
      <c r="B175" s="57">
        <v>2</v>
      </c>
    </row>
    <row r="176" spans="1:2" x14ac:dyDescent="0.2">
      <c r="A176" s="55" t="s">
        <v>398</v>
      </c>
      <c r="B176" s="57">
        <v>2</v>
      </c>
    </row>
    <row r="177" spans="1:4" x14ac:dyDescent="0.2">
      <c r="A177" s="55" t="s">
        <v>400</v>
      </c>
      <c r="B177" s="57">
        <v>2</v>
      </c>
    </row>
    <row r="178" spans="1:4" x14ac:dyDescent="0.2">
      <c r="A178" s="55" t="s">
        <v>402</v>
      </c>
      <c r="B178" s="57">
        <v>2</v>
      </c>
    </row>
    <row r="179" spans="1:4" x14ac:dyDescent="0.2">
      <c r="A179" s="55" t="s">
        <v>404</v>
      </c>
      <c r="B179" s="57">
        <v>2</v>
      </c>
      <c r="D179" s="56"/>
    </row>
    <row r="180" spans="1:4" x14ac:dyDescent="0.2">
      <c r="A180" s="55" t="s">
        <v>406</v>
      </c>
      <c r="B180" s="57">
        <v>2</v>
      </c>
    </row>
    <row r="181" spans="1:4" x14ac:dyDescent="0.2">
      <c r="A181" s="55" t="s">
        <v>408</v>
      </c>
      <c r="B181" s="57">
        <v>2</v>
      </c>
    </row>
    <row r="182" spans="1:4" x14ac:dyDescent="0.2">
      <c r="A182" s="55" t="s">
        <v>410</v>
      </c>
      <c r="B182" s="57">
        <v>2</v>
      </c>
    </row>
    <row r="183" spans="1:4" x14ac:dyDescent="0.2">
      <c r="A183" s="55" t="s">
        <v>412</v>
      </c>
      <c r="B183" s="5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Ayuda</vt:lpstr>
      <vt:lpstr>Publicaciones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Valentín Valencia Valencia</cp:lastModifiedBy>
  <dcterms:created xsi:type="dcterms:W3CDTF">2022-07-25T01:35:22Z</dcterms:created>
  <dcterms:modified xsi:type="dcterms:W3CDTF">2022-07-25T01:49:06Z</dcterms:modified>
</cp:coreProperties>
</file>