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<sst xmlns="http://schemas.openxmlformats.org/spreadsheetml/2006/main" count="71" uniqueCount="71">
  <si>
    <t xml:space="preserve">Controlling the false discovery rate with Benjamini-Hochberg procedure, for Ammolite and Lights Out</t>
  </si>
  <si>
    <t xml:space="preserve">Benjamini-Hochberg parameters</t>
  </si>
  <si>
    <t xml:space="preserve">Significant p values that have 10% chances to be false positives</t>
  </si>
  <si>
    <t xml:space="preserve">False discovery rate (q)</t>
  </si>
  <si>
    <t xml:space="preserve">Number of statistical tests for Ammolite (m)</t>
  </si>
  <si>
    <t xml:space="preserve">Number of statistical tests for Lights Out (m)</t>
  </si>
  <si>
    <t>W</t>
  </si>
  <si>
    <t>p</t>
  </si>
  <si>
    <t>VS-MPR</t>
  </si>
  <si>
    <t xml:space="preserve">Rank-Biserial Correlation</t>
  </si>
  <si>
    <t xml:space="preserve">SE Rrb</t>
  </si>
  <si>
    <t xml:space="preserve">Rank (i)</t>
  </si>
  <si>
    <t xml:space="preserve">Benjamini H. value</t>
  </si>
  <si>
    <t xml:space="preserve">p &lt; BH value</t>
  </si>
  <si>
    <t xml:space="preserve">Ammolite Unknown Window-actions</t>
  </si>
  <si>
    <t xml:space="preserve">Ammolite Unknown Window-usage</t>
  </si>
  <si>
    <t xml:space="preserve">Ammolite Browser-time</t>
  </si>
  <si>
    <t xml:space="preserve">Ammolite External Window-time</t>
  </si>
  <si>
    <t xml:space="preserve">Ammolite Implementors-usage</t>
  </si>
  <si>
    <t xml:space="preserve">Ammolite Application-time</t>
  </si>
  <si>
    <t xml:space="preserve">Ammolite Debugger-time</t>
  </si>
  <si>
    <t xml:space="preserve">Ammolite Senders-time</t>
  </si>
  <si>
    <t xml:space="preserve">Ammolite Implementors-time</t>
  </si>
  <si>
    <t xml:space="preserve">Ammolite Browser-usage</t>
  </si>
  <si>
    <t xml:space="preserve">Ammolite Debugger-actions</t>
  </si>
  <si>
    <t xml:space="preserve">Ammolite Senders-actions</t>
  </si>
  <si>
    <t xml:space="preserve">Ammolite Browser-actions</t>
  </si>
  <si>
    <t xml:space="preserve">Ammolite Implementors-actions</t>
  </si>
  <si>
    <t xml:space="preserve">Ammolite Inspector-actions</t>
  </si>
  <si>
    <t xml:space="preserve">Ammolite Senders-usage</t>
  </si>
  <si>
    <t xml:space="preserve">Ammolite Unknown Window-time</t>
  </si>
  <si>
    <t xml:space="preserve">Ammolite References-time</t>
  </si>
  <si>
    <t xml:space="preserve">Ammolite Application-actions</t>
  </si>
  <si>
    <t xml:space="preserve">Ammolite Spotter-time</t>
  </si>
  <si>
    <t xml:space="preserve">Ammolite Debugger-usage</t>
  </si>
  <si>
    <t xml:space="preserve">Ammolite Inspector-time</t>
  </si>
  <si>
    <t xml:space="preserve">Ammolite Inspector-usage</t>
  </si>
  <si>
    <t xml:space="preserve">Ammolite Application-usage</t>
  </si>
  <si>
    <t xml:space="preserve">Ammolite External Window-usage</t>
  </si>
  <si>
    <t xml:space="preserve">Ammolite Spotter-usage</t>
  </si>
  <si>
    <t xml:space="preserve">Lights Out Unknown Window-actions</t>
  </si>
  <si>
    <t xml:space="preserve">Lights Out Inspector-time</t>
  </si>
  <si>
    <t xml:space="preserve">Lights Out Spotter-usage</t>
  </si>
  <si>
    <t xml:space="preserve">Lights Out Inspector-usage</t>
  </si>
  <si>
    <t xml:space="preserve">Lights Out Debugger-time</t>
  </si>
  <si>
    <t xml:space="preserve">Lights Out Unknown Window-usage</t>
  </si>
  <si>
    <t xml:space="preserve">Lights Out Application-time</t>
  </si>
  <si>
    <t xml:space="preserve">Lights Out External Window-usage</t>
  </si>
  <si>
    <t xml:space="preserve">Lights Out Implementors-actions</t>
  </si>
  <si>
    <t xml:space="preserve">Lights Out Transcript-time</t>
  </si>
  <si>
    <t xml:space="preserve">Lights Out Senders-usage</t>
  </si>
  <si>
    <t xml:space="preserve"> </t>
  </si>
  <si>
    <t xml:space="preserve">Lights Out Implementors-usage</t>
  </si>
  <si>
    <t xml:space="preserve">Lights Out Implementors-time</t>
  </si>
  <si>
    <t xml:space="preserve">Lights Out Debugger-usage</t>
  </si>
  <si>
    <t xml:space="preserve">Lights Out Browser-actions</t>
  </si>
  <si>
    <t xml:space="preserve">Lights Out External Window-time</t>
  </si>
  <si>
    <t xml:space="preserve">Lights Out References-time</t>
  </si>
  <si>
    <t xml:space="preserve">Lights Out Writers-time</t>
  </si>
  <si>
    <t xml:space="preserve">Lights Out Application-usage</t>
  </si>
  <si>
    <t xml:space="preserve">Lights Out Breakpoint-time</t>
  </si>
  <si>
    <t xml:space="preserve">Lights Out Browser-time</t>
  </si>
  <si>
    <t xml:space="preserve">Lights Out Inspector-actions</t>
  </si>
  <si>
    <t xml:space="preserve">Lights Out Breakpoint-usage</t>
  </si>
  <si>
    <t xml:space="preserve">Lights Out Unknown Window-time</t>
  </si>
  <si>
    <t xml:space="preserve">Lights Out Spotter-time</t>
  </si>
  <si>
    <t xml:space="preserve">Lights Out Senders-actions</t>
  </si>
  <si>
    <t xml:space="preserve">Lights Out Senders-time</t>
  </si>
  <si>
    <t xml:space="preserve">Lights Out Debugger-actions</t>
  </si>
  <si>
    <t xml:space="preserve">Lights Out Browser-usage</t>
  </si>
  <si>
    <t xml:space="preserve">Lights Out Application-actions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</si>
</sst>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4" formatCode="0000.000"/>
    <numFmt numFmtId="165" formatCode="0.000"/>
    <numFmt numFmtId="166" formatCode="000.000"/>
    <numFmt numFmtId="167" formatCode="00.000"/>
    <numFmt numFmtId="168" formatCode="000000.000"/>
  </numFmts>
  <fonts count="4"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b/>
      <sz val="11.000000"/>
      <color theme="0"/>
      <name val="Calibri"/>
      <scheme val="minor"/>
    </font>
    <font>
      <b/>
      <sz val="11.000000"/>
      <color rgb="FF3F3F3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</fills>
  <borders count="9">
    <border>
      <left style="none"/>
      <right style="none"/>
      <top style="none"/>
      <bottom style="none"/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none"/>
      <diagonal style="none"/>
    </border>
    <border>
      <left style="thin">
        <color rgb="FF3F3F3F"/>
      </left>
      <right style="none"/>
      <top style="thin">
        <color rgb="FF3F3F3F"/>
      </top>
      <bottom style="thin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1" numFmtId="0" applyNumberFormat="0" applyFont="1" applyFill="1" applyBorder="1"/>
    <xf fontId="3" fillId="4" borderId="2" numFmtId="0" applyNumberFormat="0" applyFont="1" applyFill="1" applyBorder="1"/>
  </cellStyleXfs>
  <cellXfs count="30">
    <xf fontId="0" fillId="0" borderId="0" numFmtId="0" xfId="0"/>
    <xf fontId="0" fillId="0" borderId="0" numFmtId="0" xfId="0" applyAlignment="1">
      <alignment vertical="center"/>
    </xf>
    <xf fontId="2" fillId="3" borderId="3" numFmtId="0" xfId="2" applyFont="1" applyFill="1" applyBorder="1" applyAlignment="1">
      <alignment horizontal="center" vertical="center"/>
    </xf>
    <xf fontId="2" fillId="3" borderId="4" numFmtId="0" xfId="2" applyFont="1" applyFill="1" applyBorder="1" applyAlignment="1">
      <alignment horizontal="center" vertical="center"/>
    </xf>
    <xf fontId="2" fillId="3" borderId="5" numFmtId="0" xfId="2" applyFont="1" applyFill="1" applyBorder="1" applyAlignment="1">
      <alignment horizontal="center" vertical="center"/>
    </xf>
    <xf fontId="0" fillId="0" borderId="0" numFmtId="0" xfId="0" applyAlignment="1">
      <alignment horizontal="center" vertical="center"/>
    </xf>
    <xf fontId="2" fillId="3" borderId="6" numFmtId="0" xfId="2" applyFont="1" applyFill="1" applyBorder="1" applyAlignment="1">
      <alignment horizontal="center" vertical="center"/>
    </xf>
    <xf fontId="1" fillId="2" borderId="6" numFmtId="0" xfId="1" applyFont="1" applyFill="1" applyBorder="1" applyAlignment="1">
      <alignment horizontal="center" vertical="center"/>
    </xf>
    <xf fontId="0" fillId="0" borderId="6" numFmtId="0" xfId="0" applyBorder="1" applyAlignment="1">
      <alignment horizontal="center" vertical="center" wrapText="1"/>
    </xf>
    <xf fontId="0" fillId="0" borderId="6" numFmtId="0" xfId="0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2" fillId="3" borderId="7" numFmtId="0" xfId="2" applyFont="1" applyFill="1" applyBorder="1" applyAlignment="1">
      <alignment horizontal="center" vertical="center"/>
    </xf>
    <xf fontId="2" fillId="3" borderId="7" numFmtId="0" xfId="2" applyFont="1" applyFill="1" applyBorder="1" applyAlignment="1">
      <alignment horizontal="center" vertical="center" wrapText="1"/>
    </xf>
    <xf fontId="2" fillId="3" borderId="1" numFmtId="0" xfId="2" applyFont="1" applyFill="1" applyBorder="1" applyAlignment="1">
      <alignment horizontal="center" vertical="center"/>
    </xf>
    <xf fontId="3" fillId="4" borderId="2" numFmtId="0" xfId="3" applyFont="1" applyFill="1" applyBorder="1" applyAlignment="1">
      <alignment vertical="center"/>
    </xf>
    <xf fontId="0" fillId="0" borderId="6" numFmtId="164" xfId="0" applyNumberFormat="1" applyBorder="1" applyAlignment="1">
      <alignment vertical="center"/>
    </xf>
    <xf fontId="0" fillId="0" borderId="6" numFmtId="0" xfId="0" applyBorder="1" applyAlignment="1">
      <alignment vertical="center"/>
    </xf>
    <xf fontId="0" fillId="0" borderId="6" numFmtId="165" xfId="0" applyNumberFormat="1" applyBorder="1" applyAlignment="1">
      <alignment vertical="center"/>
    </xf>
    <xf fontId="3" fillId="4" borderId="8" numFmtId="0" xfId="3" applyFont="1" applyFill="1" applyBorder="1" applyAlignment="1">
      <alignment horizontal="center" vertical="center"/>
    </xf>
    <xf fontId="1" fillId="2" borderId="6" numFmtId="0" xfId="1" applyFont="1" applyFill="1" applyBorder="1" applyAlignment="1">
      <alignment vertical="center"/>
    </xf>
    <xf fontId="0" fillId="0" borderId="0" numFmtId="0" xfId="0" applyAlignment="1">
      <alignment vertical="center"/>
    </xf>
    <xf fontId="0" fillId="0" borderId="6" numFmtId="166" xfId="0" applyNumberFormat="1" applyBorder="1" applyAlignment="1">
      <alignment vertical="center"/>
    </xf>
    <xf fontId="0" fillId="0" borderId="6" numFmtId="167" xfId="0" applyNumberFormat="1" applyBorder="1" applyAlignment="1">
      <alignment vertical="center"/>
    </xf>
    <xf fontId="0" fillId="0" borderId="6" numFmtId="0" xfId="0" applyBorder="1" applyAlignment="1">
      <alignment vertical="center"/>
    </xf>
    <xf fontId="0" fillId="0" borderId="0" numFmtId="0" xfId="0" applyAlignment="1">
      <alignment vertical="center"/>
      <protection hidden="0" locked="1"/>
    </xf>
    <xf fontId="2" fillId="3" borderId="7" numFmtId="0" xfId="2" applyFont="1" applyFill="1" applyBorder="1" applyAlignment="1">
      <alignment horizontal="center" vertical="center"/>
      <protection hidden="0" locked="1"/>
    </xf>
    <xf fontId="2" fillId="3" borderId="7" numFmtId="0" xfId="2" applyFont="1" applyFill="1" applyBorder="1" applyAlignment="1">
      <alignment horizontal="center" vertical="center" wrapText="1"/>
      <protection hidden="0" locked="1"/>
    </xf>
    <xf fontId="3" fillId="4" borderId="8" numFmtId="0" xfId="3" applyFont="1" applyFill="1" applyBorder="1" applyAlignment="1">
      <alignment vertical="center"/>
      <protection hidden="0" locked="1"/>
    </xf>
    <xf fontId="0" fillId="0" borderId="6" numFmtId="0" xfId="0" applyBorder="1" applyAlignment="1">
      <alignment vertical="center"/>
      <protection hidden="0" locked="1"/>
    </xf>
    <xf fontId="0" fillId="0" borderId="6" numFmtId="168" xfId="0" applyNumberFormat="1" applyBorder="1" applyAlignment="1">
      <alignment vertical="center"/>
    </xf>
  </cellXfs>
  <cellStyles count="4">
    <cellStyle name="Normal" xfId="0" builtinId="0"/>
    <cellStyle name="Good" xfId="1" builtinId="26"/>
    <cellStyle name="Check Cell" xfId="2" builtinId="23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A1" activeCellId="0" sqref="A1"/>
    </sheetView>
  </sheetViews>
  <sheetFormatPr defaultRowHeight="15"/>
  <cols>
    <col bestFit="1" min="1" max="1" style="1" width="33.3515625"/>
    <col bestFit="1" min="2" max="2" style="1" width="8.7109375"/>
    <col bestFit="1" customWidth="1" min="3" max="3" style="1" width="5.50390625"/>
    <col bestFit="1" customWidth="1" min="4" max="4" style="1" width="11.421875"/>
    <col customWidth="1" min="5" max="5" style="1" width="13.140625"/>
    <col bestFit="1" customWidth="1" min="6" max="6" style="1" width="6.28125"/>
    <col min="7" max="7" style="1" width="9.140625"/>
    <col customWidth="1" min="8" max="8" style="1" width="8.421875"/>
    <col bestFit="1" min="9" max="9" style="1" width="5.50390625"/>
    <col bestFit="1" customWidth="1" min="10" max="10" style="1" width="17.07421875"/>
    <col bestFit="1" customWidth="1" min="11" max="11" style="1" width="11.640625"/>
    <col min="12" max="12" style="1" width="9.140625"/>
    <col min="13" max="16" style="1" width="9.140625"/>
    <col bestFit="1" min="17" max="17" style="1" width="1.421875"/>
    <col min="18" max="16384" style="1" width="9.140625"/>
  </cols>
  <sheetData>
    <row r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4"/>
      <c r="L1" s="1"/>
      <c r="M1" s="1"/>
      <c r="N1" s="1"/>
      <c r="O1" s="1"/>
      <c r="P1" s="1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1"/>
      <c r="M2" s="1"/>
      <c r="N2" s="1"/>
      <c r="O2" s="1"/>
      <c r="P2" s="1"/>
      <c r="Q2" s="1"/>
      <c r="V2" s="1"/>
    </row>
    <row r="3">
      <c r="A3" s="1"/>
      <c r="B3" s="6" t="s">
        <v>1</v>
      </c>
      <c r="C3" s="6"/>
      <c r="D3" s="6"/>
      <c r="E3" s="6"/>
      <c r="F3" s="6"/>
      <c r="G3" s="1"/>
      <c r="H3" s="7"/>
      <c r="I3" s="8" t="s">
        <v>2</v>
      </c>
      <c r="J3" s="8"/>
      <c r="K3" s="8"/>
      <c r="L3" s="1"/>
      <c r="M3" s="1"/>
      <c r="N3" s="1"/>
      <c r="O3" s="1"/>
      <c r="P3" s="1"/>
      <c r="Q3" s="1"/>
      <c r="V3" s="1"/>
    </row>
    <row r="4" ht="15.35" customHeight="1">
      <c r="A4" s="1"/>
      <c r="B4" s="9" t="s">
        <v>3</v>
      </c>
      <c r="C4" s="9"/>
      <c r="D4" s="9"/>
      <c r="E4" s="9"/>
      <c r="F4" s="10">
        <v>0.10000000000000001</v>
      </c>
      <c r="H4" s="7"/>
      <c r="I4" s="8"/>
      <c r="J4" s="8"/>
      <c r="K4" s="8"/>
      <c r="L4" s="1"/>
      <c r="M4" s="1"/>
      <c r="N4" s="1"/>
      <c r="O4" s="1"/>
      <c r="P4" s="1"/>
      <c r="Q4" s="1"/>
      <c r="V4" s="1"/>
    </row>
    <row r="5" ht="16.850000000000001" customHeight="1">
      <c r="A5" s="1"/>
      <c r="B5" s="9" t="s">
        <v>4</v>
      </c>
      <c r="C5" s="9"/>
      <c r="D5" s="9"/>
      <c r="E5" s="9"/>
      <c r="F5" s="10">
        <f>H34</f>
        <v>26</v>
      </c>
      <c r="G5" s="1"/>
      <c r="H5" s="7"/>
      <c r="I5" s="8"/>
      <c r="J5" s="8"/>
      <c r="K5" s="8"/>
      <c r="L5" s="1"/>
      <c r="M5" s="1"/>
      <c r="N5" s="1"/>
      <c r="O5" s="1"/>
      <c r="P5" s="1"/>
      <c r="Q5" s="1"/>
      <c r="U5" s="1"/>
    </row>
    <row r="6">
      <c r="A6" s="1"/>
      <c r="B6" s="9" t="s">
        <v>5</v>
      </c>
      <c r="C6" s="9"/>
      <c r="D6" s="9"/>
      <c r="E6" s="9"/>
      <c r="F6" s="10">
        <f>H66</f>
        <v>30</v>
      </c>
      <c r="G6" s="1"/>
      <c r="I6" s="1"/>
      <c r="J6" s="1"/>
      <c r="K6" s="1"/>
      <c r="L6" s="1"/>
      <c r="M6" s="1"/>
      <c r="N6" s="1"/>
      <c r="O6" s="1"/>
      <c r="P6" s="1"/>
      <c r="Q6" s="1"/>
      <c r="V6" s="1"/>
    </row>
    <row r="7">
      <c r="A7" s="1"/>
      <c r="B7" s="1"/>
      <c r="E7" s="1"/>
      <c r="I7" s="1"/>
      <c r="J7" s="1"/>
      <c r="K7" s="1"/>
      <c r="L7" s="1"/>
      <c r="M7" s="1"/>
      <c r="N7" s="1"/>
      <c r="O7" s="1"/>
      <c r="P7" s="1"/>
      <c r="Q7" s="1"/>
      <c r="R7" s="1"/>
      <c r="V7" s="1"/>
    </row>
    <row r="8" ht="28.5">
      <c r="A8" s="1"/>
      <c r="B8" s="11" t="s">
        <v>6</v>
      </c>
      <c r="C8" s="11" t="s">
        <v>7</v>
      </c>
      <c r="D8" s="11" t="s">
        <v>8</v>
      </c>
      <c r="E8" s="12" t="s">
        <v>9</v>
      </c>
      <c r="F8" s="11" t="s">
        <v>10</v>
      </c>
      <c r="G8" s="1"/>
      <c r="H8" s="13" t="s">
        <v>11</v>
      </c>
      <c r="I8" s="11" t="s">
        <v>7</v>
      </c>
      <c r="J8" s="11" t="s">
        <v>12</v>
      </c>
      <c r="K8" s="11" t="s">
        <v>13</v>
      </c>
      <c r="L8" s="1"/>
      <c r="M8" s="1"/>
      <c r="N8" s="1"/>
      <c r="O8" s="1"/>
      <c r="P8" s="1"/>
      <c r="Q8" s="1"/>
      <c r="R8" s="1"/>
      <c r="V8" s="1"/>
    </row>
    <row r="9">
      <c r="A9" s="14" t="s">
        <v>14</v>
      </c>
      <c r="B9" s="15">
        <v>1541.5</v>
      </c>
      <c r="C9" s="16">
        <v>1.e-03</v>
      </c>
      <c r="D9" s="16" t="e">
        <f>4.149*10^9</f>
        <v>#NAME?</v>
      </c>
      <c r="E9" s="17">
        <v>0.88200000000000001</v>
      </c>
      <c r="F9" s="17">
        <v>0.128</v>
      </c>
      <c r="H9" s="18">
        <v>1</v>
      </c>
      <c r="I9" s="19">
        <f>C9</f>
        <v>1.e-03</v>
      </c>
      <c r="J9" s="19">
        <f>H9*$F$4/$F$5</f>
        <v>3.8461538461538464e-03</v>
      </c>
      <c r="K9" s="19" t="b">
        <f>C9&lt;J9</f>
        <v>1</v>
      </c>
      <c r="L9" s="20"/>
      <c r="M9" s="20"/>
      <c r="N9" s="20"/>
      <c r="O9" s="20"/>
      <c r="P9" s="1"/>
      <c r="Q9" s="1"/>
      <c r="R9" s="1"/>
      <c r="V9" s="1"/>
    </row>
    <row r="10">
      <c r="A10" s="14" t="s">
        <v>15</v>
      </c>
      <c r="B10" s="21">
        <v>528.5</v>
      </c>
      <c r="C10" s="17">
        <v>5.0000000000000001e-03</v>
      </c>
      <c r="D10" s="22">
        <v>14.026999999999999</v>
      </c>
      <c r="E10" s="22">
        <v>-0.35499999999999998</v>
      </c>
      <c r="F10" s="17">
        <v>0.128</v>
      </c>
      <c r="H10" s="18">
        <v>2</v>
      </c>
      <c r="I10" s="19">
        <f>C10</f>
        <v>5.0000000000000001e-03</v>
      </c>
      <c r="J10" s="19">
        <f>H10*$F$4/$F$5</f>
        <v>7.6923076923076927e-03</v>
      </c>
      <c r="K10" s="19" t="b">
        <f>C10&lt;J10</f>
        <v>1</v>
      </c>
      <c r="L10" s="20"/>
      <c r="M10" s="20"/>
      <c r="N10" s="20"/>
      <c r="O10" s="20"/>
      <c r="P10" s="1"/>
      <c r="Q10" s="1"/>
    </row>
    <row r="11">
      <c r="A11" s="14" t="s">
        <v>16</v>
      </c>
      <c r="B11" s="15">
        <v>1082</v>
      </c>
      <c r="C11" s="17">
        <v>6.0000000000000001e-03</v>
      </c>
      <c r="D11" s="22">
        <v>11.52</v>
      </c>
      <c r="E11" s="17">
        <v>0.35599999999999998</v>
      </c>
      <c r="F11" s="17">
        <v>0.129</v>
      </c>
      <c r="H11" s="18">
        <v>3</v>
      </c>
      <c r="I11" s="19">
        <f>C11</f>
        <v>6.0000000000000001e-03</v>
      </c>
      <c r="J11" s="19">
        <f>H11*$F$4/$F$5</f>
        <v>1.1538461538461541e-02</v>
      </c>
      <c r="K11" s="19" t="b">
        <f>C11&lt;J11</f>
        <v>1</v>
      </c>
      <c r="L11" s="20"/>
      <c r="M11" s="20"/>
      <c r="N11" s="20"/>
      <c r="O11" s="20"/>
      <c r="P11" s="1"/>
      <c r="Q11" s="1"/>
      <c r="R11" s="1"/>
    </row>
    <row r="12">
      <c r="A12" s="14" t="s">
        <v>17</v>
      </c>
      <c r="B12" s="21">
        <v>486.5</v>
      </c>
      <c r="C12" s="17">
        <v>6.0000000000000001e-03</v>
      </c>
      <c r="D12" s="22">
        <v>12.215</v>
      </c>
      <c r="E12" s="17">
        <v>0.44800000000000001</v>
      </c>
      <c r="F12" s="17">
        <v>0.161</v>
      </c>
      <c r="H12" s="18">
        <v>4</v>
      </c>
      <c r="I12" s="19">
        <f>C12</f>
        <v>6.0000000000000001e-03</v>
      </c>
      <c r="J12" s="19">
        <f>H12*$F$4/$F$5</f>
        <v>1.5384615384615385e-02</v>
      </c>
      <c r="K12" s="19" t="b">
        <f>C12&lt;J12</f>
        <v>1</v>
      </c>
      <c r="L12" s="20"/>
      <c r="M12" s="20"/>
      <c r="N12" s="20"/>
      <c r="O12" s="20"/>
      <c r="P12" s="1"/>
      <c r="Q12" s="1"/>
      <c r="R12" s="1"/>
      <c r="S12" s="1"/>
    </row>
    <row r="13">
      <c r="A13" s="14" t="s">
        <v>18</v>
      </c>
      <c r="B13" s="21">
        <v>469.5</v>
      </c>
      <c r="C13" s="17">
        <v>1.9e-02</v>
      </c>
      <c r="D13" s="17">
        <v>4.798</v>
      </c>
      <c r="E13" s="17">
        <v>0.377</v>
      </c>
      <c r="F13" s="17">
        <v>0.161</v>
      </c>
      <c r="H13" s="18">
        <v>5</v>
      </c>
      <c r="I13" s="19">
        <f>C13</f>
        <v>1.9e-02</v>
      </c>
      <c r="J13" s="19">
        <f>H13*$F$4/$F$5</f>
        <v>1.9230769230769232e-02</v>
      </c>
      <c r="K13" s="19" t="b">
        <f>C13&lt;J13</f>
        <v>1</v>
      </c>
      <c r="L13" s="20"/>
      <c r="M13" s="1"/>
      <c r="N13" s="1"/>
      <c r="O13" s="1"/>
      <c r="P13" s="1"/>
      <c r="Q13" s="1"/>
      <c r="R13" s="1"/>
      <c r="S13" s="1"/>
    </row>
    <row r="14">
      <c r="A14" s="14" t="s">
        <v>19</v>
      </c>
      <c r="B14" s="15">
        <v>1066.5</v>
      </c>
      <c r="C14" s="17">
        <v>2.e-02</v>
      </c>
      <c r="D14" s="17">
        <v>4.7809999999999997</v>
      </c>
      <c r="E14" s="17">
        <v>0.30199999999999999</v>
      </c>
      <c r="F14" s="17">
        <v>0.128</v>
      </c>
      <c r="H14" s="18">
        <v>6</v>
      </c>
      <c r="I14" s="19">
        <f>C14</f>
        <v>2.e-02</v>
      </c>
      <c r="J14" s="19">
        <f>H14*$F$4/$F$5</f>
        <v>2.3076923076923082e-02</v>
      </c>
      <c r="K14" s="19" t="b">
        <f>C14&lt;J14</f>
        <v>1</v>
      </c>
      <c r="L14" s="20"/>
      <c r="M14" s="1"/>
      <c r="N14" s="1"/>
      <c r="O14" s="1"/>
      <c r="P14" s="1"/>
      <c r="Q14" s="1"/>
      <c r="R14" s="1"/>
    </row>
    <row r="15">
      <c r="A15" s="14" t="s">
        <v>20</v>
      </c>
      <c r="B15" s="21">
        <v>918.5</v>
      </c>
      <c r="C15" s="17">
        <v>2.3e-02</v>
      </c>
      <c r="D15" s="17">
        <v>4.282</v>
      </c>
      <c r="E15" s="17">
        <v>0.307</v>
      </c>
      <c r="F15" s="17">
        <v>0.13300000000000001</v>
      </c>
      <c r="H15" s="18">
        <v>7</v>
      </c>
      <c r="I15" s="19">
        <f>C15</f>
        <v>2.3e-02</v>
      </c>
      <c r="J15" s="19">
        <f>H15*$F$4/$F$5</f>
        <v>2.6923076923076925e-02</v>
      </c>
      <c r="K15" s="19" t="b">
        <f>C15&lt;J15</f>
        <v>1</v>
      </c>
      <c r="L15" s="20"/>
      <c r="M15" s="1"/>
      <c r="N15" s="1"/>
      <c r="O15" s="1"/>
      <c r="P15" s="1"/>
      <c r="Q15" s="1"/>
    </row>
    <row r="16">
      <c r="A16" s="14" t="s">
        <v>21</v>
      </c>
      <c r="B16" s="21">
        <v>206.5</v>
      </c>
      <c r="C16" s="17">
        <v>2.8000000000000001e-02</v>
      </c>
      <c r="D16" s="17">
        <v>3.722</v>
      </c>
      <c r="E16" s="17">
        <v>0.44900000000000001</v>
      </c>
      <c r="F16" s="17">
        <v>0.20000000000000001</v>
      </c>
      <c r="H16" s="18">
        <v>8</v>
      </c>
      <c r="I16" s="19">
        <f>C16</f>
        <v>2.8000000000000001e-02</v>
      </c>
      <c r="J16" s="19">
        <f>H16*$F$4/$F$5</f>
        <v>3.0769230769230771e-02</v>
      </c>
      <c r="K16" s="19" t="b">
        <f>C16&lt;J16</f>
        <v>1</v>
      </c>
      <c r="L16" s="20"/>
      <c r="M16" s="1"/>
      <c r="N16" s="1"/>
      <c r="O16" s="1"/>
      <c r="P16" s="1"/>
      <c r="Q16" s="1"/>
    </row>
    <row r="17">
      <c r="A17" s="14" t="s">
        <v>22</v>
      </c>
      <c r="B17" s="21">
        <v>446.5</v>
      </c>
      <c r="C17" s="17">
        <v>5.8000000000000003e-02</v>
      </c>
      <c r="D17" s="17">
        <v>2.2280000000000002</v>
      </c>
      <c r="E17" s="17">
        <v>0.309</v>
      </c>
      <c r="F17" s="17">
        <v>0.161</v>
      </c>
      <c r="H17" s="18">
        <v>9</v>
      </c>
      <c r="I17" s="23">
        <f>C17</f>
        <v>5.8000000000000003e-02</v>
      </c>
      <c r="J17" s="16">
        <f>H17*$F$4/$F$5</f>
        <v>3.4615384615384617e-02</v>
      </c>
      <c r="K17" s="16" t="b">
        <f>C17&lt;J17</f>
        <v>0</v>
      </c>
      <c r="L17" s="20" t="str">
        <f>IF(K17,A17,"")</f>
        <v/>
      </c>
      <c r="M17" s="1"/>
      <c r="N17" s="1"/>
      <c r="O17" s="1"/>
      <c r="P17" s="1"/>
      <c r="Q17" s="1"/>
    </row>
    <row r="18">
      <c r="A18" s="14" t="s">
        <v>23</v>
      </c>
      <c r="B18" s="21">
        <v>979</v>
      </c>
      <c r="C18" s="17">
        <v>7.9000000000000001e-02</v>
      </c>
      <c r="D18" s="17">
        <v>1.8280000000000001</v>
      </c>
      <c r="E18" s="17">
        <v>0.22700000000000001</v>
      </c>
      <c r="F18" s="17">
        <v>0.129</v>
      </c>
      <c r="H18" s="18">
        <v>10</v>
      </c>
      <c r="I18" s="23">
        <f>C18</f>
        <v>7.9000000000000001e-02</v>
      </c>
      <c r="J18" s="16">
        <f>H18*$F$4/$F$5</f>
        <v>3.8461538461538464e-02</v>
      </c>
      <c r="K18" s="16" t="b">
        <f>C18&lt;J18</f>
        <v>0</v>
      </c>
      <c r="L18" s="20" t="str">
        <f>IF(K18,A18,"")</f>
        <v/>
      </c>
      <c r="M18" s="1"/>
      <c r="N18" s="1"/>
      <c r="O18" s="1"/>
      <c r="P18" s="1"/>
      <c r="Q18" s="1"/>
    </row>
    <row r="19">
      <c r="A19" s="14" t="s">
        <v>24</v>
      </c>
      <c r="B19" s="21">
        <v>851.5</v>
      </c>
      <c r="C19" s="17">
        <v>0.11700000000000001</v>
      </c>
      <c r="D19" s="17">
        <v>1.4690000000000001</v>
      </c>
      <c r="E19" s="17">
        <v>0.21099999999999999</v>
      </c>
      <c r="F19" s="17">
        <v>0.13300000000000001</v>
      </c>
      <c r="H19" s="18">
        <v>11</v>
      </c>
      <c r="I19" s="23">
        <f>C19</f>
        <v>0.11700000000000001</v>
      </c>
      <c r="J19" s="16">
        <f>H19*$F$4/$F$5</f>
        <v>4.230769230769231e-02</v>
      </c>
      <c r="K19" s="16" t="b">
        <f>C19&lt;J19</f>
        <v>0</v>
      </c>
      <c r="L19" s="20" t="str">
        <f>IF(K19,A19,"")</f>
        <v/>
      </c>
      <c r="M19" s="1"/>
      <c r="N19" s="1"/>
      <c r="O19" s="1"/>
      <c r="P19" s="1"/>
      <c r="Q19" s="1"/>
    </row>
    <row r="20">
      <c r="A20" s="14" t="s">
        <v>25</v>
      </c>
      <c r="B20" s="21">
        <v>170.5</v>
      </c>
      <c r="C20" s="17">
        <v>0.151</v>
      </c>
      <c r="D20" s="17">
        <v>1.2889999999999999</v>
      </c>
      <c r="E20" s="17">
        <v>0.19600000000000001</v>
      </c>
      <c r="F20" s="17">
        <v>0.20000000000000001</v>
      </c>
      <c r="H20" s="18">
        <v>12</v>
      </c>
      <c r="I20" s="23">
        <f>C20</f>
        <v>0.151</v>
      </c>
      <c r="J20" s="16">
        <f>H20*$F$4/$F$5</f>
        <v>4.6153846153846163e-02</v>
      </c>
      <c r="K20" s="16" t="b">
        <f>C20&lt;J20</f>
        <v>0</v>
      </c>
      <c r="L20" s="20" t="str">
        <f>IF(K20,A20,"")</f>
        <v/>
      </c>
      <c r="M20" s="1"/>
      <c r="N20" s="1"/>
      <c r="O20" s="1"/>
      <c r="P20" s="1"/>
      <c r="Q20" s="1"/>
      <c r="R20" s="1"/>
    </row>
    <row r="21">
      <c r="A21" s="14" t="s">
        <v>26</v>
      </c>
      <c r="B21" s="21">
        <v>937.5</v>
      </c>
      <c r="C21" s="17">
        <v>0.17000000000000001</v>
      </c>
      <c r="D21" s="17">
        <v>1.2210000000000001</v>
      </c>
      <c r="E21" s="17">
        <v>0.17499999999999999</v>
      </c>
      <c r="F21" s="17">
        <v>0.129</v>
      </c>
      <c r="H21" s="18">
        <v>13</v>
      </c>
      <c r="I21" s="23">
        <f>C21</f>
        <v>0.17000000000000001</v>
      </c>
      <c r="J21" s="16">
        <f>H21*$F$4/$F$5</f>
        <v>5.0000000000000003e-02</v>
      </c>
      <c r="K21" s="16" t="b">
        <f>C21&lt;J21</f>
        <v>0</v>
      </c>
      <c r="L21" s="20" t="str">
        <f>IF(K21,A21,"")</f>
        <v/>
      </c>
      <c r="M21" s="1"/>
      <c r="N21" s="1"/>
      <c r="O21" s="1"/>
      <c r="P21" s="1"/>
      <c r="Q21" s="1"/>
    </row>
    <row r="22">
      <c r="A22" s="14" t="s">
        <v>27</v>
      </c>
      <c r="B22" s="21">
        <v>393.5</v>
      </c>
      <c r="C22" s="17">
        <v>0.28799999999999998</v>
      </c>
      <c r="D22" s="17">
        <v>1.026</v>
      </c>
      <c r="E22" s="17">
        <v>0.154</v>
      </c>
      <c r="F22" s="17">
        <v>0.161</v>
      </c>
      <c r="H22" s="18">
        <v>14</v>
      </c>
      <c r="I22" s="23">
        <f>C22</f>
        <v>0.28799999999999998</v>
      </c>
      <c r="J22" s="16">
        <f>H22*$F$4/$F$5</f>
        <v>5.3846153846153849e-02</v>
      </c>
      <c r="K22" s="16" t="b">
        <f>C22&lt;J22</f>
        <v>0</v>
      </c>
      <c r="L22" s="20" t="str">
        <f>IF(K22,A22,"")</f>
        <v/>
      </c>
      <c r="M22" s="1"/>
      <c r="N22" s="1"/>
      <c r="O22" s="1"/>
      <c r="P22" s="1"/>
      <c r="Q22" s="1"/>
    </row>
    <row r="23">
      <c r="A23" s="14" t="s">
        <v>28</v>
      </c>
      <c r="B23" s="21">
        <v>860.5</v>
      </c>
      <c r="C23" s="17">
        <v>0.309</v>
      </c>
      <c r="D23" s="17">
        <v>1.014</v>
      </c>
      <c r="E23" s="17">
        <v>0.107</v>
      </c>
      <c r="F23" s="17">
        <v>0.13</v>
      </c>
      <c r="H23" s="18">
        <v>15</v>
      </c>
      <c r="I23" s="23">
        <f>C23</f>
        <v>0.309</v>
      </c>
      <c r="J23" s="16">
        <f>H23*$F$4/$F$5</f>
        <v>5.7692307692307696e-02</v>
      </c>
      <c r="K23" s="16" t="b">
        <f>C23&lt;J23</f>
        <v>0</v>
      </c>
      <c r="L23" s="20" t="str">
        <f>IF(K23,A23,"")</f>
        <v/>
      </c>
      <c r="M23" s="1"/>
      <c r="N23" s="1"/>
      <c r="O23" s="1"/>
      <c r="P23" s="1"/>
      <c r="Q23" s="1"/>
    </row>
    <row r="24">
      <c r="A24" s="14" t="s">
        <v>29</v>
      </c>
      <c r="B24" s="21">
        <v>169</v>
      </c>
      <c r="C24" s="17">
        <v>0.32700000000000001</v>
      </c>
      <c r="D24" s="17">
        <v>1.006</v>
      </c>
      <c r="E24" s="17">
        <v>0.186</v>
      </c>
      <c r="F24" s="17">
        <v>0.20000000000000001</v>
      </c>
      <c r="H24" s="18">
        <v>16</v>
      </c>
      <c r="I24" s="23">
        <f>C24</f>
        <v>0.32700000000000001</v>
      </c>
      <c r="J24" s="16">
        <f>H24*$F$4/$F$5</f>
        <v>6.1538461538461542e-02</v>
      </c>
      <c r="K24" s="16" t="b">
        <f>C24&lt;J24</f>
        <v>0</v>
      </c>
      <c r="L24" s="20" t="str">
        <f>IF(K24,A24,"")</f>
        <v/>
      </c>
      <c r="M24" s="1"/>
      <c r="N24" s="1"/>
      <c r="O24" s="1"/>
      <c r="P24" s="1"/>
      <c r="Q24" s="1"/>
    </row>
    <row r="25">
      <c r="A25" s="14" t="s">
        <v>30</v>
      </c>
      <c r="B25" s="21">
        <v>724.5</v>
      </c>
      <c r="C25" s="17">
        <v>0.36599999999999999</v>
      </c>
      <c r="D25" s="17">
        <v>1</v>
      </c>
      <c r="E25" s="22">
        <v>-0.115</v>
      </c>
      <c r="F25" s="17">
        <v>0.128</v>
      </c>
      <c r="H25" s="18">
        <v>17</v>
      </c>
      <c r="I25" s="23">
        <f>C25</f>
        <v>0.36599999999999999</v>
      </c>
      <c r="J25" s="16">
        <f>H25*$F$4/$F$5</f>
        <v>6.5384615384615388e-02</v>
      </c>
      <c r="K25" s="16" t="b">
        <f>C25&lt;J25</f>
        <v>0</v>
      </c>
      <c r="L25" s="20" t="str">
        <f>IF(K25,A25,"")</f>
        <v/>
      </c>
      <c r="M25" s="1"/>
      <c r="N25" s="1"/>
      <c r="O25" s="1"/>
      <c r="P25" s="1"/>
      <c r="Q25" s="1"/>
    </row>
    <row r="26">
      <c r="A26" s="14" t="s">
        <v>31</v>
      </c>
      <c r="B26" s="22">
        <v>13</v>
      </c>
      <c r="C26" s="17">
        <v>0.38100000000000001</v>
      </c>
      <c r="D26" s="17">
        <v>1</v>
      </c>
      <c r="E26" s="17">
        <v>0.44400000000000001</v>
      </c>
      <c r="F26" s="17">
        <v>0.40600000000000003</v>
      </c>
      <c r="H26" s="18">
        <v>18</v>
      </c>
      <c r="I26" s="23">
        <f>C26</f>
        <v>0.38100000000000001</v>
      </c>
      <c r="J26" s="16">
        <f>H26*$F$4/$F$5</f>
        <v>6.9230769230769235e-02</v>
      </c>
      <c r="K26" s="16" t="b">
        <f>C26&lt;J26</f>
        <v>0</v>
      </c>
      <c r="L26" s="20" t="str">
        <f>IF(K26,A26,"")</f>
        <v/>
      </c>
      <c r="M26" s="1"/>
      <c r="N26" s="1"/>
      <c r="O26" s="1"/>
      <c r="P26" s="1"/>
      <c r="Q26" s="1"/>
    </row>
    <row r="27">
      <c r="A27" s="14" t="s">
        <v>32</v>
      </c>
      <c r="B27" s="21">
        <v>856</v>
      </c>
      <c r="C27" s="17">
        <v>0.505</v>
      </c>
      <c r="D27" s="17">
        <v>1</v>
      </c>
      <c r="E27" s="17">
        <v>4.4999999999999998e-02</v>
      </c>
      <c r="F27" s="17">
        <v>0.128</v>
      </c>
      <c r="H27" s="18">
        <v>19</v>
      </c>
      <c r="I27" s="23">
        <f>C27</f>
        <v>0.505</v>
      </c>
      <c r="J27" s="16">
        <f>H27*$F$4/$F$5</f>
        <v>7.3076923076923081e-02</v>
      </c>
      <c r="K27" s="16" t="b">
        <f>C27&lt;J27</f>
        <v>0</v>
      </c>
      <c r="L27" s="20" t="str">
        <f>IF(K27,A27,"")</f>
        <v/>
      </c>
      <c r="M27" s="1"/>
      <c r="N27" s="1"/>
      <c r="O27" s="1"/>
      <c r="P27" s="1"/>
      <c r="Q27" s="1"/>
    </row>
    <row r="28">
      <c r="A28" s="14" t="s">
        <v>33</v>
      </c>
      <c r="B28" s="21">
        <v>109</v>
      </c>
      <c r="C28" s="17">
        <v>0.63200000000000001</v>
      </c>
      <c r="D28" s="17">
        <v>1</v>
      </c>
      <c r="E28" s="17">
        <v>0.10100000000000001</v>
      </c>
      <c r="F28" s="17">
        <v>0.221</v>
      </c>
      <c r="H28" s="18">
        <v>20</v>
      </c>
      <c r="I28" s="23">
        <f>C28</f>
        <v>0.63200000000000001</v>
      </c>
      <c r="J28" s="16">
        <f>H28*$F$4/$F$5</f>
        <v>7.6923076923076927e-02</v>
      </c>
      <c r="K28" s="16" t="b">
        <f>C28&lt;J28</f>
        <v>0</v>
      </c>
      <c r="L28" s="20" t="str">
        <f>IF(K28,A28,"")</f>
        <v/>
      </c>
      <c r="M28" s="1"/>
      <c r="N28" s="1"/>
      <c r="O28" s="1"/>
      <c r="P28" s="1"/>
    </row>
    <row r="29">
      <c r="A29" s="14" t="s">
        <v>34</v>
      </c>
      <c r="B29" s="21">
        <v>731.5</v>
      </c>
      <c r="C29" s="17">
        <v>0.76600000000000001</v>
      </c>
      <c r="D29" s="17">
        <v>1</v>
      </c>
      <c r="E29" s="17">
        <v>4.1000000000000002e-02</v>
      </c>
      <c r="F29" s="17">
        <v>0.13300000000000001</v>
      </c>
      <c r="H29" s="18">
        <v>21</v>
      </c>
      <c r="I29" s="23">
        <f>C29</f>
        <v>0.76600000000000001</v>
      </c>
      <c r="J29" s="16">
        <f>H29*$F$4/$F$5</f>
        <v>8.0769230769230774e-02</v>
      </c>
      <c r="K29" s="16" t="b">
        <f>C29&lt;J29</f>
        <v>0</v>
      </c>
      <c r="L29" s="20" t="str">
        <f>IF(K29,A29,"")</f>
        <v/>
      </c>
      <c r="M29" s="1"/>
      <c r="N29" s="1"/>
      <c r="O29" s="1"/>
      <c r="P29" s="1"/>
    </row>
    <row r="30">
      <c r="A30" s="14" t="s">
        <v>35</v>
      </c>
      <c r="B30" s="21">
        <v>760.5</v>
      </c>
      <c r="C30" s="17">
        <v>0.875</v>
      </c>
      <c r="D30" s="17">
        <v>1</v>
      </c>
      <c r="E30" s="22">
        <v>-2.1000000000000001e-02</v>
      </c>
      <c r="F30" s="17">
        <v>0.13</v>
      </c>
      <c r="H30" s="18">
        <v>22</v>
      </c>
      <c r="I30" s="23">
        <f>C30</f>
        <v>0.875</v>
      </c>
      <c r="J30" s="16">
        <f>H30*$F$4/$F$5</f>
        <v>8.461538461538462e-02</v>
      </c>
      <c r="K30" s="16" t="b">
        <f>C30&lt;J30</f>
        <v>0</v>
      </c>
      <c r="L30" s="20" t="str">
        <f>IF(K30,A30,"")</f>
        <v/>
      </c>
      <c r="M30" s="1"/>
      <c r="N30" s="1"/>
      <c r="O30" s="1"/>
      <c r="P30" s="1"/>
    </row>
    <row r="31">
      <c r="A31" s="14" t="s">
        <v>36</v>
      </c>
      <c r="B31" s="21">
        <v>791.5</v>
      </c>
      <c r="C31" s="17">
        <v>0.89000000000000001</v>
      </c>
      <c r="D31" s="17">
        <v>1</v>
      </c>
      <c r="E31" s="17">
        <v>1.9e-02</v>
      </c>
      <c r="F31" s="17">
        <v>0.13</v>
      </c>
      <c r="H31" s="18">
        <v>23</v>
      </c>
      <c r="I31" s="23">
        <f>C31</f>
        <v>0.89000000000000001</v>
      </c>
      <c r="J31" s="16">
        <f>H31*$F$4/$F$5</f>
        <v>8.8461538461538466e-02</v>
      </c>
      <c r="K31" s="16" t="b">
        <f>C31&lt;J31</f>
        <v>0</v>
      </c>
      <c r="L31" s="20" t="str">
        <f>IF(K31,A31,"")</f>
        <v/>
      </c>
      <c r="M31" s="1"/>
      <c r="N31" s="1"/>
      <c r="O31" s="1"/>
      <c r="P31" s="1"/>
    </row>
    <row r="32">
      <c r="A32" s="14" t="s">
        <v>37</v>
      </c>
      <c r="B32" s="21">
        <v>833.5</v>
      </c>
      <c r="C32" s="17">
        <v>0.89400000000000002</v>
      </c>
      <c r="D32" s="17">
        <v>1</v>
      </c>
      <c r="E32" s="17">
        <v>1.7999999999999999e-02</v>
      </c>
      <c r="F32" s="17">
        <v>0.128</v>
      </c>
      <c r="H32" s="18">
        <v>24</v>
      </c>
      <c r="I32" s="23">
        <f>C32</f>
        <v>0.89400000000000002</v>
      </c>
      <c r="J32" s="16">
        <f>H32*$F$4/$F$5</f>
        <v>9.2307692307692327e-02</v>
      </c>
      <c r="K32" s="16" t="b">
        <f>C32&lt;J32</f>
        <v>0</v>
      </c>
      <c r="L32" s="20" t="str">
        <f>IF(K32,A32,"")</f>
        <v/>
      </c>
      <c r="M32" s="1"/>
      <c r="N32" s="1"/>
      <c r="O32" s="1"/>
      <c r="P32" s="1"/>
    </row>
    <row r="33">
      <c r="A33" s="14" t="s">
        <v>38</v>
      </c>
      <c r="B33" s="21">
        <v>342</v>
      </c>
      <c r="C33" s="17">
        <v>0.90400000000000003</v>
      </c>
      <c r="D33" s="17">
        <v>1</v>
      </c>
      <c r="E33" s="17">
        <v>1.7999999999999999e-02</v>
      </c>
      <c r="F33" s="17">
        <v>0.161</v>
      </c>
      <c r="H33" s="18">
        <v>25</v>
      </c>
      <c r="I33" s="23">
        <f>C33</f>
        <v>0.90400000000000003</v>
      </c>
      <c r="J33" s="16">
        <f>H33*$F$4/$F$5</f>
        <v>9.6153846153846159e-02</v>
      </c>
      <c r="K33" s="16" t="b">
        <f>C33&lt;J33</f>
        <v>0</v>
      </c>
      <c r="L33" s="20" t="str">
        <f>IF(K33,A33,"")</f>
        <v/>
      </c>
      <c r="M33" s="1"/>
      <c r="N33" s="1"/>
      <c r="O33" s="1"/>
      <c r="P33" s="1"/>
    </row>
    <row r="34">
      <c r="A34" s="14" t="s">
        <v>39</v>
      </c>
      <c r="B34" s="22">
        <v>99</v>
      </c>
      <c r="C34" s="17">
        <v>1</v>
      </c>
      <c r="D34" s="17">
        <v>1</v>
      </c>
      <c r="E34" s="17">
        <v>0</v>
      </c>
      <c r="F34" s="17">
        <v>0.221</v>
      </c>
      <c r="H34" s="18">
        <v>26</v>
      </c>
      <c r="I34" s="23">
        <f>C34</f>
        <v>1</v>
      </c>
      <c r="J34" s="16">
        <f>H34*$F$4/$F$5</f>
        <v>0.10000000000000001</v>
      </c>
      <c r="K34" s="16" t="b">
        <f>C34&lt;J34</f>
        <v>0</v>
      </c>
      <c r="L34" s="20" t="str">
        <f>IF(K34,A34,"")</f>
        <v/>
      </c>
      <c r="M34" s="1"/>
      <c r="N34" s="1"/>
      <c r="O34" s="1"/>
      <c r="P34" s="1"/>
    </row>
    <row r="35">
      <c r="A35" s="1"/>
      <c r="B35" s="1"/>
      <c r="I35" s="1"/>
      <c r="J35" s="1"/>
      <c r="K35" s="1"/>
      <c r="L35" s="1"/>
    </row>
    <row r="36" ht="28.5">
      <c r="A36" s="24"/>
      <c r="B36" s="25" t="s">
        <v>6</v>
      </c>
      <c r="C36" s="25" t="s">
        <v>7</v>
      </c>
      <c r="D36" s="25" t="s">
        <v>8</v>
      </c>
      <c r="E36" s="26" t="s">
        <v>9</v>
      </c>
      <c r="F36" s="25" t="s">
        <v>10</v>
      </c>
      <c r="G36" s="24"/>
      <c r="H36" s="13" t="s">
        <v>11</v>
      </c>
      <c r="I36" s="11" t="s">
        <v>7</v>
      </c>
      <c r="J36" s="11" t="s">
        <v>12</v>
      </c>
      <c r="K36" s="11" t="s">
        <v>13</v>
      </c>
      <c r="L36" s="1"/>
      <c r="M36" s="24"/>
      <c r="N36" s="24"/>
      <c r="O36" s="24"/>
      <c r="P36" s="24"/>
    </row>
    <row r="37">
      <c r="A37" s="27" t="s">
        <v>40</v>
      </c>
      <c r="B37" s="15">
        <v>1305</v>
      </c>
      <c r="C37" s="28">
        <v>1.e-03</v>
      </c>
      <c r="D37" s="29">
        <v>643835.62399999995</v>
      </c>
      <c r="E37" s="17">
        <v>0.71599999999999997</v>
      </c>
      <c r="F37" s="17">
        <v>0.13100000000000001</v>
      </c>
      <c r="G37" s="24"/>
      <c r="H37" s="18">
        <v>1</v>
      </c>
      <c r="I37" s="19">
        <f>C37</f>
        <v>1.e-03</v>
      </c>
      <c r="J37" s="19">
        <f>H37*$F$4/$F$6</f>
        <v>3.3333333333333335e-03</v>
      </c>
      <c r="K37" s="19" t="b">
        <f>C37&lt;J37</f>
        <v>1</v>
      </c>
      <c r="L37" s="1"/>
      <c r="M37" s="24"/>
      <c r="N37" s="24"/>
      <c r="O37" s="24"/>
      <c r="P37" s="24"/>
      <c r="Q37" s="1"/>
      <c r="S37" s="1"/>
    </row>
    <row r="38">
      <c r="A38" s="27" t="s">
        <v>41</v>
      </c>
      <c r="B38" s="21">
        <v>439.5</v>
      </c>
      <c r="C38" s="17">
        <v>5.0000000000000001e-03</v>
      </c>
      <c r="D38" s="22">
        <v>13.211</v>
      </c>
      <c r="E38" s="22">
        <v>-0.375</v>
      </c>
      <c r="F38" s="17">
        <v>0.13300000000000001</v>
      </c>
      <c r="G38" s="24"/>
      <c r="H38" s="18">
        <v>2</v>
      </c>
      <c r="I38" s="19">
        <f>C38</f>
        <v>5.0000000000000001e-03</v>
      </c>
      <c r="J38" s="19">
        <f>H38*$F$4/$F$6</f>
        <v>6.6666666666666671e-03</v>
      </c>
      <c r="K38" s="19" t="b">
        <f>C38&lt;J38</f>
        <v>1</v>
      </c>
      <c r="L38" s="1"/>
      <c r="M38" s="24"/>
      <c r="N38" s="24"/>
      <c r="O38" s="24"/>
      <c r="P38" s="24"/>
      <c r="Q38" s="1"/>
      <c r="R38" s="1"/>
    </row>
    <row r="39">
      <c r="A39" s="27" t="s">
        <v>42</v>
      </c>
      <c r="B39" s="22">
        <v>81.5</v>
      </c>
      <c r="C39" s="17">
        <v>8.0000000000000002e-03</v>
      </c>
      <c r="D39" s="17">
        <v>9.9510000000000005</v>
      </c>
      <c r="E39" s="17">
        <v>0.63</v>
      </c>
      <c r="F39" s="17">
        <v>0.25900000000000001</v>
      </c>
      <c r="G39" s="24"/>
      <c r="H39" s="18">
        <v>3</v>
      </c>
      <c r="I39" s="19">
        <f>C39</f>
        <v>8.0000000000000002e-03</v>
      </c>
      <c r="J39" s="19">
        <f>H39*$F$4/$F$6</f>
        <v>1.0000000000000002e-02</v>
      </c>
      <c r="K39" s="19" t="b">
        <f>C39&lt;J39</f>
        <v>1</v>
      </c>
      <c r="L39" s="1"/>
      <c r="M39" s="24"/>
      <c r="N39" s="24"/>
      <c r="O39" s="24"/>
      <c r="P39" s="24"/>
      <c r="Q39" s="1"/>
    </row>
    <row r="40">
      <c r="A40" s="27" t="s">
        <v>43</v>
      </c>
      <c r="B40" s="21">
        <v>456</v>
      </c>
      <c r="C40" s="17">
        <v>8.9999999999999993e-03</v>
      </c>
      <c r="D40" s="17">
        <v>8.7629999999999999</v>
      </c>
      <c r="E40" s="22">
        <v>-0.35099999999999998</v>
      </c>
      <c r="F40" s="17">
        <v>0.13300000000000001</v>
      </c>
      <c r="G40" s="24"/>
      <c r="H40" s="18">
        <v>4</v>
      </c>
      <c r="I40" s="19">
        <f>C40</f>
        <v>8.9999999999999993e-03</v>
      </c>
      <c r="J40" s="19">
        <f>H40*$F$4/$F$6</f>
        <v>1.3333333333333334e-02</v>
      </c>
      <c r="K40" s="19" t="b">
        <f>C40&lt;J40</f>
        <v>1</v>
      </c>
      <c r="L40" s="1"/>
      <c r="M40" s="24"/>
      <c r="N40" s="24"/>
      <c r="O40" s="24"/>
      <c r="P40" s="24"/>
      <c r="Q40" s="1"/>
    </row>
    <row r="41">
      <c r="A41" s="27" t="s">
        <v>44</v>
      </c>
      <c r="B41" s="21">
        <v>416.5</v>
      </c>
      <c r="C41" s="17">
        <v>3.5000000000000003e-02</v>
      </c>
      <c r="D41" s="17">
        <v>3.121</v>
      </c>
      <c r="E41" s="22">
        <v>-0.29599999999999999</v>
      </c>
      <c r="F41" s="17">
        <v>0.13900000000000001</v>
      </c>
      <c r="G41" s="24"/>
      <c r="H41" s="18">
        <v>5</v>
      </c>
      <c r="I41" s="16">
        <f>C41</f>
        <v>3.5000000000000003e-02</v>
      </c>
      <c r="J41" s="23">
        <f>H41*$F$4/$F$6</f>
        <v>1.6666666666666666e-02</v>
      </c>
      <c r="K41" s="28" t="b">
        <f>C41&lt;J41</f>
        <v>0</v>
      </c>
      <c r="L41" s="1"/>
      <c r="M41" s="24" t="str">
        <f>IF(K41,A41,"")</f>
        <v/>
      </c>
      <c r="N41" s="24"/>
      <c r="O41" s="24"/>
      <c r="P41" s="24"/>
      <c r="Q41" s="1"/>
    </row>
    <row r="42">
      <c r="A42" s="27" t="s">
        <v>45</v>
      </c>
      <c r="B42" s="21">
        <v>558</v>
      </c>
      <c r="C42" s="17">
        <v>3.7999999999999999e-02</v>
      </c>
      <c r="D42" s="17">
        <v>2.9510000000000001</v>
      </c>
      <c r="E42" s="22">
        <v>-0.26600000000000001</v>
      </c>
      <c r="F42" s="17">
        <v>0.13100000000000001</v>
      </c>
      <c r="G42" s="24"/>
      <c r="H42" s="18">
        <v>6</v>
      </c>
      <c r="I42" s="16">
        <f>C42</f>
        <v>3.7999999999999999e-02</v>
      </c>
      <c r="J42" s="23">
        <f>H42*$F$4/$F$6</f>
        <v>2.0000000000000004e-02</v>
      </c>
      <c r="K42" s="28" t="b">
        <f>C42&lt;J42</f>
        <v>0</v>
      </c>
      <c r="L42" s="1"/>
      <c r="M42" s="24" t="str">
        <f>IF(K42,A42,"")</f>
        <v/>
      </c>
      <c r="N42" s="24"/>
      <c r="O42" s="24"/>
      <c r="P42" s="24"/>
      <c r="Q42" s="1"/>
      <c r="V42" s="1"/>
    </row>
    <row r="43">
      <c r="A43" s="27" t="s">
        <v>46</v>
      </c>
      <c r="B43" s="21">
        <v>961</v>
      </c>
      <c r="C43" s="17">
        <v>4.5999999999999999e-02</v>
      </c>
      <c r="D43" s="17">
        <v>2.6120000000000001</v>
      </c>
      <c r="E43" s="17">
        <v>0.26400000000000001</v>
      </c>
      <c r="F43" s="17">
        <v>0.13100000000000001</v>
      </c>
      <c r="G43" s="24"/>
      <c r="H43" s="18">
        <v>7</v>
      </c>
      <c r="I43" s="16">
        <f>C43</f>
        <v>4.5999999999999999e-02</v>
      </c>
      <c r="J43" s="23">
        <f>H43*$F$4/$F$6</f>
        <v>2.3333333333333334e-02</v>
      </c>
      <c r="K43" s="28" t="b">
        <f>C43&lt;J43</f>
        <v>0</v>
      </c>
      <c r="L43" s="1"/>
      <c r="M43" s="24" t="str">
        <f>IF(K43,A43,"")</f>
        <v/>
      </c>
      <c r="N43" s="24"/>
      <c r="O43" s="24"/>
      <c r="P43" s="24"/>
      <c r="Q43" s="1"/>
    </row>
    <row r="44">
      <c r="A44" s="27" t="s">
        <v>47</v>
      </c>
      <c r="B44" s="21">
        <v>370</v>
      </c>
      <c r="C44" s="17">
        <v>6.5000000000000002e-02</v>
      </c>
      <c r="D44" s="17">
        <v>2.0739999999999998</v>
      </c>
      <c r="E44" s="17">
        <v>0.23699999999999999</v>
      </c>
      <c r="F44" s="17">
        <v>0.16500000000000001</v>
      </c>
      <c r="G44" s="24"/>
      <c r="H44" s="18">
        <v>8</v>
      </c>
      <c r="I44" s="16">
        <f>C44</f>
        <v>6.5000000000000002e-02</v>
      </c>
      <c r="J44" s="23">
        <f>H44*$F$4/$F$6</f>
        <v>2.6666666666666668e-02</v>
      </c>
      <c r="K44" s="28" t="b">
        <f>C44&lt;J44</f>
        <v>0</v>
      </c>
      <c r="L44" s="1"/>
      <c r="M44" s="24" t="str">
        <f>IF(K44,A44,"")</f>
        <v/>
      </c>
      <c r="N44" s="24"/>
      <c r="O44" s="24"/>
      <c r="P44" s="24"/>
      <c r="Q44" s="1"/>
    </row>
    <row r="45">
      <c r="A45" s="27" t="s">
        <v>48</v>
      </c>
      <c r="B45" s="21">
        <v>380</v>
      </c>
      <c r="C45" s="17">
        <v>8.9999999999999997e-02</v>
      </c>
      <c r="D45" s="17">
        <v>1.6950000000000001</v>
      </c>
      <c r="E45" s="22">
        <v>-0.152</v>
      </c>
      <c r="F45" s="17">
        <v>0.14999999999999999</v>
      </c>
      <c r="G45" s="24"/>
      <c r="H45" s="18">
        <v>9</v>
      </c>
      <c r="I45" s="16">
        <f>C45</f>
        <v>8.9999999999999997e-02</v>
      </c>
      <c r="J45" s="23">
        <f>H45*$F$4/$F$6</f>
        <v>3.0000000000000002e-02</v>
      </c>
      <c r="K45" s="28" t="b">
        <f>C45&lt;J45</f>
        <v>0</v>
      </c>
      <c r="L45" s="1"/>
      <c r="M45" s="24" t="str">
        <f>IF(K45,A45,"")</f>
        <v/>
      </c>
      <c r="N45" s="1"/>
      <c r="O45" s="24"/>
      <c r="P45" s="24"/>
      <c r="Q45" s="1"/>
    </row>
    <row r="46">
      <c r="A46" s="27" t="s">
        <v>49</v>
      </c>
      <c r="B46" s="22">
        <v>13</v>
      </c>
      <c r="C46" s="17">
        <v>0.14299999999999999</v>
      </c>
      <c r="D46" s="17">
        <v>1.323</v>
      </c>
      <c r="E46" s="17">
        <v>0.73299999999999998</v>
      </c>
      <c r="F46" s="17">
        <v>0.41999999999999998</v>
      </c>
      <c r="G46" s="24"/>
      <c r="H46" s="18">
        <v>10</v>
      </c>
      <c r="I46" s="16">
        <f>C46</f>
        <v>0.14299999999999999</v>
      </c>
      <c r="J46" s="23">
        <f>H46*$F$4/$F$6</f>
        <v>3.3333333333333333e-02</v>
      </c>
      <c r="K46" s="28" t="b">
        <f>C46&lt;J46</f>
        <v>0</v>
      </c>
      <c r="L46" s="1"/>
      <c r="M46" s="24" t="str">
        <f>IF(K46,A46,"")</f>
        <v/>
      </c>
      <c r="N46" s="1"/>
      <c r="O46" s="24"/>
      <c r="P46" s="24"/>
      <c r="Q46" s="1"/>
    </row>
    <row r="47">
      <c r="A47" s="27" t="s">
        <v>50</v>
      </c>
      <c r="B47" s="21">
        <v>386.5</v>
      </c>
      <c r="C47" s="17">
        <v>0.20899999999999999</v>
      </c>
      <c r="D47" s="17">
        <v>1.125</v>
      </c>
      <c r="E47" s="17">
        <v>0.20000000000000001</v>
      </c>
      <c r="F47" s="17">
        <v>0.16300000000000001</v>
      </c>
      <c r="G47" s="24"/>
      <c r="H47" s="18">
        <v>11</v>
      </c>
      <c r="I47" s="16">
        <f>C47</f>
        <v>0.20899999999999999</v>
      </c>
      <c r="J47" s="23">
        <f>H47*$F$4/$F$6</f>
        <v>3.6666666666666667e-02</v>
      </c>
      <c r="K47" s="28" t="b">
        <f>C47&lt;J47</f>
        <v>0</v>
      </c>
      <c r="L47" s="1"/>
      <c r="M47" s="24" t="str">
        <f>IF(K47,A47,"")</f>
        <v/>
      </c>
      <c r="N47" s="24"/>
      <c r="O47" s="24"/>
      <c r="P47" s="24"/>
      <c r="Q47" s="1" t="s">
        <v>51</v>
      </c>
    </row>
    <row r="48">
      <c r="A48" s="27" t="s">
        <v>52</v>
      </c>
      <c r="B48" s="21">
        <v>365</v>
      </c>
      <c r="C48" s="17">
        <v>0.219</v>
      </c>
      <c r="D48" s="17">
        <v>1.1060000000000001</v>
      </c>
      <c r="E48" s="22">
        <v>-0.185</v>
      </c>
      <c r="F48" s="17">
        <v>0.14999999999999999</v>
      </c>
      <c r="G48" s="24"/>
      <c r="H48" s="18">
        <v>12</v>
      </c>
      <c r="I48" s="16">
        <f>C48</f>
        <v>0.219</v>
      </c>
      <c r="J48" s="23">
        <f>H48*$F$4/$F$6</f>
        <v>4.0000000000000008e-02</v>
      </c>
      <c r="K48" s="28" t="b">
        <f>C48&lt;J48</f>
        <v>0</v>
      </c>
      <c r="L48" s="1"/>
      <c r="M48" s="24" t="str">
        <f>IF(K48,A48,"")</f>
        <v/>
      </c>
      <c r="N48" s="24"/>
      <c r="O48" s="24"/>
      <c r="P48" s="24"/>
      <c r="Q48" s="1"/>
    </row>
    <row r="49">
      <c r="A49" s="27" t="s">
        <v>53</v>
      </c>
      <c r="B49" s="21">
        <v>370.5</v>
      </c>
      <c r="C49" s="17">
        <v>0.254</v>
      </c>
      <c r="D49" s="17">
        <v>1.0569999999999999</v>
      </c>
      <c r="E49" s="22">
        <v>-0.17299999999999999</v>
      </c>
      <c r="F49" s="17">
        <v>0.14999999999999999</v>
      </c>
      <c r="G49" s="24"/>
      <c r="H49" s="18">
        <v>13</v>
      </c>
      <c r="I49" s="16">
        <f>C49</f>
        <v>0.254</v>
      </c>
      <c r="J49" s="23">
        <f>H49*$F$4/$F$6</f>
        <v>4.3333333333333335e-02</v>
      </c>
      <c r="K49" s="28" t="b">
        <f>C49&lt;J49</f>
        <v>0</v>
      </c>
      <c r="L49" s="1"/>
      <c r="M49" s="24" t="str">
        <f>IF(K49,A49,"")</f>
        <v/>
      </c>
      <c r="N49" s="24"/>
      <c r="O49" s="24"/>
      <c r="P49" s="24"/>
      <c r="Q49" s="1"/>
    </row>
    <row r="50">
      <c r="A50" s="27" t="s">
        <v>54</v>
      </c>
      <c r="B50" s="21">
        <v>503.5</v>
      </c>
      <c r="C50" s="17">
        <v>0.28899999999999998</v>
      </c>
      <c r="D50" s="17">
        <v>1.0249999999999999</v>
      </c>
      <c r="E50" s="22">
        <v>-0.14899999999999999</v>
      </c>
      <c r="F50" s="17">
        <v>0.13900000000000001</v>
      </c>
      <c r="G50" s="24"/>
      <c r="H50" s="18">
        <v>14</v>
      </c>
      <c r="I50" s="16">
        <f>C50</f>
        <v>0.28899999999999998</v>
      </c>
      <c r="J50" s="23">
        <f>H50*$F$4/$F$6</f>
        <v>4.6666666666666669e-02</v>
      </c>
      <c r="K50" s="28" t="b">
        <f>C50&lt;J50</f>
        <v>0</v>
      </c>
      <c r="L50" s="1"/>
      <c r="M50" s="24" t="str">
        <f>IF(K50,A50,"")</f>
        <v/>
      </c>
      <c r="N50" s="24"/>
      <c r="O50" s="24"/>
      <c r="P50" s="24"/>
      <c r="Q50" s="1"/>
    </row>
    <row r="51">
      <c r="A51" s="27" t="s">
        <v>55</v>
      </c>
      <c r="B51" s="21">
        <v>833</v>
      </c>
      <c r="C51" s="17">
        <v>0.34499999999999997</v>
      </c>
      <c r="D51" s="17">
        <v>1.002</v>
      </c>
      <c r="E51" s="17">
        <v>0.124</v>
      </c>
      <c r="F51" s="17">
        <v>0.13200000000000001</v>
      </c>
      <c r="G51" s="24"/>
      <c r="H51" s="18">
        <v>15</v>
      </c>
      <c r="I51" s="16">
        <f>C51</f>
        <v>0.34499999999999997</v>
      </c>
      <c r="J51" s="23">
        <f>H51*$F$4/$F$6</f>
        <v>5.0000000000000003e-02</v>
      </c>
      <c r="K51" s="28" t="b">
        <f>C51&lt;J51</f>
        <v>0</v>
      </c>
      <c r="L51" s="1"/>
      <c r="M51" s="24" t="str">
        <f>IF(K51,A51,"")</f>
        <v/>
      </c>
      <c r="N51" s="24"/>
      <c r="O51" s="24"/>
      <c r="P51" s="24"/>
      <c r="Q51" s="1"/>
    </row>
    <row r="52">
      <c r="A52" s="27" t="s">
        <v>56</v>
      </c>
      <c r="B52" s="21">
        <v>337</v>
      </c>
      <c r="C52" s="17">
        <v>0.45100000000000001</v>
      </c>
      <c r="D52" s="17">
        <v>1</v>
      </c>
      <c r="E52" s="17">
        <v>0.127</v>
      </c>
      <c r="F52" s="17">
        <v>0.16500000000000001</v>
      </c>
      <c r="G52" s="24"/>
      <c r="H52" s="18">
        <v>16</v>
      </c>
      <c r="I52" s="16">
        <f>C52</f>
        <v>0.45100000000000001</v>
      </c>
      <c r="J52" s="23">
        <f>H52*$F$4/$F$6</f>
        <v>5.3333333333333337e-02</v>
      </c>
      <c r="K52" s="28" t="b">
        <f>C52&lt;J52</f>
        <v>0</v>
      </c>
      <c r="L52" s="1"/>
      <c r="M52" s="24" t="str">
        <f>IF(K52,A52,"")</f>
        <v/>
      </c>
      <c r="N52" s="24"/>
      <c r="O52" s="24"/>
      <c r="P52" s="24"/>
      <c r="Q52" s="1"/>
    </row>
    <row r="53">
      <c r="A53" s="27" t="s">
        <v>57</v>
      </c>
      <c r="B53" s="22">
        <v>33.5</v>
      </c>
      <c r="C53" s="17">
        <v>0.53300000000000003</v>
      </c>
      <c r="D53" s="17">
        <v>1</v>
      </c>
      <c r="E53" s="17">
        <v>0.218</v>
      </c>
      <c r="F53" s="17">
        <v>0.31</v>
      </c>
      <c r="G53" s="24"/>
      <c r="H53" s="18">
        <v>17</v>
      </c>
      <c r="I53" s="16">
        <f>C53</f>
        <v>0.53300000000000003</v>
      </c>
      <c r="J53" s="23">
        <f>H53*$F$4/$F$6</f>
        <v>5.6666666666666671e-02</v>
      </c>
      <c r="K53" s="28" t="b">
        <f>C53&lt;J53</f>
        <v>0</v>
      </c>
      <c r="L53" s="1"/>
      <c r="M53" s="24" t="str">
        <f>IF(K53,A53,"")</f>
        <v/>
      </c>
      <c r="N53" s="24"/>
      <c r="O53" s="24"/>
      <c r="P53" s="24"/>
      <c r="Q53" s="1"/>
    </row>
    <row r="54">
      <c r="A54" s="27" t="s">
        <v>58</v>
      </c>
      <c r="B54" s="17">
        <v>6</v>
      </c>
      <c r="C54" s="17">
        <v>0.53300000000000003</v>
      </c>
      <c r="D54" s="17">
        <v>1</v>
      </c>
      <c r="E54" s="17">
        <v>0.5</v>
      </c>
      <c r="F54" s="17">
        <v>0.49299999999999999</v>
      </c>
      <c r="G54" s="24"/>
      <c r="H54" s="18">
        <v>18</v>
      </c>
      <c r="I54" s="16">
        <f>C54</f>
        <v>0.53300000000000003</v>
      </c>
      <c r="J54" s="23">
        <f>H54*$F$4/$F$6</f>
        <v>6.0000000000000005e-02</v>
      </c>
      <c r="K54" s="28" t="b">
        <f>C54&lt;J54</f>
        <v>0</v>
      </c>
      <c r="L54" s="1"/>
      <c r="M54" s="24" t="str">
        <f>IF(K54,A54,"")</f>
        <v/>
      </c>
      <c r="N54" s="24"/>
      <c r="O54" s="24"/>
      <c r="P54" s="24"/>
      <c r="Q54" s="1"/>
    </row>
    <row r="55">
      <c r="A55" s="27" t="s">
        <v>59</v>
      </c>
      <c r="B55" s="21">
        <v>817.5</v>
      </c>
      <c r="C55" s="17">
        <v>0.56699999999999995</v>
      </c>
      <c r="D55" s="17">
        <v>1</v>
      </c>
      <c r="E55" s="17">
        <v>7.4999999999999997e-02</v>
      </c>
      <c r="F55" s="17">
        <v>0.13100000000000001</v>
      </c>
      <c r="G55" s="24"/>
      <c r="H55" s="18">
        <v>19</v>
      </c>
      <c r="I55" s="16">
        <f>C55</f>
        <v>0.56699999999999995</v>
      </c>
      <c r="J55" s="23">
        <f>H55*$F$4/$F$6</f>
        <v>6.3333333333333339e-02</v>
      </c>
      <c r="K55" s="28" t="b">
        <f>C55&lt;J55</f>
        <v>0</v>
      </c>
      <c r="L55" s="1"/>
      <c r="M55" s="24" t="str">
        <f>IF(K55,A55,"")</f>
        <v/>
      </c>
      <c r="N55" s="24"/>
      <c r="O55" s="24"/>
      <c r="P55" s="24"/>
      <c r="Q55" s="1"/>
    </row>
    <row r="56">
      <c r="A56" s="27" t="s">
        <v>60</v>
      </c>
      <c r="B56" s="22">
        <v>17</v>
      </c>
      <c r="C56" s="17">
        <v>0.58099999999999996</v>
      </c>
      <c r="D56" s="17">
        <v>1</v>
      </c>
      <c r="E56" s="22">
        <v>-0.26100000000000001</v>
      </c>
      <c r="F56" s="17">
        <v>0.40899999999999997</v>
      </c>
      <c r="G56" s="24"/>
      <c r="H56" s="18">
        <v>20</v>
      </c>
      <c r="I56" s="16">
        <f>C56</f>
        <v>0.58099999999999996</v>
      </c>
      <c r="J56" s="23">
        <f>H56*$F$4/$F$6</f>
        <v>6.6666666666666666e-02</v>
      </c>
      <c r="K56" s="28" t="b">
        <f>C56&lt;J56</f>
        <v>0</v>
      </c>
      <c r="L56" s="1"/>
      <c r="M56" s="24" t="str">
        <f>IF(K56,A56,"")</f>
        <v/>
      </c>
      <c r="N56" s="24"/>
      <c r="O56" s="24"/>
      <c r="P56" s="24"/>
      <c r="Q56" s="1"/>
    </row>
    <row r="57">
      <c r="A57" s="27" t="s">
        <v>61</v>
      </c>
      <c r="B57" s="21">
        <v>783</v>
      </c>
      <c r="C57" s="17">
        <v>0.67400000000000004</v>
      </c>
      <c r="D57" s="17">
        <v>1</v>
      </c>
      <c r="E57" s="17">
        <v>5.7000000000000002e-02</v>
      </c>
      <c r="F57" s="17">
        <v>0.13200000000000001</v>
      </c>
      <c r="G57" s="24"/>
      <c r="H57" s="18">
        <v>21</v>
      </c>
      <c r="I57" s="16">
        <f>C57</f>
        <v>0.67400000000000004</v>
      </c>
      <c r="J57" s="23">
        <f>H57*$F$4/$F$6</f>
        <v>7.0000000000000007e-02</v>
      </c>
      <c r="K57" s="28" t="b">
        <f>C57&lt;J57</f>
        <v>0</v>
      </c>
      <c r="L57" s="1"/>
      <c r="M57" s="24" t="str">
        <f>IF(K57,A57,"")</f>
        <v/>
      </c>
      <c r="N57" s="24"/>
      <c r="O57" s="24"/>
      <c r="P57" s="24"/>
      <c r="Q57" s="1"/>
    </row>
    <row r="58">
      <c r="A58" s="27" t="s">
        <v>62</v>
      </c>
      <c r="B58" s="21">
        <v>673.5</v>
      </c>
      <c r="C58" s="17">
        <v>0.70599999999999996</v>
      </c>
      <c r="D58" s="17">
        <v>1</v>
      </c>
      <c r="E58" s="22">
        <v>-4.2000000000000003e-02</v>
      </c>
      <c r="F58" s="17">
        <v>0.13300000000000001</v>
      </c>
      <c r="G58" s="24"/>
      <c r="H58" s="18">
        <v>22</v>
      </c>
      <c r="I58" s="16">
        <f>C58</f>
        <v>0.70599999999999996</v>
      </c>
      <c r="J58" s="23">
        <f>H58*$F$4/$F$6</f>
        <v>7.3333333333333334e-02</v>
      </c>
      <c r="K58" s="28" t="b">
        <f>C58&lt;J58</f>
        <v>0</v>
      </c>
      <c r="L58" s="1"/>
      <c r="M58" s="24" t="str">
        <f>IF(K58,A58,"")</f>
        <v/>
      </c>
      <c r="N58" s="24"/>
      <c r="O58" s="24"/>
      <c r="P58" s="24"/>
      <c r="Q58" s="1"/>
    </row>
    <row r="59">
      <c r="A59" s="27" t="s">
        <v>63</v>
      </c>
      <c r="B59" s="22">
        <v>19</v>
      </c>
      <c r="C59" s="17">
        <v>0.70799999999999996</v>
      </c>
      <c r="D59" s="17">
        <v>1</v>
      </c>
      <c r="E59" s="22">
        <v>-0.17399999999999999</v>
      </c>
      <c r="F59" s="17">
        <v>0.40899999999999997</v>
      </c>
      <c r="G59" s="24"/>
      <c r="H59" s="18">
        <v>23</v>
      </c>
      <c r="I59" s="16">
        <f>C59</f>
        <v>0.70799999999999996</v>
      </c>
      <c r="J59" s="23">
        <f>H59*$F$4/$F$6</f>
        <v>7.6666666666666675e-02</v>
      </c>
      <c r="K59" s="28" t="b">
        <f>C59&lt;J59</f>
        <v>0</v>
      </c>
      <c r="L59" s="1"/>
      <c r="M59" s="24" t="str">
        <f>IF(K59,A59,"")</f>
        <v/>
      </c>
      <c r="N59" s="24"/>
      <c r="O59" s="24"/>
      <c r="P59" s="24"/>
      <c r="Q59" s="1"/>
    </row>
    <row r="60">
      <c r="A60" s="27" t="s">
        <v>64</v>
      </c>
      <c r="B60" s="21">
        <v>795.5</v>
      </c>
      <c r="C60" s="17">
        <v>0.72899999999999998</v>
      </c>
      <c r="D60" s="17">
        <v>1</v>
      </c>
      <c r="E60" s="17">
        <v>4.5999999999999999e-02</v>
      </c>
      <c r="F60" s="17">
        <v>0.13100000000000001</v>
      </c>
      <c r="G60" s="24"/>
      <c r="H60" s="18">
        <v>24</v>
      </c>
      <c r="I60" s="16">
        <f>C60</f>
        <v>0.72899999999999998</v>
      </c>
      <c r="J60" s="23">
        <f>H60*$F$4/$F$6</f>
        <v>8.0000000000000016e-02</v>
      </c>
      <c r="K60" s="28" t="b">
        <f>C60&lt;J60</f>
        <v>0</v>
      </c>
      <c r="L60" s="1"/>
      <c r="M60" s="24" t="str">
        <f>IF(K60,A60,"")</f>
        <v/>
      </c>
      <c r="N60" s="24"/>
      <c r="O60" s="24"/>
      <c r="P60" s="24"/>
      <c r="Q60" s="1"/>
    </row>
    <row r="61">
      <c r="A61" s="27" t="s">
        <v>65</v>
      </c>
      <c r="B61" s="22">
        <v>45.5</v>
      </c>
      <c r="C61" s="17">
        <v>0.73999999999999999</v>
      </c>
      <c r="D61" s="17">
        <v>1</v>
      </c>
      <c r="E61" s="22">
        <v>-8.9999999999999997e-02</v>
      </c>
      <c r="F61" s="17">
        <v>0.25900000000000001</v>
      </c>
      <c r="G61" s="24"/>
      <c r="H61" s="18">
        <v>25</v>
      </c>
      <c r="I61" s="16">
        <f>C61</f>
        <v>0.73999999999999999</v>
      </c>
      <c r="J61" s="23">
        <f>H61*$F$4/$F$6</f>
        <v>8.3333333333333329e-02</v>
      </c>
      <c r="K61" s="28" t="b">
        <f>C61&lt;J61</f>
        <v>0</v>
      </c>
      <c r="L61" s="1"/>
      <c r="M61" s="24" t="str">
        <f>IF(K61,A61,"")</f>
        <v/>
      </c>
      <c r="N61" s="24"/>
      <c r="O61" s="24"/>
      <c r="P61" s="24"/>
      <c r="Q61" s="1"/>
    </row>
    <row r="62">
      <c r="A62" s="27" t="s">
        <v>66</v>
      </c>
      <c r="B62" s="21">
        <v>313</v>
      </c>
      <c r="C62" s="17">
        <v>0.81599999999999995</v>
      </c>
      <c r="D62" s="17">
        <v>1</v>
      </c>
      <c r="E62" s="22">
        <v>-2.8000000000000001e-02</v>
      </c>
      <c r="F62" s="17">
        <v>0.16300000000000001</v>
      </c>
      <c r="G62" s="24"/>
      <c r="H62" s="18">
        <v>26</v>
      </c>
      <c r="I62" s="16">
        <f>C62</f>
        <v>0.81599999999999995</v>
      </c>
      <c r="J62" s="23">
        <f>H62*$F$4/$F$6</f>
        <v>8.666666666666667e-02</v>
      </c>
      <c r="K62" s="28" t="b">
        <f>C62&lt;J62</f>
        <v>0</v>
      </c>
      <c r="L62" s="1"/>
      <c r="M62" s="24" t="str">
        <f>IF(K62,A62,"")</f>
        <v/>
      </c>
      <c r="N62" s="24"/>
      <c r="O62" s="24"/>
      <c r="P62" s="24"/>
      <c r="Q62" s="1"/>
    </row>
    <row r="63">
      <c r="A63" s="27" t="s">
        <v>67</v>
      </c>
      <c r="B63" s="21">
        <v>318</v>
      </c>
      <c r="C63" s="17">
        <v>0.94699999999999995</v>
      </c>
      <c r="D63" s="17">
        <v>1</v>
      </c>
      <c r="E63" s="22">
        <v>-1.2e-02</v>
      </c>
      <c r="F63" s="17">
        <v>0.16300000000000001</v>
      </c>
      <c r="G63" s="24"/>
      <c r="H63" s="18">
        <v>27</v>
      </c>
      <c r="I63" s="16">
        <f>C63</f>
        <v>0.94699999999999995</v>
      </c>
      <c r="J63" s="23">
        <f>H63*$F$4/$F$6</f>
        <v>9.0000000000000011e-02</v>
      </c>
      <c r="K63" s="28" t="b">
        <f>C63&lt;J63</f>
        <v>0</v>
      </c>
      <c r="L63" s="1"/>
      <c r="M63" s="24" t="str">
        <f>IF(K63,A63,"")</f>
        <v/>
      </c>
      <c r="N63" s="24"/>
      <c r="O63" s="24"/>
      <c r="P63" s="24"/>
      <c r="Q63" s="1"/>
    </row>
    <row r="64">
      <c r="A64" s="27" t="s">
        <v>68</v>
      </c>
      <c r="B64" s="21">
        <v>590</v>
      </c>
      <c r="C64" s="17">
        <v>0.98599999999999999</v>
      </c>
      <c r="D64" s="17">
        <v>1</v>
      </c>
      <c r="E64" s="22">
        <v>-3.0000000000000001e-03</v>
      </c>
      <c r="F64" s="17">
        <v>0.13900000000000001</v>
      </c>
      <c r="G64" s="24"/>
      <c r="H64" s="18">
        <v>28</v>
      </c>
      <c r="I64" s="16">
        <f>C64</f>
        <v>0.98599999999999999</v>
      </c>
      <c r="J64" s="23">
        <f>H64*$F$4/$F$6</f>
        <v>9.3333333333333338e-02</v>
      </c>
      <c r="K64" s="28" t="b">
        <f>C64&lt;J64</f>
        <v>0</v>
      </c>
      <c r="L64" s="1"/>
      <c r="M64" s="24" t="str">
        <f>IF(K64,A64,"")</f>
        <v/>
      </c>
      <c r="N64" s="24"/>
      <c r="O64" s="24"/>
      <c r="P64" s="24"/>
      <c r="Q64" s="1"/>
    </row>
    <row r="65">
      <c r="A65" s="27" t="s">
        <v>69</v>
      </c>
      <c r="B65" s="21">
        <v>740</v>
      </c>
      <c r="C65" s="17">
        <v>0.996</v>
      </c>
      <c r="D65" s="17">
        <v>1</v>
      </c>
      <c r="E65" s="22">
        <v>-1.e-03</v>
      </c>
      <c r="F65" s="17">
        <v>0.13200000000000001</v>
      </c>
      <c r="G65" s="24"/>
      <c r="H65" s="18">
        <v>29</v>
      </c>
      <c r="I65" s="16">
        <f>C65</f>
        <v>0.996</v>
      </c>
      <c r="J65" s="23">
        <f>H65*$F$4/$F$6</f>
        <v>9.6666666666666679e-02</v>
      </c>
      <c r="K65" s="28" t="b">
        <f>C65&lt;J65</f>
        <v>0</v>
      </c>
      <c r="L65" s="1"/>
      <c r="M65" s="24" t="str">
        <f>IF(K65,A65,"")</f>
        <v/>
      </c>
      <c r="N65" s="24"/>
      <c r="O65" s="24"/>
      <c r="P65" s="24"/>
      <c r="Q65" s="1"/>
    </row>
    <row r="66">
      <c r="A66" s="27" t="s">
        <v>70</v>
      </c>
      <c r="B66" s="21">
        <v>761</v>
      </c>
      <c r="C66" s="17">
        <v>1</v>
      </c>
      <c r="D66" s="17">
        <v>1</v>
      </c>
      <c r="E66" s="28">
        <f>6.575*10^-4</f>
        <v>6.575000000000001e-04</v>
      </c>
      <c r="F66" s="17">
        <v>0.13100000000000001</v>
      </c>
      <c r="G66" s="24"/>
      <c r="H66" s="18">
        <v>30</v>
      </c>
      <c r="I66" s="16">
        <f>C66</f>
        <v>1</v>
      </c>
      <c r="J66" s="23">
        <f>H66*$F$4/$F$6</f>
        <v>0.10000000000000001</v>
      </c>
      <c r="K66" s="28" t="b">
        <f>C66&lt;J66</f>
        <v>0</v>
      </c>
      <c r="L66" s="1"/>
      <c r="M66" s="24" t="str">
        <f>IF(K66,A66,"")</f>
        <v/>
      </c>
      <c r="N66" s="24"/>
      <c r="O66" s="24"/>
      <c r="P66" s="24"/>
      <c r="Q66" s="1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1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</sheetData>
  <sortState ref="A9:G35" columnSort="0">
    <sortCondition sortBy="value" descending="0" ref="C9:C35"/>
  </sortState>
  <mergeCells count="7">
    <mergeCell ref="A1:K1"/>
    <mergeCell ref="B3:F3"/>
    <mergeCell ref="H3:H5"/>
    <mergeCell ref="I3:K5"/>
    <mergeCell ref="B4:E4"/>
    <mergeCell ref="B5:E5"/>
    <mergeCell ref="B6:E6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73" fitToWidth="1" fitToHeight="0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