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VALENTIN\"/>
    </mc:Choice>
  </mc:AlternateContent>
  <xr:revisionPtr revIDLastSave="0" documentId="13_ncr:1_{B3279478-3060-49D4-81F1-8FC8840BA6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5" i="1" l="1"/>
  <c r="J1214" i="1"/>
  <c r="J871" i="1"/>
  <c r="J1217" i="1"/>
  <c r="J1211" i="1"/>
  <c r="J97" i="1"/>
  <c r="J1281" i="1"/>
  <c r="J1039" i="1"/>
  <c r="J1609" i="1"/>
  <c r="J1627" i="1" l="1"/>
  <c r="J900" i="1"/>
</calcChain>
</file>

<file path=xl/sharedStrings.xml><?xml version="1.0" encoding="utf-8"?>
<sst xmlns="http://schemas.openxmlformats.org/spreadsheetml/2006/main" count="13817" uniqueCount="2532">
  <si>
    <t>Muanda</t>
  </si>
  <si>
    <t>TotalFinaElf</t>
  </si>
  <si>
    <t>Kolwezi</t>
  </si>
  <si>
    <t>Shituru</t>
  </si>
  <si>
    <t xml:space="preserve">Kipushi </t>
  </si>
  <si>
    <t>Zincongo [Adastra Minerals Inc., Zinc Corp. of South Africa Ltd. (subsidiary of Kumba Resources Ltd. - 50% option), and Gecamines]</t>
  </si>
  <si>
    <t>Kipushi, Katanga Province</t>
  </si>
  <si>
    <t>Gecamines</t>
  </si>
  <si>
    <t>Abidjan plant</t>
  </si>
  <si>
    <t>Société Ivorienne de Ciment et Materiaux (Holcim and Origny, 80%)</t>
  </si>
  <si>
    <t>San Pedro</t>
  </si>
  <si>
    <t>Angovia Mine</t>
  </si>
  <si>
    <t xml:space="preserve">Cie. Miniere d’Afrique (Cie. Générale des Matieres Nucleaires Group, 100%) </t>
  </si>
  <si>
    <t>Cie. Miniere d’Afrique</t>
  </si>
  <si>
    <t>Ity Mine</t>
  </si>
  <si>
    <t>Abidjan</t>
  </si>
  <si>
    <t>Société Ivorienne de Raffinage</t>
  </si>
  <si>
    <t>23,800.</t>
  </si>
  <si>
    <t>thousand 42 gallon barrels / day</t>
  </si>
  <si>
    <t>Cyprus</t>
  </si>
  <si>
    <t>Famagust area, Northern Cyprus</t>
  </si>
  <si>
    <t>Bogaz Endustri ve Madencilik</t>
  </si>
  <si>
    <t>Moni</t>
  </si>
  <si>
    <t>Cyprus Cement Co. Ltd.</t>
  </si>
  <si>
    <t xml:space="preserve">Vassiliko </t>
  </si>
  <si>
    <t>Vassiliko Cement Works Ltd.</t>
  </si>
  <si>
    <t>Djibouti</t>
  </si>
  <si>
    <t>Lake Assal</t>
  </si>
  <si>
    <t>Société du Lac, Société Moussa Ali, Société Saline de Djibouti, and Société Sel de Djibouti</t>
  </si>
  <si>
    <t>Other companies</t>
  </si>
  <si>
    <t>Egypt</t>
  </si>
  <si>
    <t>Abu Qir B</t>
  </si>
  <si>
    <t>Nag Hammadi</t>
  </si>
  <si>
    <t>Aluminium Co. of Egypt</t>
  </si>
  <si>
    <t>Alexandria</t>
  </si>
  <si>
    <t xml:space="preserve">Alexandria Carbon Black Co. </t>
  </si>
  <si>
    <t>Ain Sukhna</t>
  </si>
  <si>
    <t>Suez Cement Co.</t>
  </si>
  <si>
    <t>Ameriyah</t>
  </si>
  <si>
    <t>Ameriyah Cement Co.</t>
  </si>
  <si>
    <t>Assiut</t>
  </si>
  <si>
    <t>Asiut Cement Co.</t>
  </si>
  <si>
    <t>Beni Suef</t>
  </si>
  <si>
    <t>National Cement Co.</t>
  </si>
  <si>
    <t>El Mex</t>
  </si>
  <si>
    <t>Alexandria Portland Cement Co.</t>
  </si>
  <si>
    <t>El Minya</t>
  </si>
  <si>
    <t>Helwan Portland Cement Co.</t>
  </si>
  <si>
    <t>El Tabbin</t>
  </si>
  <si>
    <t>Helwan</t>
  </si>
  <si>
    <t>Egyptian Cement Co. (Orascom Group, 40%; private</t>
  </si>
  <si>
    <t>El Dikheila plant</t>
  </si>
  <si>
    <t>Helwan steel plant</t>
  </si>
  <si>
    <t>Obuasi</t>
  </si>
  <si>
    <t>Khash</t>
  </si>
  <si>
    <t>Khash Cement Co. (Ehdasse Sanat Corp.)</t>
  </si>
  <si>
    <t>Loshan</t>
  </si>
  <si>
    <t>Simansaz Cement Co.</t>
  </si>
  <si>
    <t>Mashhad</t>
  </si>
  <si>
    <t>Sharg Cement Co.</t>
  </si>
  <si>
    <t>Meshed</t>
  </si>
  <si>
    <t>Meshed Cement Co.</t>
  </si>
  <si>
    <t>Near Shiraz</t>
  </si>
  <si>
    <t>Darab Cement Co. (Ehdasse Sanat Corp.)</t>
  </si>
  <si>
    <t>Neka</t>
  </si>
  <si>
    <t>Mazandaran Cement Co.</t>
  </si>
  <si>
    <t>North of Bijar</t>
  </si>
  <si>
    <t>Dangote Cement Works</t>
  </si>
  <si>
    <t>Nkalagu</t>
  </si>
  <si>
    <t>Nigeria Cement Co.</t>
  </si>
  <si>
    <t>Okepella</t>
  </si>
  <si>
    <t>Bendel Cement Co. Ltd.</t>
  </si>
  <si>
    <t>Shagamu</t>
  </si>
  <si>
    <t>Sokoto</t>
  </si>
  <si>
    <t>Cement Co. of Northern Nigeria</t>
  </si>
  <si>
    <t>Enugu</t>
  </si>
  <si>
    <t>Nigerian Coal Corp.</t>
  </si>
  <si>
    <t xml:space="preserve">Niger Delta </t>
  </si>
  <si>
    <t>Various joint ventures with Nigerian National Petroleum Corp.</t>
  </si>
  <si>
    <t>million 42 gallon barrels / yr</t>
  </si>
  <si>
    <t>Itakpe</t>
  </si>
  <si>
    <t>Finima, Bonny Island</t>
  </si>
  <si>
    <t>Nigeria Liquified Natural Gas Ltd.</t>
  </si>
  <si>
    <t>Jos region</t>
  </si>
  <si>
    <t>Kaduna refinery</t>
  </si>
  <si>
    <t>Kaduna Refinery and Petrochemicals Co. Ltd.</t>
  </si>
  <si>
    <t>Warri refinery</t>
  </si>
  <si>
    <t>Warri Refinery and Petrochemicals Co. Ltd.</t>
  </si>
  <si>
    <t xml:space="preserve">New Port Harcourt </t>
  </si>
  <si>
    <t xml:space="preserve">Old Port Harcourt </t>
  </si>
  <si>
    <t>Anglo Jos, Dadin Cowa</t>
  </si>
  <si>
    <t>Minor metals and Minerals Ltd.</t>
  </si>
  <si>
    <t>Dutse Nkura</t>
  </si>
  <si>
    <t>Jos</t>
  </si>
  <si>
    <t>Makeri Smelting Co. Ltd.</t>
  </si>
  <si>
    <t>Jos (Gurum)</t>
  </si>
  <si>
    <t>Ajaokuta</t>
  </si>
  <si>
    <t>Ajaokuta Steel Co. Ltd.</t>
  </si>
  <si>
    <t>rolling mill</t>
  </si>
  <si>
    <t>Aladja</t>
  </si>
  <si>
    <t>Delta Steel Co. Ltd.</t>
  </si>
  <si>
    <t>Ikorodu</t>
  </si>
  <si>
    <t>African Steel Mills Ltd.</t>
  </si>
  <si>
    <t xml:space="preserve">Jos </t>
  </si>
  <si>
    <t>Jos Steel Rolling Co. Ltd.</t>
  </si>
  <si>
    <t xml:space="preserve">Katsina </t>
  </si>
  <si>
    <t>Katasina Steel Rolling Co. Ltd.</t>
  </si>
  <si>
    <t>Lagos</t>
  </si>
  <si>
    <t>Sunflag Steel (Nigeria) Ltd.</t>
  </si>
  <si>
    <t xml:space="preserve">Oshogbo </t>
  </si>
  <si>
    <t>Oshogbo Steel Rolling Co. Ltd.</t>
  </si>
  <si>
    <t>Oman</t>
  </si>
  <si>
    <t xml:space="preserve">Rakah near Yankul </t>
  </si>
  <si>
    <t>Oman Mining Co. LLC</t>
  </si>
  <si>
    <t xml:space="preserve">Kilns and mills at Rusayl </t>
  </si>
  <si>
    <t>Oman Cement Co.</t>
  </si>
  <si>
    <t xml:space="preserve">Kilns and mills at Salalah </t>
  </si>
  <si>
    <t>Raysut Cement Co.</t>
  </si>
  <si>
    <t>Mine at the Ghashabi-2 deposit</t>
  </si>
  <si>
    <t>Oman Chromite Co.</t>
  </si>
  <si>
    <t>Smelter and refinery near Sohar</t>
  </si>
  <si>
    <t>smelter, refinery</t>
  </si>
  <si>
    <t>Quarries at Ibri</t>
  </si>
  <si>
    <t>Omani Marble Co. LLC (Omar Zawawi Establishment)</t>
  </si>
  <si>
    <t>Qatar</t>
  </si>
  <si>
    <t>Clinker grinding mill at Doha</t>
  </si>
  <si>
    <t>Al-Jabor Cement Industries Co.</t>
  </si>
  <si>
    <t>Kilns and mills at Umm Bab</t>
  </si>
  <si>
    <t>Qatar National Cement Co.</t>
  </si>
  <si>
    <t xml:space="preserve">Mesaieed </t>
  </si>
  <si>
    <t>Qatar Steel Co. Ltd. (Government, 100%)</t>
  </si>
  <si>
    <t xml:space="preserve">QAFCO I, Mesaieed </t>
  </si>
  <si>
    <t xml:space="preserve">QAFCO II, Mesaieed </t>
  </si>
  <si>
    <t xml:space="preserve">QAFCO III, Mesaieed </t>
  </si>
  <si>
    <t xml:space="preserve">QAFCO IV, Mesaieed </t>
  </si>
  <si>
    <t xml:space="preserve">Qatar Fuel Additives Co. Ltd. </t>
  </si>
  <si>
    <t>Qatar Petroleum</t>
  </si>
  <si>
    <t xml:space="preserve">Ras Laffan </t>
  </si>
  <si>
    <t>Qatar Liquefied Gas Co. Ltd.</t>
  </si>
  <si>
    <t>Ras Laffan LNG Co.</t>
  </si>
  <si>
    <t xml:space="preserve">Umm Said </t>
  </si>
  <si>
    <t xml:space="preserve">Qatar Petrochemical Co. Ltd. </t>
  </si>
  <si>
    <t xml:space="preserve">Plant at Mesaieed </t>
  </si>
  <si>
    <t>Qatar Steel Co. Ltd. (Government, 100%).</t>
  </si>
  <si>
    <t xml:space="preserve">Rolling mill at Mesaieed </t>
  </si>
  <si>
    <t xml:space="preserve">Kilns at Umm Bab </t>
  </si>
  <si>
    <t>Reunion</t>
  </si>
  <si>
    <t>Bourbon</t>
  </si>
  <si>
    <t>Ciments de Bourbon SA</t>
  </si>
  <si>
    <t>Rwanda</t>
  </si>
  <si>
    <t>Gisenyi</t>
  </si>
  <si>
    <t>Metal Processing Association</t>
  </si>
  <si>
    <t>Plant at Cyangugu</t>
  </si>
  <si>
    <t xml:space="preserve">Cimenterie du Rwanda </t>
  </si>
  <si>
    <t>Gatumba</t>
  </si>
  <si>
    <t>Cyangugu</t>
  </si>
  <si>
    <t>Rutongo</t>
  </si>
  <si>
    <t>Nyakabingo</t>
  </si>
  <si>
    <t>Saudi Arabia</t>
  </si>
  <si>
    <t>Mahd Adh Dhahab</t>
  </si>
  <si>
    <t>Sukhaybirat</t>
  </si>
  <si>
    <t xml:space="preserve">The Saudi Company for Precious Metals, Ltd. (SCPM) </t>
  </si>
  <si>
    <t>Jiddah</t>
  </si>
  <si>
    <t>Dahab Company Ltd. (Saudi private interests, 51%; Thomson-C.S.F., 49%)</t>
  </si>
  <si>
    <t>Al Hufuf</t>
  </si>
  <si>
    <t>Saudi Consolidated Cement Co. (Gvt. Majority shareholder)</t>
  </si>
  <si>
    <t>Ayn Dar</t>
  </si>
  <si>
    <t>Bishah</t>
  </si>
  <si>
    <t>Southern Province Cement Co. (Gvt., 100%)</t>
  </si>
  <si>
    <t>Buraydah</t>
  </si>
  <si>
    <t>Qasim Cement Co. (Gvt., 100%)</t>
  </si>
  <si>
    <t>Rabigh</t>
  </si>
  <si>
    <t>Arabian Cement Co. Ltd. (Gvt., 100%)</t>
  </si>
  <si>
    <t>Riyadh</t>
  </si>
  <si>
    <t>Yamama Cement Co. (Gvt., 100%)</t>
  </si>
  <si>
    <t>Suq Al Ahad</t>
  </si>
  <si>
    <t>Tabuk</t>
  </si>
  <si>
    <t>Tabuk Cement Co. (Gvt., 100%)</t>
  </si>
  <si>
    <t>Yanbu</t>
  </si>
  <si>
    <t>Yanbu Cement Co. (Gvt., 100%)</t>
  </si>
  <si>
    <t>Al Jubayl</t>
  </si>
  <si>
    <t>ferroalloys</t>
  </si>
  <si>
    <t>phosphate</t>
  </si>
  <si>
    <t>-</t>
  </si>
  <si>
    <t>Facility Type</t>
  </si>
  <si>
    <t>Mining Method</t>
  </si>
  <si>
    <t>Main Operating Company</t>
  </si>
  <si>
    <t>Status</t>
  </si>
  <si>
    <t>Capacity</t>
  </si>
  <si>
    <t>Units</t>
  </si>
  <si>
    <t>Algeria</t>
  </si>
  <si>
    <t>Alzofert, Arzew</t>
  </si>
  <si>
    <t>plant</t>
  </si>
  <si>
    <t>Le groupe ASMIDAL</t>
  </si>
  <si>
    <t>closed</t>
  </si>
  <si>
    <t>Fertial, Annaba</t>
  </si>
  <si>
    <t>active</t>
  </si>
  <si>
    <t>mine</t>
  </si>
  <si>
    <t>NA</t>
  </si>
  <si>
    <t>S</t>
  </si>
  <si>
    <t>quarry</t>
  </si>
  <si>
    <t xml:space="preserve">Bekkouche </t>
  </si>
  <si>
    <t>Total Exploration and Production Cameroun (Total S.A., 100%)</t>
  </si>
  <si>
    <t>Pecten Cameroon Co.  (Pecten International, 80%)</t>
  </si>
  <si>
    <t>Moudi and Kribi Fields</t>
  </si>
  <si>
    <t>Pecten Cameroon Co.</t>
  </si>
  <si>
    <t>Smelter at Edea</t>
  </si>
  <si>
    <t>Cape Verde</t>
  </si>
  <si>
    <t>Mindelo and Sal Islands</t>
  </si>
  <si>
    <t>Groupe Salins de France (private, 100%)</t>
  </si>
  <si>
    <t>Central African Republic</t>
  </si>
  <si>
    <t>Bangana area</t>
  </si>
  <si>
    <t>Bria area</t>
  </si>
  <si>
    <t>Carnot area</t>
  </si>
  <si>
    <t>Kotto area</t>
  </si>
  <si>
    <t>Quadda area</t>
  </si>
  <si>
    <t>Bandas greenstone belt</t>
  </si>
  <si>
    <t>Bogoin-Boali greenstone belt</t>
  </si>
  <si>
    <t>Chad</t>
  </si>
  <si>
    <t>Various local operators</t>
  </si>
  <si>
    <t>Mayo Dala Department</t>
  </si>
  <si>
    <t>Artisanal placer operations</t>
  </si>
  <si>
    <t xml:space="preserve">Louga </t>
  </si>
  <si>
    <t>Bolobo, Kome, and Miandoum Fields</t>
  </si>
  <si>
    <t xml:space="preserve">Esso Exploration and Production Chad Inc. (Exxon Mobil Corp.,40%) </t>
  </si>
  <si>
    <t>Chari and Logone Rivers</t>
  </si>
  <si>
    <t>Lake Chad, near Liwa</t>
  </si>
  <si>
    <t>Mani, Dandi</t>
  </si>
  <si>
    <t xml:space="preserve">Yangadou Mine, Sangha Department </t>
  </si>
  <si>
    <t>Loutété</t>
  </si>
  <si>
    <t>Nouvelle Société de Ciments du Congo</t>
  </si>
  <si>
    <t>Likouala Department</t>
  </si>
  <si>
    <t xml:space="preserve">Yangadou, Sangha Department </t>
  </si>
  <si>
    <t>Kabimba in theLubumbashi area, Katanga Province</t>
  </si>
  <si>
    <t>Interlacs (The Forrest Group)</t>
  </si>
  <si>
    <t xml:space="preserve">Kimpese </t>
  </si>
  <si>
    <t>Cimenterie Nationale SARL</t>
  </si>
  <si>
    <t>Lubudi , in the Likasi and Kolwezi area, Katanga Province</t>
  </si>
  <si>
    <t>Cemenkat, (The Forrest Group, and Gecamines)</t>
  </si>
  <si>
    <t xml:space="preserve">Luena </t>
  </si>
  <si>
    <t>La Générale des Carrières et des Mines (Gécamines).</t>
  </si>
  <si>
    <t>Lukala in the Kinshasa area in Bas-Congo Province</t>
  </si>
  <si>
    <t>Lukala Cements Company, (The Forrest Group)</t>
  </si>
  <si>
    <t>Big Hill at Lubumbashi</t>
  </si>
  <si>
    <t>Le Societe pour le Traitement de la Terril de Lubumbashi (STL)  [OM Group Inc. (OMGI)  (55%)</t>
  </si>
  <si>
    <t>FEP Cobalt Plant</t>
  </si>
  <si>
    <t>Gécamines</t>
  </si>
  <si>
    <t xml:space="preserve">      (CMD), 82.5%, Gecamines, 12.5%, Government, 5%] CMD is 100% owned by Adastra Minerals Inc. (formerly American Mineral Fields Inc.)</t>
  </si>
  <si>
    <t>Kabolela Mine near Likasi</t>
  </si>
  <si>
    <t>Société Minière de Kabolela et de Kipese (SMKK), [Melkior Resources Inc. of Canada, (60%)</t>
  </si>
  <si>
    <t>Kakanda and Kambove, Likasi area</t>
  </si>
  <si>
    <t>Kababankola Mining Company (KMC), Tremalt Ltd. (80%)</t>
  </si>
  <si>
    <t xml:space="preserve">Kivu Provinces </t>
  </si>
  <si>
    <t>Société Minière du Congo (Somico SARL), [formerly  Société Minière Industrielle du Kivu (Sominki)], (Government, 60%)</t>
  </si>
  <si>
    <t>Panda at Shituru</t>
  </si>
  <si>
    <t>Dikulushi, Lake Moero area, Katanga Province</t>
  </si>
  <si>
    <t>Anvil Mining Congo SARL  [Anvil Mining NL (81.1%) and First Quantum Minerals Ltd. (18.9%)]</t>
  </si>
  <si>
    <t>Lonshi, pedicle area, Katanga province</t>
  </si>
  <si>
    <t>Compagnie Minera De Sakania SPRL (Comisa), [First Quantum Minerals Ltd., 100%)]</t>
  </si>
  <si>
    <t xml:space="preserve">Lubumbashi </t>
  </si>
  <si>
    <t>Luiswishi Mine near Lubumbashi</t>
  </si>
  <si>
    <t>OMGI (55%), EGMF (25%), and Gecamines (25%) joint venture</t>
  </si>
  <si>
    <t>Shituru at Likasi</t>
  </si>
  <si>
    <t>Botswana</t>
  </si>
  <si>
    <t>diamond</t>
  </si>
  <si>
    <t>aggregate</t>
  </si>
  <si>
    <t>methanol</t>
  </si>
  <si>
    <t>pozzolana</t>
  </si>
  <si>
    <t>peat</t>
  </si>
  <si>
    <t>petroleum</t>
  </si>
  <si>
    <t>thousand 42 gallon barrels / yr</t>
  </si>
  <si>
    <t>kg / yr</t>
  </si>
  <si>
    <t>t / yr</t>
  </si>
  <si>
    <t>carats / yr</t>
  </si>
  <si>
    <t>clay</t>
  </si>
  <si>
    <t>marble</t>
  </si>
  <si>
    <t>coal</t>
  </si>
  <si>
    <t>El Hadjar</t>
  </si>
  <si>
    <t>Ispat Annaba s.p.a. (Mittal Steel Co., 70%)</t>
  </si>
  <si>
    <t>Enterprise Nationale de Fer et de Phosphates (FERPHOS)</t>
  </si>
  <si>
    <t>mines</t>
  </si>
  <si>
    <t>refinery</t>
  </si>
  <si>
    <t>El Hadjar, Annaba</t>
  </si>
  <si>
    <t>mill</t>
  </si>
  <si>
    <t xml:space="preserve">Société Algérienne de Fabrication Tubes en Spirale </t>
  </si>
  <si>
    <t>Ghardaia</t>
  </si>
  <si>
    <t>Entreprise Nationale de Tubes et de Transformation de Produits Plats (Groupe Industriel Sider, 100%)</t>
  </si>
  <si>
    <t>Gazaouet</t>
  </si>
  <si>
    <t>Société Algérienne du Zinc (Enterprise Nationale de Métallurgie et de Transformation des Métaux Non Ferreux, 100%)</t>
  </si>
  <si>
    <t>Kherzet Youcef</t>
  </si>
  <si>
    <t>Entreprise Nationale des Produits Miniers Non Ferreux &amp; des Substances Utiles, s.p.a.</t>
  </si>
  <si>
    <t>El Abed, Oued Zounder</t>
  </si>
  <si>
    <t>Angola</t>
  </si>
  <si>
    <t>Luali River area</t>
  </si>
  <si>
    <t>artisanal</t>
  </si>
  <si>
    <t>Luanda</t>
  </si>
  <si>
    <t>cement</t>
  </si>
  <si>
    <t>Nova Cimangola S.A.R.L.(Scanang Holding Co., 49%, Government, 39.8%, and Bank BAI, 9.5%)</t>
  </si>
  <si>
    <t>Teleto</t>
  </si>
  <si>
    <t xml:space="preserve">Pan Asian Oasis Inc. </t>
  </si>
  <si>
    <t>Alto Cuilo</t>
  </si>
  <si>
    <t>Petra Diamonds Limited (through its subsidiary Petra Diamonds Alto Cuilo Ltd.), 36%</t>
  </si>
  <si>
    <t>Calonda</t>
  </si>
  <si>
    <t>Sociedade Mineira do Lucapa Ltda. (Endiama, 51%; Sociedade Portuguesa de Empreendimentos, 49%)</t>
  </si>
  <si>
    <t>Sociedade Mineira do Camafuca Lda. (SouthernEra Diamonds Inc. of Canada; Government and Welox Ltd. of Israel</t>
  </si>
  <si>
    <t>Cassanguidi</t>
  </si>
  <si>
    <t>SouthernEra Resources, Ltd. (Canada) 51%, Endiama 20%, Sociedade Miniera Do Lucopa 15%,  Comica 7%</t>
  </si>
  <si>
    <t>Catoca</t>
  </si>
  <si>
    <t>Sociedade Mineira de Catoca Ltda. [Almazy Rossii-Sakha Joint Stock (Alrosa), 32.8%; Leviev Group, 18%; Odebretch Mining Services Inc., 16.4%]</t>
  </si>
  <si>
    <t>Chitotolo</t>
  </si>
  <si>
    <t>Partnership of Endiama, Sociedade Mineira de Lumanhe Ltda., and ITM Mining Ltd.</t>
  </si>
  <si>
    <t>Cuango</t>
  </si>
  <si>
    <t>Sociedede Minerira do Cuango Ltda. (Endiama, Sociedade Mineira de Lumanhe Ltda., and ITM Mining Ltd.)</t>
  </si>
  <si>
    <t>Dando Cuanza</t>
  </si>
  <si>
    <t>operator: RandGold &amp; Exploration Co. Ltd., 20% interest</t>
  </si>
  <si>
    <t>Fucuama</t>
  </si>
  <si>
    <t>Fucauma JCV (Endiama 38%, Trans Hex, 32%, other partners include: Afromeira, CDS, Diagema, LMJS, Lunae, and Toca Mai)</t>
  </si>
  <si>
    <t xml:space="preserve">Luanda </t>
  </si>
  <si>
    <t>DeBeers</t>
  </si>
  <si>
    <t>Luarica</t>
  </si>
  <si>
    <t xml:space="preserve">mine </t>
  </si>
  <si>
    <t>Trans Hex Group Limited, 35%</t>
  </si>
  <si>
    <t xml:space="preserve">Luo </t>
  </si>
  <si>
    <t>Energem Resources Inc., 48%;[Almazy Rossii-Sakha Joint Stock (Alrosa), Espiritu Santo Bank of Portugal</t>
  </si>
  <si>
    <t>Luxinge</t>
  </si>
  <si>
    <t>operator: Randgold &amp; Exploration Co. Ltd., 24% interest</t>
  </si>
  <si>
    <t>Luzamba</t>
  </si>
  <si>
    <t>Sociedade de Desenvolvimento Mineiro (Odebretch Mining Services Inc., 50%; Government, 50%)</t>
  </si>
  <si>
    <t>Mufuto North</t>
  </si>
  <si>
    <t>Tazua</t>
  </si>
  <si>
    <t>SDM (Ashton Mining Ltd, Endiama, Odebrecht)</t>
  </si>
  <si>
    <t>Yetwene</t>
  </si>
  <si>
    <t>Cassinga</t>
  </si>
  <si>
    <t>southern Huíla Province</t>
  </si>
  <si>
    <t>granite</t>
  </si>
  <si>
    <t>Angostone Construction and Ornamental Rocks Ltda.</t>
  </si>
  <si>
    <t>Rorangol Ltda.</t>
  </si>
  <si>
    <t>Granang</t>
  </si>
  <si>
    <t>Lobito</t>
  </si>
  <si>
    <t>Sociedade Nacional de Petróleos de Angola (Sonangol)</t>
  </si>
  <si>
    <t>Kindonacaxa</t>
  </si>
  <si>
    <t xml:space="preserve">Companhia de Fosfatos de Angola </t>
  </si>
  <si>
    <t>Cunene Province</t>
  </si>
  <si>
    <t>Benguela</t>
  </si>
  <si>
    <t>salt</t>
  </si>
  <si>
    <t>Namibe</t>
  </si>
  <si>
    <t>stone</t>
  </si>
  <si>
    <t>Bahrain</t>
  </si>
  <si>
    <t xml:space="preserve">Rolling mill at Sitra </t>
  </si>
  <si>
    <t>Gulf Aluminium Rolling Mill B.S.C.  (Government of  Bahrain)</t>
  </si>
  <si>
    <t xml:space="preserve">Smelter at Sitra </t>
  </si>
  <si>
    <t>smelter</t>
  </si>
  <si>
    <t>Aluminium Bahrain B.S.C. (Government)</t>
  </si>
  <si>
    <t xml:space="preserve">Clinker mills at Muharroq </t>
  </si>
  <si>
    <t>Hundai Cement Factory</t>
  </si>
  <si>
    <t xml:space="preserve">Pellet plant at Al-Hidd </t>
  </si>
  <si>
    <t xml:space="preserve">Gulf Industrial Investment Co. </t>
  </si>
  <si>
    <t>Sitra</t>
  </si>
  <si>
    <t>Gulf Petrochemical Industries Co.</t>
  </si>
  <si>
    <t xml:space="preserve">Gulf Petrochemical Industries Co. </t>
  </si>
  <si>
    <t>well</t>
  </si>
  <si>
    <t>Bahrain Petroleum Co., B.S.C. (Closed) (Government)</t>
  </si>
  <si>
    <t>Benin</t>
  </si>
  <si>
    <t>Cotonou plant</t>
  </si>
  <si>
    <t>Ciments du Benin S.A. (Lafarge Group significant minority holder)</t>
  </si>
  <si>
    <t>do.</t>
  </si>
  <si>
    <t>Société des Ciments du Benin (Government, 50%, and  private, 50%)</t>
  </si>
  <si>
    <t>Onigbolo plant</t>
  </si>
  <si>
    <t>Sèmè Kpodji</t>
  </si>
  <si>
    <t>365.</t>
  </si>
  <si>
    <t>Lobatse</t>
  </si>
  <si>
    <t xml:space="preserve">Lobatse Clay Works (Proprietary) Ltd. </t>
  </si>
  <si>
    <t>Makoro</t>
  </si>
  <si>
    <t>Makoro Brick and Tile (Proprietary) Ltd.</t>
  </si>
  <si>
    <t>Morupule</t>
  </si>
  <si>
    <t>U</t>
  </si>
  <si>
    <t>Morupule Colliery (Proprietary) Ltd. (Anglo American Corp. of South Africa Ltd. and related firms, 93.3%)</t>
  </si>
  <si>
    <t>Damtshaa</t>
  </si>
  <si>
    <t>Debswana Diamond Co. (Proprietary) Ltd.   (Government, 50%; De Beers Centenary  AG, 50%)</t>
  </si>
  <si>
    <t xml:space="preserve">Jwaneng </t>
  </si>
  <si>
    <t xml:space="preserve">Letlhakane </t>
  </si>
  <si>
    <t xml:space="preserve">Orapa </t>
  </si>
  <si>
    <t xml:space="preserve">Tswapong </t>
  </si>
  <si>
    <t xml:space="preserve">Tswapong Mining Co. (Proprietary) Ltd. (De BeersProspecting Botswana Ltd., 85%) </t>
  </si>
  <si>
    <t>Masa Precious Stones (Proprietary) Ltd.</t>
  </si>
  <si>
    <t>Pilane</t>
  </si>
  <si>
    <t>Agate Botswana (Proprietary) Ltd.</t>
  </si>
  <si>
    <t xml:space="preserve">Mupane </t>
  </si>
  <si>
    <t>Gallery Gold</t>
  </si>
  <si>
    <t xml:space="preserve">Phoenix </t>
  </si>
  <si>
    <t>BCL Ltd. (Botswana RST Ltd., 85%)</t>
  </si>
  <si>
    <t>Sua Pan</t>
  </si>
  <si>
    <t>Botswana Ash (Proprietary) Ltd. (Government, 50%; Anglo American Corp. of South Africa Ltd., 50%)</t>
  </si>
  <si>
    <t>Burkina Faso</t>
  </si>
  <si>
    <t>Ouagadougou plant</t>
  </si>
  <si>
    <t>Ciment du Burkina (Holcim Ltd. of Switzerland, 100%)</t>
  </si>
  <si>
    <t>Burundi</t>
  </si>
  <si>
    <t>Bujumbura</t>
  </si>
  <si>
    <t>Plant</t>
  </si>
  <si>
    <t>Burundi Cement Plant</t>
  </si>
  <si>
    <t>Kayanza and Kirundo Provinces</t>
  </si>
  <si>
    <t xml:space="preserve">Comptoirs Miniers de Burundi S.A. </t>
  </si>
  <si>
    <t>Masaka</t>
  </si>
  <si>
    <t>Burundi Mining Corp.</t>
  </si>
  <si>
    <t>Highland Bogs</t>
  </si>
  <si>
    <t>Office National de la Tourbe</t>
  </si>
  <si>
    <t>Murehe</t>
  </si>
  <si>
    <t>Artisanal miners</t>
  </si>
  <si>
    <t>Cameroon</t>
  </si>
  <si>
    <t>Edea</t>
  </si>
  <si>
    <t xml:space="preserve">NA </t>
  </si>
  <si>
    <t>Bonaberi near Douala and Figuil at Garoua</t>
  </si>
  <si>
    <t>Cimentaries du Cameroun (Lafarge Group, 57%)</t>
  </si>
  <si>
    <t>Various locations</t>
  </si>
  <si>
    <t>Artisanal</t>
  </si>
  <si>
    <t>Figuil</t>
  </si>
  <si>
    <t>Cinencam</t>
  </si>
  <si>
    <t>Nord Province</t>
  </si>
  <si>
    <t>Refinery at Limbe</t>
  </si>
  <si>
    <t>Société Nationale de Raffinage  (Government, 66%)</t>
  </si>
  <si>
    <t>About 21 oilfields, which included Bavo, Ekoundou Horst, Eloundou,Eloundou Nord Marine, Ekoundou Sud, Itindi, and Kombo Centre</t>
  </si>
  <si>
    <t>limestone</t>
  </si>
  <si>
    <t>Amesmessa</t>
  </si>
  <si>
    <t>ENOR</t>
  </si>
  <si>
    <t>Tirek</t>
  </si>
  <si>
    <t>Ain Mimoun, Boucaid, Mellal</t>
  </si>
  <si>
    <t>barite</t>
  </si>
  <si>
    <t>bentonite</t>
  </si>
  <si>
    <t>Mostaganem</t>
  </si>
  <si>
    <t>Roussel, Boughrara</t>
  </si>
  <si>
    <t>Société Algérienne du Zinc (Enterprise Nationale de Métallurgie et de Transformation des Métaux Non Ferreux, s.p.a., 100%)</t>
  </si>
  <si>
    <t>Aïn Touta</t>
  </si>
  <si>
    <t xml:space="preserve">Aïn-Kébira </t>
  </si>
  <si>
    <t>Beni-Saf</t>
  </si>
  <si>
    <t>Chlef</t>
  </si>
  <si>
    <t>Hamma-Bouziane</t>
  </si>
  <si>
    <t>Meftah</t>
  </si>
  <si>
    <t>Entreprise des Ciments et Dérivés du Centre</t>
  </si>
  <si>
    <t>Algerian Cement Co. (Orascom Construction Industries S.A., 100%)1</t>
  </si>
  <si>
    <t>Raïs-Hamidou</t>
  </si>
  <si>
    <t>Saïda</t>
  </si>
  <si>
    <t>Sour-El-Ghoziane</t>
  </si>
  <si>
    <t>Tébessa</t>
  </si>
  <si>
    <t>Zahana</t>
  </si>
  <si>
    <t>Tahalait, Sig</t>
  </si>
  <si>
    <t>diatomite</t>
  </si>
  <si>
    <t xml:space="preserve">Bou Khadra </t>
  </si>
  <si>
    <t>Ouenza</t>
  </si>
  <si>
    <t>Chettaba</t>
  </si>
  <si>
    <t>gypsum</t>
  </si>
  <si>
    <t xml:space="preserve">Djebel Onk </t>
  </si>
  <si>
    <t>El-Kouif</t>
  </si>
  <si>
    <t>Kef Snoun</t>
  </si>
  <si>
    <t>El Outaya, Biskra</t>
  </si>
  <si>
    <t>Béthioua</t>
  </si>
  <si>
    <t>Bouziane</t>
  </si>
  <si>
    <t>El Oued</t>
  </si>
  <si>
    <t>Guergour Lamri</t>
  </si>
  <si>
    <t>Oum el Bouaghi</t>
  </si>
  <si>
    <t>Sétif Ouled</t>
  </si>
  <si>
    <t>Zouaï</t>
  </si>
  <si>
    <t>Ardekan Mine</t>
  </si>
  <si>
    <t>Dasht-E-Deh Mine, Kavir Dar Anjir</t>
  </si>
  <si>
    <t>Haji abad Mine</t>
  </si>
  <si>
    <t xml:space="preserve">Kashan  </t>
  </si>
  <si>
    <t>Komsheh Cheh Mine (Qomsheh)</t>
  </si>
  <si>
    <t>Lar Mine, Tehran</t>
  </si>
  <si>
    <t>Vardeh Mine</t>
  </si>
  <si>
    <t>Abedeh</t>
  </si>
  <si>
    <t>Abadeh Cement Co.</t>
  </si>
  <si>
    <t>Abyek, Tehran</t>
  </si>
  <si>
    <t>Abyek Cement Co. (Fars &amp; Khouzestan Cement Co.)</t>
  </si>
  <si>
    <t>Ardebil</t>
  </si>
  <si>
    <t>Ardebil Cement Co. (Ehdasse Sanat Corp.)</t>
  </si>
  <si>
    <t>Hormozgan Cement  Co. (Ehdasse Sanat Corp.)</t>
  </si>
  <si>
    <t>Behbahan</t>
  </si>
  <si>
    <t>Behbahan Cement Co. (Fars &amp; Khouzestan Cement Co.)</t>
  </si>
  <si>
    <t>Bojnourd (Bojnurd)</t>
  </si>
  <si>
    <t>Bojnourd Cement Plant</t>
  </si>
  <si>
    <t>Borazjan</t>
  </si>
  <si>
    <t>Bushehr Cement Co. (Ehdasse Sanat Corp.)</t>
  </si>
  <si>
    <t xml:space="preserve">Doroud </t>
  </si>
  <si>
    <t>Doroud Cement Co. (Fars &amp; Khouzestan Cement Co.)</t>
  </si>
  <si>
    <t>East of Razan</t>
  </si>
  <si>
    <t xml:space="preserve">Hegmatan Cement Co. (Ehdasse Sanat Corp.) </t>
  </si>
  <si>
    <t>Estahban</t>
  </si>
  <si>
    <t>Estahban Cement Co.</t>
  </si>
  <si>
    <t>Fars</t>
  </si>
  <si>
    <t>Fars Cement Co. (Fars &amp; Khouzestan Cement Co.)</t>
  </si>
  <si>
    <t>Ilam</t>
  </si>
  <si>
    <t>Ilam Cement Co.</t>
  </si>
  <si>
    <t>Isfahan</t>
  </si>
  <si>
    <t>Isfahan Cement</t>
  </si>
  <si>
    <t>Kerman</t>
  </si>
  <si>
    <t>Kerman Cement Co.</t>
  </si>
  <si>
    <t>Kermanshah</t>
  </si>
  <si>
    <t>Gharb Cement Co.</t>
  </si>
  <si>
    <t>Abu  Qir A</t>
  </si>
  <si>
    <t>Abu Qir C</t>
  </si>
  <si>
    <t>Kima</t>
  </si>
  <si>
    <t>Egyptian Chemical Industries (Government 100%)</t>
  </si>
  <si>
    <t>Suez</t>
  </si>
  <si>
    <t>Talkha</t>
  </si>
  <si>
    <t>El-Gadida Mine, El Bahariya</t>
  </si>
  <si>
    <t>Abu Madi, Badreddin- 3, Abu Qir/Naf, Ras Shukheir</t>
  </si>
  <si>
    <t>Egyptian General Petroleum Corp. (EGPC) (Government, 100%)</t>
  </si>
  <si>
    <t>Khalda</t>
  </si>
  <si>
    <t>Grupo Khalda (Repson, 50%)</t>
  </si>
  <si>
    <t>Abu Tartur</t>
  </si>
  <si>
    <t>Egyptian Org.of  Ind.and Mining Complexes</t>
  </si>
  <si>
    <t>Ain al-Sokhna to Sidi Kir</t>
  </si>
  <si>
    <t>Arab Petroleum Pipeline Co. (Egypt, 50%)</t>
  </si>
  <si>
    <t>Alexandria Petroleum Co. (Government, 100%)</t>
  </si>
  <si>
    <t>Ameriya</t>
  </si>
  <si>
    <t xml:space="preserve">Ameriya Petroleum Refining Co. (Government, 100%)     </t>
  </si>
  <si>
    <t>Asyut</t>
  </si>
  <si>
    <t>Asyut Petroleum Refining Co. (Government, 100%)</t>
  </si>
  <si>
    <t>Belayim, Suez Gulf</t>
  </si>
  <si>
    <t>Belayim Petroleum Co. (EGPC, 50%; International Egyptian Oil Co. 50%)</t>
  </si>
  <si>
    <t>Gulf Of Suez, October</t>
  </si>
  <si>
    <t>Gulf of Suez Oil Co. (EGPC , 50%; Amoco, 50%)</t>
  </si>
  <si>
    <t>Gulf of Suez, Ras Budran</t>
  </si>
  <si>
    <t>Suez Oil Company (EGPC, 50%)</t>
  </si>
  <si>
    <t>Mostorod, Tanta</t>
  </si>
  <si>
    <t>Cairo Petroleum Refining Co. (Government, 100%)</t>
  </si>
  <si>
    <t>El-Nasr Petroleum Refining Co. (Government, 100%)</t>
  </si>
  <si>
    <t>Suez Petroleum Processing  Co. (Government, 100%)</t>
  </si>
  <si>
    <t xml:space="preserve">Egyptian Organization of  Industrial and Mining </t>
  </si>
  <si>
    <t>Ain Sukhna, Alexandria, Sadat City</t>
  </si>
  <si>
    <t>EZDK Group</t>
  </si>
  <si>
    <t>Equitorial Guinea</t>
  </si>
  <si>
    <t>Alba Field, Alba Block</t>
  </si>
  <si>
    <t>Joint venture of Marathon Oil Co.( 63%)</t>
  </si>
  <si>
    <t>Ceiba Field, Block G</t>
  </si>
  <si>
    <t>Triton Equatorial Guinea, Inc.(80.75%)</t>
  </si>
  <si>
    <t>Zafiro Field, Block B</t>
  </si>
  <si>
    <t>Joint venture of Mobil Equatorial Guinea Inc.(71.25%)</t>
  </si>
  <si>
    <t>Aconibe, Coro, and Mongomo</t>
  </si>
  <si>
    <t>Punta Europa</t>
  </si>
  <si>
    <t>Marathon Oil Co.(52%)</t>
  </si>
  <si>
    <t>Marathon Oil Co. (63%)</t>
  </si>
  <si>
    <t>million cubic meters</t>
  </si>
  <si>
    <t>Eritrea</t>
  </si>
  <si>
    <t>Massawa</t>
  </si>
  <si>
    <t>Eritrea Cement Works</t>
  </si>
  <si>
    <t>Assab</t>
  </si>
  <si>
    <t>Refinery</t>
  </si>
  <si>
    <t>Petroleum Corp. of Eritrea</t>
  </si>
  <si>
    <t>5,320.</t>
  </si>
  <si>
    <t>Ethiopia</t>
  </si>
  <si>
    <t>Lega Dembi</t>
  </si>
  <si>
    <t>Midroc Gold (subsidiary of Midroc Ethiopia Group)</t>
  </si>
  <si>
    <t>Addis Ababa</t>
  </si>
  <si>
    <t>Dire Dawa</t>
  </si>
  <si>
    <t>Mekele</t>
  </si>
  <si>
    <t xml:space="preserve">Messebo Building Materials Production </t>
  </si>
  <si>
    <t>Mugher</t>
  </si>
  <si>
    <t>steel</t>
  </si>
  <si>
    <t xml:space="preserve">Kamoto </t>
  </si>
  <si>
    <t>Gécamines, Kinross Gold Corp. and EGMF</t>
  </si>
  <si>
    <t>Kamoto underground mine and mill (project pending in 2004)</t>
  </si>
  <si>
    <t>Gécamines and Kumba Resources Ltd. joint venture</t>
  </si>
  <si>
    <t xml:space="preserve">Kingamyambo and Musonoi </t>
  </si>
  <si>
    <t>KingamyamboMusonoi Tailings SARL, [Congo Mineral Developments Ltd.</t>
  </si>
  <si>
    <t xml:space="preserve">Kolwezi </t>
  </si>
  <si>
    <t>KOV at Kolwezi</t>
  </si>
  <si>
    <t>Luilu, Kolwezi area</t>
  </si>
  <si>
    <t>Tenke Mining Corp.(60%) and Gecamines (40%) joint venture.</t>
  </si>
  <si>
    <t>Tilwezembe Mine</t>
  </si>
  <si>
    <t>Kasaï Occidental Provinces, in Bandundu Province, at Bafwansende and Kisangani in Haut-Congo Province, at Lubutu in Maniema Province, at Kota-Koli, Yakoma, and Gbadolite in Equateur Province), in Nord Kivu Province, and at Luozi in Bas-Congo Province</t>
  </si>
  <si>
    <t xml:space="preserve"> Extensive artisanal operations</t>
  </si>
  <si>
    <t>Mbujiimaya, Kasai Oriental Province and at Tshikapa, Kasai Occidental Province</t>
  </si>
  <si>
    <t>Société Minière de Bakwanga (MIBA), Government (80%)</t>
  </si>
  <si>
    <t>Lubumbashi</t>
  </si>
  <si>
    <t>OMGI</t>
  </si>
  <si>
    <t>Kamituga-Mobale, Lugushwa, Namoya, and the Twanziga properties in Kivu Province</t>
  </si>
  <si>
    <t xml:space="preserve">Société Aurifère du Kivu et du Maniema S.A.R.L. (Sakima). (Banro Resource Corp. of Canada (93%); Government (7%). </t>
  </si>
  <si>
    <t>natural gas</t>
  </si>
  <si>
    <t>thousand of 42 gallon barrels / yr</t>
  </si>
  <si>
    <t>Bamba Wuha</t>
  </si>
  <si>
    <t>Ethiopian Mineral Resources Development Corp. (EMRDC)</t>
  </si>
  <si>
    <t xml:space="preserve">Harar and various sites </t>
  </si>
  <si>
    <t>Ethiopian Marble Industries</t>
  </si>
  <si>
    <t>National Mining Corp. (subsidiary of Midroc Ethipoia Group)</t>
  </si>
  <si>
    <t>Tigre Province</t>
  </si>
  <si>
    <t>Saba Stones</t>
  </si>
  <si>
    <t>Lake Abijata</t>
  </si>
  <si>
    <t>EMRDC</t>
  </si>
  <si>
    <t>Afdera Lake</t>
  </si>
  <si>
    <t xml:space="preserve">Afar Salt plc, Bashenfer Salt plc, and Geo Action plc </t>
  </si>
  <si>
    <t>Ziway</t>
  </si>
  <si>
    <t>Akaki</t>
  </si>
  <si>
    <t>Akaki Metal Products Factory</t>
  </si>
  <si>
    <t>Debre Zeit</t>
  </si>
  <si>
    <t>Zuquala Steel Rolling Mill Enterprise</t>
  </si>
  <si>
    <t>Melkasa</t>
  </si>
  <si>
    <t xml:space="preserve">Kenticha </t>
  </si>
  <si>
    <t>112,000.</t>
  </si>
  <si>
    <t>Gabon</t>
  </si>
  <si>
    <t>Franceville</t>
  </si>
  <si>
    <t xml:space="preserve">Ciments du Gabon </t>
  </si>
  <si>
    <t>Owendo</t>
  </si>
  <si>
    <t>Moanda</t>
  </si>
  <si>
    <t xml:space="preserve">Port Gentil </t>
  </si>
  <si>
    <t>Société Gabonaise de Raffinage</t>
  </si>
  <si>
    <t>Perenco plc.</t>
  </si>
  <si>
    <t>Anguille field</t>
  </si>
  <si>
    <t>Total Group, 100%</t>
  </si>
  <si>
    <t>Atora field</t>
  </si>
  <si>
    <t>Total Group, 40% (Total is the operator)</t>
  </si>
  <si>
    <t>Avocette field</t>
  </si>
  <si>
    <t>Total Group, 57.5% (Total is the operator)</t>
  </si>
  <si>
    <t>Avocette, Coucal, and Hylia fields</t>
  </si>
  <si>
    <t>Elf Gabon</t>
  </si>
  <si>
    <t>Baudroie Nord field</t>
  </si>
  <si>
    <t>Total Group, 50% (Total is the operator)</t>
  </si>
  <si>
    <t>Shell Gabon</t>
  </si>
  <si>
    <t>Gonelle field</t>
  </si>
  <si>
    <t>Rabi-Kounga field100 kilometers north of Gamba</t>
  </si>
  <si>
    <t>Total Group, 47.5% (Total is the operator)</t>
  </si>
  <si>
    <t>Ghana</t>
  </si>
  <si>
    <t>Tema</t>
  </si>
  <si>
    <t>Ahafo (Yamfo-Sefwi) deposit near Kenyasi</t>
  </si>
  <si>
    <t>Newmont Mining Corp.</t>
  </si>
  <si>
    <t>Akyem deposit west of Kibi</t>
  </si>
  <si>
    <t xml:space="preserve">Bibiani </t>
  </si>
  <si>
    <t>Ashanti Goldfield Co. Ltd.</t>
  </si>
  <si>
    <t>Bogoso</t>
  </si>
  <si>
    <t>Bogoso Gold, Ltd. (Golden Star Resources Ltd.)</t>
  </si>
  <si>
    <t>Chirano deposit, near Awaso</t>
  </si>
  <si>
    <t>Red Back Mining NL</t>
  </si>
  <si>
    <t xml:space="preserve">Damang </t>
  </si>
  <si>
    <t>GoldFields Ghana Ltd. (Gold Fields Ltd.)</t>
  </si>
  <si>
    <t>Esaase/JENA</t>
  </si>
  <si>
    <t>Bonte Gold Mining Ltd.</t>
  </si>
  <si>
    <t xml:space="preserve">Iduapriem    </t>
  </si>
  <si>
    <t>Iduapriem/Teberebie Mine</t>
  </si>
  <si>
    <t>Ashanti Goldfields Co. Ltd.</t>
  </si>
  <si>
    <t>Ntotoroso deposit near Kenyasi</t>
  </si>
  <si>
    <t xml:space="preserve">Obotan </t>
  </si>
  <si>
    <t>Resolute Amansie Ltd.  (Resolute Ltd.)</t>
  </si>
  <si>
    <t xml:space="preserve">Obuasi </t>
  </si>
  <si>
    <t>Prestea Sankofa Tailings</t>
  </si>
  <si>
    <t>Tarkwa</t>
  </si>
  <si>
    <t>Gold Field Ghana Ltd.</t>
  </si>
  <si>
    <t>Wassa</t>
  </si>
  <si>
    <t>Wexford Goldfields Ltd. (Golden Star Resources Ltd., 90% and Government, 10%)</t>
  </si>
  <si>
    <t>Awaso,in Birim Valley</t>
  </si>
  <si>
    <t>Takoradi</t>
  </si>
  <si>
    <t>Ghana Cement Works Ltd. (Heidelberg Zement AG of Germany)</t>
  </si>
  <si>
    <t xml:space="preserve">Akwatia </t>
  </si>
  <si>
    <t>Ghana Consolidated Diamonds Ltd. (Government 100%)</t>
  </si>
  <si>
    <t>Birim Valley</t>
  </si>
  <si>
    <t>Sekondi</t>
  </si>
  <si>
    <t>Carmeuse Lime Products (Ghana) Ltd.</t>
  </si>
  <si>
    <t>Nsuta-Wassaw</t>
  </si>
  <si>
    <t>Tema Oil Refinery (Government, 100%)</t>
  </si>
  <si>
    <t>Saltpond and Tano Fields</t>
  </si>
  <si>
    <t>Ghana National Petroleum Corp. (Government, 100%)</t>
  </si>
  <si>
    <t>Elmina area</t>
  </si>
  <si>
    <t>Elmina Salt Producers Association</t>
  </si>
  <si>
    <t>Mendskrom</t>
  </si>
  <si>
    <t>Panbros Salt Industry Ltd.</t>
  </si>
  <si>
    <t>Tema Steel Co. subsidiary of Ghana Industrial Holdings Co</t>
  </si>
  <si>
    <t>Wahome Steel Ltd.</t>
  </si>
  <si>
    <t>Ferro Fabrix</t>
  </si>
  <si>
    <t>Guinea</t>
  </si>
  <si>
    <t xml:space="preserve">Friguia </t>
  </si>
  <si>
    <t>Kiniero Mine</t>
  </si>
  <si>
    <t>Semafo Inc. of Canada</t>
  </si>
  <si>
    <t xml:space="preserve">Société Minière de Dinguiraye </t>
  </si>
  <si>
    <t>Siguiri Mine</t>
  </si>
  <si>
    <t xml:space="preserve">Société Ashanti de Guinee  </t>
  </si>
  <si>
    <t>Bidikou</t>
  </si>
  <si>
    <t xml:space="preserve">Kindia </t>
  </si>
  <si>
    <t>Sangarédi</t>
  </si>
  <si>
    <t>Conakry</t>
  </si>
  <si>
    <t>Ciments de Guinee</t>
  </si>
  <si>
    <t xml:space="preserve">Aredor </t>
  </si>
  <si>
    <t>Trivalence Mining Corporation</t>
  </si>
  <si>
    <t>Iran</t>
  </si>
  <si>
    <t>Zanjan lead smelter, Zanjan</t>
  </si>
  <si>
    <t>National Iranian Lead &amp; Zinc Co.</t>
  </si>
  <si>
    <t>Arak</t>
  </si>
  <si>
    <t>Iran Aluminium Co. (Government)</t>
  </si>
  <si>
    <t>Bandar Abbas</t>
  </si>
  <si>
    <t xml:space="preserve">Al-Mahdi Aluminium Corp. </t>
  </si>
  <si>
    <t>Zarshuran  Mine, Tabak</t>
  </si>
  <si>
    <t>N/A</t>
  </si>
  <si>
    <t>Moteh Mine, Esfahan</t>
  </si>
  <si>
    <t>Neyshabour area</t>
  </si>
  <si>
    <t>Sar Cheshmeh (near Khatounabad)</t>
  </si>
  <si>
    <t>National Iranian Copper Industries Co.</t>
  </si>
  <si>
    <t>Cengedeh operation</t>
  </si>
  <si>
    <t>Iranian Gold Co.</t>
  </si>
  <si>
    <t>Gharagol Mine, Tabak</t>
  </si>
  <si>
    <t>Amol</t>
  </si>
  <si>
    <t>Iran Barite Falat Co.</t>
  </si>
  <si>
    <t>Kilo-Moto in the Bunia area, Haut-Congo Province</t>
  </si>
  <si>
    <t>ChevronTexaco Oil Congo (DRC) Ltd. [Muanda International Oil Co. (Perenco plc (Europe) 50% )]</t>
  </si>
  <si>
    <t xml:space="preserve">Hekimhan, Deveci </t>
  </si>
  <si>
    <t>Eskisehir</t>
  </si>
  <si>
    <t>Comag Continental Madencilik Sanayii Tic. A.S.</t>
  </si>
  <si>
    <t>Konya Krom Magnezit Tugla Sanayii A.S. (Government, 100%)</t>
  </si>
  <si>
    <t>Kutahya</t>
  </si>
  <si>
    <t>Kumas-Kutahya Manyezit Tugla Sanayii A.S.</t>
  </si>
  <si>
    <t>Margi, Eskisehir area</t>
  </si>
  <si>
    <t>Magnesit A.S. (Veitscher Magnesitwerke AG, Austria)</t>
  </si>
  <si>
    <t>Tavsanli, near Eskisehir</t>
  </si>
  <si>
    <t>Divrigi</t>
  </si>
  <si>
    <t>Keciborlu</t>
  </si>
  <si>
    <t>Keciborlu Kukurt Isletmesi Muessesesi Mudurlugu (Etibank, 100%)</t>
  </si>
  <si>
    <t>Ekinciler Demir ve Celik Sanayi A.S.</t>
  </si>
  <si>
    <t>Aliaga</t>
  </si>
  <si>
    <t>Cukurova Celik Endustri A.S.</t>
  </si>
  <si>
    <t>Habas Sinai ve Tibbi Gazlar Istihsal Endustrisi A.S.</t>
  </si>
  <si>
    <t>Izmir Demir Celik Sanayi A.S. (IDC)(Is-Bakansi, 60%)</t>
  </si>
  <si>
    <t>Eregli</t>
  </si>
  <si>
    <t xml:space="preserve">Eregli Demir ve Celik Fabrikalari T.A.S. (Erdemir) </t>
  </si>
  <si>
    <t>Colakoglu Metalurji A.S.</t>
  </si>
  <si>
    <t>Kroman Celik Sanayii A.S.</t>
  </si>
  <si>
    <t xml:space="preserve">Turkiye Demir ve Celik Isletmeleri Genel Mudurlugu (TDCI) </t>
  </si>
  <si>
    <t>Iskerdun (Payas)</t>
  </si>
  <si>
    <t xml:space="preserve">Iskerdun </t>
  </si>
  <si>
    <t>Izmir</t>
  </si>
  <si>
    <t>Metas Izmir Metalurji Fabrikasi T.A.S.</t>
  </si>
  <si>
    <t>Izmit</t>
  </si>
  <si>
    <t>Diler Demir Celik Endustri ve Ticaret A.S.</t>
  </si>
  <si>
    <t>Karabuk</t>
  </si>
  <si>
    <t>Karabuk Demir ve Celik Isletmeleri A.S. (Employees, 52%)</t>
  </si>
  <si>
    <t xml:space="preserve">Karabuk (Karabuk province) </t>
  </si>
  <si>
    <t>Sivas Demir-Celik Isletmeleri A.S. (Government, 99.98%)</t>
  </si>
  <si>
    <t xml:space="preserve">Cayeli Bakιr Isletmeleri A.S. </t>
  </si>
  <si>
    <t xml:space="preserve">Kayseri, Zinc-lead smelter </t>
  </si>
  <si>
    <t>Cinko Kursun Metal Sanayii A.S. (CINKUR)</t>
  </si>
  <si>
    <t>U.A.E.</t>
  </si>
  <si>
    <t>Jebel Ali, Dubai</t>
  </si>
  <si>
    <t>Ajman, Ajman</t>
  </si>
  <si>
    <t>Ajman Cement Co. (Gvt., 100%)</t>
  </si>
  <si>
    <t>Al-Ain, Abu Dhabi</t>
  </si>
  <si>
    <t>Al-Ain cement Co. (Gvt., 100%)</t>
  </si>
  <si>
    <t>Al-Nakheel, Ras Al-Khaimah</t>
  </si>
  <si>
    <t xml:space="preserve">Gulf Cement Co. </t>
  </si>
  <si>
    <t>Dibba, Fujairah</t>
  </si>
  <si>
    <t xml:space="preserve">Fujairah Cement Industries </t>
  </si>
  <si>
    <t>Dubai, Dubai</t>
  </si>
  <si>
    <t>National cement Co. Ltd. (Government, 100%)</t>
  </si>
  <si>
    <t>Jebel Ali Cement Co. (Sheikh Hamdan Maktoum, 100%)</t>
  </si>
  <si>
    <t>Khor Kuwair, Ras Al-Khaimah</t>
  </si>
  <si>
    <t xml:space="preserve">Ras Al-Khaimah Co. for White Cement and Construction Materials </t>
  </si>
  <si>
    <t>Sharjah, Sharjah</t>
  </si>
  <si>
    <t>Sharjah Cement and Industrial Development Co. Ltd., (private, 100%)</t>
  </si>
  <si>
    <t>Union, Ras Al-Khaimah</t>
  </si>
  <si>
    <t>Union Cement Co. (Government in the major shareholder)</t>
  </si>
  <si>
    <t>Ruwais, Abu Dhabi</t>
  </si>
  <si>
    <t>General Gypsum Co. (private, 100%)</t>
  </si>
  <si>
    <t>Habshan, Abu Dhabi</t>
  </si>
  <si>
    <t>Adnoc</t>
  </si>
  <si>
    <t>Uganda</t>
  </si>
  <si>
    <t>Jinja</t>
  </si>
  <si>
    <t>Steel Corp. of East Africa Ltd. (subsidiary of Madhvani Group)</t>
  </si>
  <si>
    <t>Steel Rolling Mills Ltd. (subsidiary of Alam Group Ltd.)</t>
  </si>
  <si>
    <t>Steel Rolling Mills Ltd.</t>
  </si>
  <si>
    <t>Kampala</t>
  </si>
  <si>
    <t>Sembule Steel Mills Ltd.</t>
  </si>
  <si>
    <t>Mbarara</t>
  </si>
  <si>
    <t>BM Technical Services Ltd.</t>
  </si>
  <si>
    <t>Kasese</t>
  </si>
  <si>
    <t>Hima Cement Industries Ltd. (Bamburi Cement Ltd., 70%)</t>
  </si>
  <si>
    <t>Tororo</t>
  </si>
  <si>
    <t>Tororo Cement Industries Ltd.</t>
  </si>
  <si>
    <t>Kasese (Krystal Dunrobin)</t>
  </si>
  <si>
    <t>Kasese Cobalt (Blue Earth Refineries Ltd., 75%)</t>
  </si>
  <si>
    <t>Mine at Wampewo</t>
  </si>
  <si>
    <t>M/S Technical Support and Services Ltd.</t>
  </si>
  <si>
    <t>Uganda Batteries Ltd.</t>
  </si>
  <si>
    <t>Moroto</t>
  </si>
  <si>
    <t>African Minerals Ltd.</t>
  </si>
  <si>
    <t>Nyamurilo</t>
  </si>
  <si>
    <t>Krone Uganda Ltd.</t>
  </si>
  <si>
    <t>Namekara</t>
  </si>
  <si>
    <t xml:space="preserve">Canmin Resources Ltd. </t>
  </si>
  <si>
    <t>Yemen</t>
  </si>
  <si>
    <t>Amran</t>
  </si>
  <si>
    <t>Amran Cement Factory (Yemen Cement Manufacturing and Marketing Co., 100%)</t>
  </si>
  <si>
    <t>Bajil</t>
  </si>
  <si>
    <t>Bajil Cement Factory (Yemen Cement Manufacturing and Marketing Co., 100%)</t>
  </si>
  <si>
    <t>Taiz</t>
  </si>
  <si>
    <t>Al Barh Cement Factory (Yemen Cement Manufacturing and Marketing Co., 100%)</t>
  </si>
  <si>
    <t>Salif</t>
  </si>
  <si>
    <t>Aden (Evaporation ponds)</t>
  </si>
  <si>
    <t>Aden Salt Factory (Government).</t>
  </si>
  <si>
    <t>Salt Refining and Packing Factory (Government).</t>
  </si>
  <si>
    <t>Various local companies</t>
  </si>
  <si>
    <t>Taiz area</t>
  </si>
  <si>
    <t xml:space="preserve">Dhamar    </t>
  </si>
  <si>
    <t>Mayana</t>
  </si>
  <si>
    <t>Wadi Marek (Mahraq)</t>
  </si>
  <si>
    <t>Zambia</t>
  </si>
  <si>
    <t xml:space="preserve">Dunrobin </t>
  </si>
  <si>
    <t>Reunion Mining plc (Anglo American)</t>
  </si>
  <si>
    <t>Ndola</t>
  </si>
  <si>
    <t>Minerva (PMP) Ltd. (Binani Group)</t>
  </si>
  <si>
    <t>Lusaka</t>
  </si>
  <si>
    <t>Chilanga Cement plc (Lafarge, 51%)</t>
  </si>
  <si>
    <t xml:space="preserve">Ndola </t>
  </si>
  <si>
    <t>Choma, Kanzie, Izuma Basins</t>
  </si>
  <si>
    <t>Collum Coal Mining Industries ltd.</t>
  </si>
  <si>
    <t>Maamba</t>
  </si>
  <si>
    <t>Maamba Collieries Ltd.</t>
  </si>
  <si>
    <t>Kordestan Cement Co. (Ehdasse Sanat Corp.)</t>
  </si>
  <si>
    <t>Nyriz (Neyriz)</t>
  </si>
  <si>
    <t>Nyriz White Cement Co.</t>
  </si>
  <si>
    <t>Qeshm Island</t>
  </si>
  <si>
    <t>Azadegan Cement Factory</t>
  </si>
  <si>
    <t xml:space="preserve">Ramhormoz </t>
  </si>
  <si>
    <t>Khouzestan Cement Co. (Ehdasse Sanat Corp.)</t>
  </si>
  <si>
    <t>Saveh</t>
  </si>
  <si>
    <t>Saveh White Cement Co.</t>
  </si>
  <si>
    <t>Sepahan</t>
  </si>
  <si>
    <t>Sepahan Cement Co.</t>
  </si>
  <si>
    <t>Sharoud</t>
  </si>
  <si>
    <t>Shahroud Cement Co.</t>
  </si>
  <si>
    <t>Sufiyan</t>
  </si>
  <si>
    <t>Sufiyan Cement Co.</t>
  </si>
  <si>
    <t>Tabriz</t>
  </si>
  <si>
    <t>Tabriz Cement Co.</t>
  </si>
  <si>
    <t>Tehran</t>
  </si>
  <si>
    <t>Tehran Cement Co.</t>
  </si>
  <si>
    <t>Uroumiyeh</t>
  </si>
  <si>
    <t>Ourmia Cement Co.</t>
  </si>
  <si>
    <t>Ourmia White Cement Co.</t>
  </si>
  <si>
    <t>Faryab Mine, Minab, Hormuzgan</t>
  </si>
  <si>
    <t>chromite</t>
  </si>
  <si>
    <t>Faryab Mining Co.</t>
  </si>
  <si>
    <t>Gaft Khorasan</t>
  </si>
  <si>
    <t>Gaft Mine, Khorasan</t>
  </si>
  <si>
    <t>Khorasan</t>
  </si>
  <si>
    <t>Bandan Mine</t>
  </si>
  <si>
    <t>Mayami, Seman</t>
  </si>
  <si>
    <t>Mir Mahmud Mine, Mayami</t>
  </si>
  <si>
    <t>Mayami, Semnan</t>
  </si>
  <si>
    <t>Forumad Mine, Mayami</t>
  </si>
  <si>
    <t xml:space="preserve">Mine at Esfandaqeh </t>
  </si>
  <si>
    <t>Mir Abad</t>
  </si>
  <si>
    <t>Mokhtan Abad</t>
  </si>
  <si>
    <t xml:space="preserve">Mehrijan Mine, Farrokhi, Esfahan </t>
  </si>
  <si>
    <t>Zarrin Mine, Kavir Dar Anjir, Yazd</t>
  </si>
  <si>
    <t>Mine and plant, Tehran</t>
  </si>
  <si>
    <t>Iranian Refractory Procurement and Production</t>
  </si>
  <si>
    <t xml:space="preserve">Mine (inactive) at Torbat Hydarieh, Khorasan </t>
  </si>
  <si>
    <t>Plant at Torbat Hydarieh, Khorasan</t>
  </si>
  <si>
    <t>Shurkesht Mine, Sabzevar, Khorasan</t>
  </si>
  <si>
    <t>Paradeh 3 Mine, Tabass, Khorasan</t>
  </si>
  <si>
    <t xml:space="preserve">Iran Foulad Co.  </t>
  </si>
  <si>
    <t>Razi coal mine, Semnan</t>
  </si>
  <si>
    <t>Eastern Alborz Coal Co. (Nisco)</t>
  </si>
  <si>
    <t>Shahroud, Mazandaran</t>
  </si>
  <si>
    <t xml:space="preserve">Zirab, Mazandaran </t>
  </si>
  <si>
    <t>Central Alborz Coal Co. (Nisco)</t>
  </si>
  <si>
    <t>Refinery, 40 kilometers east of Esfahan</t>
  </si>
  <si>
    <t>Isfahan Coal Tar Refinery</t>
  </si>
  <si>
    <t>Isfahan complex, Esfahan</t>
  </si>
  <si>
    <t>Isfahan Steel Co.  (Nisco)</t>
  </si>
  <si>
    <t>Electrowon plant, Sar Cheshmeh copper complex</t>
  </si>
  <si>
    <t>National Iranian Copper Industries Co. (Government)</t>
  </si>
  <si>
    <t>Shahid Bahonar Copper Industries Co. (Social Security Investment Co.)</t>
  </si>
  <si>
    <t>Meiduk copper mine</t>
  </si>
  <si>
    <t>Refinery, Sar Cheshmeh copper complex</t>
  </si>
  <si>
    <t>Rolling mill (billet), Sar Cheshmeh copper complex</t>
  </si>
  <si>
    <t>Rolling mill (slab), Sar Cheshmeh copper complex</t>
  </si>
  <si>
    <t>Sar Cheshmeh Mine, Rafsanjan</t>
  </si>
  <si>
    <t>Smelter, Khaatounabad</t>
  </si>
  <si>
    <t>Smelter, Sar Cheshmeh copper complex</t>
  </si>
  <si>
    <t>Songun copper mine</t>
  </si>
  <si>
    <t>Wire plant at Rasht</t>
  </si>
  <si>
    <t xml:space="preserve">Simco </t>
  </si>
  <si>
    <t>Wire rod plant, Sar Cheshmeh copper complex</t>
  </si>
  <si>
    <t>Ghani Abad Factory, Tehran</t>
  </si>
  <si>
    <t>Niru Metal Smelting Factory (Niru Battery Manufacturing Co.)</t>
  </si>
  <si>
    <t>Kamel Abad, Tabriz</t>
  </si>
  <si>
    <t>Khuzestan Steel co. (Nisco)</t>
  </si>
  <si>
    <t>Mobarekeh Steel Co.</t>
  </si>
  <si>
    <t xml:space="preserve">Chadormalou Mine, at Abdughi, Tchogart, Yazd </t>
  </si>
  <si>
    <t>Chadormalou Mining and Industrial Co. (Nisco)</t>
  </si>
  <si>
    <t>Choghart Mine, Bafgh, Yazd</t>
  </si>
  <si>
    <t>Deh-Zaman Mine, Khorassan</t>
  </si>
  <si>
    <t>Gol-e-Ghar Mine, Kerman</t>
  </si>
  <si>
    <t>Sangan Mine, Golestan</t>
  </si>
  <si>
    <t>Faryab, Kerman</t>
  </si>
  <si>
    <t>Khatounabad smelter near Sar Cheshmeh</t>
  </si>
  <si>
    <t>Zanjan Bronze</t>
  </si>
  <si>
    <t>Asna, Semnan</t>
  </si>
  <si>
    <t xml:space="preserve">Iran Ferrosilice Co. </t>
  </si>
  <si>
    <t>Iran Ferroalloy Ind.</t>
  </si>
  <si>
    <t>Navid Alyaj Co.</t>
  </si>
  <si>
    <t>Bandar Iman Khomeini</t>
  </si>
  <si>
    <t>Razi Petrochemical Co. (National Petrochemical Co.)</t>
  </si>
  <si>
    <t>Khorasan Petrochemical Co. (National Petrochemical Co.)</t>
  </si>
  <si>
    <t>Shiraz</t>
  </si>
  <si>
    <t>Shiraz Petrochemical Co. (National Petrochemical Co.)</t>
  </si>
  <si>
    <t xml:space="preserve">Khorasan </t>
  </si>
  <si>
    <t>Delijan Region Mines, Delijan, Markazi</t>
  </si>
  <si>
    <t>fluorspar</t>
  </si>
  <si>
    <t>Derasele deposit</t>
  </si>
  <si>
    <t>Emaft Mine, Zirab, Mazandaran</t>
  </si>
  <si>
    <t>Helali Gonabad Mine,  Gonabad-Bajestan road</t>
  </si>
  <si>
    <t>Jouimand Mine, Gonabad, Khorasan</t>
  </si>
  <si>
    <t xml:space="preserve">Kamar Mehdi Mine, Tabas </t>
  </si>
  <si>
    <t>Kamarposht Mine, Zirab</t>
  </si>
  <si>
    <t>Mahalat Mine, Mahalat, Markazi</t>
  </si>
  <si>
    <t>Pachi Miyana Mine, Zirab</t>
  </si>
  <si>
    <t>Neyshabour Mine</t>
  </si>
  <si>
    <t>Aftar Mine, Semnan (Sharghe Hafdareh)</t>
  </si>
  <si>
    <t>Private owner</t>
  </si>
  <si>
    <t>Momenabad Mine, Semnan</t>
  </si>
  <si>
    <t>Saran 1 Mine, Tehran</t>
  </si>
  <si>
    <t>Saran 2 Mine, Tehran</t>
  </si>
  <si>
    <t>Semnan - Mazandran Mine, Semnan</t>
  </si>
  <si>
    <t>Zivan Mine, Semnan</t>
  </si>
  <si>
    <t>Bandar Iman</t>
  </si>
  <si>
    <t>Fanavaran Petrochemical Co. (National Petrochemical Co.)</t>
  </si>
  <si>
    <t>Kharg Chemical Complex, Kharg Island</t>
  </si>
  <si>
    <t>Kharg petrochemical Co. (National Petrochemical Co.)</t>
  </si>
  <si>
    <t>Shahrestouak Mine, Qom</t>
  </si>
  <si>
    <t>Sarcheshmeh Copper Complex</t>
  </si>
  <si>
    <t>Angouran Mine, Zanjan</t>
  </si>
  <si>
    <t>Iran Zinc Mine Development Co.</t>
  </si>
  <si>
    <t>Emarat Mine, Markazy</t>
  </si>
  <si>
    <t>Irankouh Mine, Esfahan</t>
  </si>
  <si>
    <t>Bama Mining Co.</t>
  </si>
  <si>
    <t>Kushk Mine, Yazd (Bafgh)</t>
  </si>
  <si>
    <t>Markazy, Emarat Mine</t>
  </si>
  <si>
    <t>National Iranian Lead and Zinc Co.</t>
  </si>
  <si>
    <t>Nakhlak Mine, Anarak</t>
  </si>
  <si>
    <t>Naklak, refinery</t>
  </si>
  <si>
    <t>Ravanj Mine, Markazy</t>
  </si>
  <si>
    <t>Zanjan, refinery</t>
  </si>
  <si>
    <t>Zanjan, smelter</t>
  </si>
  <si>
    <t>Miyaneh Mine, Tabriz</t>
  </si>
  <si>
    <t>perlite</t>
  </si>
  <si>
    <t>Shahriyar Mine, Tabriz</t>
  </si>
  <si>
    <t>Esfordi Mine, Yazd</t>
  </si>
  <si>
    <t>Phosphate Mines Development Co.</t>
  </si>
  <si>
    <t>Keshavarz Mine (Shahin Dezh)</t>
  </si>
  <si>
    <t>Abadan</t>
  </si>
  <si>
    <t>National Oil Refining and Distribution Co.</t>
  </si>
  <si>
    <t>National Petrochemical Co.</t>
  </si>
  <si>
    <t>Khohdasht Kohan Mine, Semnan</t>
  </si>
  <si>
    <t>Kudasht</t>
  </si>
  <si>
    <t>Melhe Mine, Semnan (Melli)</t>
  </si>
  <si>
    <t>Qaem Mine, Gamsar, Semnan</t>
  </si>
  <si>
    <t>Salar Mine, Semnan</t>
  </si>
  <si>
    <t>Bandar Iman Khomeini operation, Khouzestan</t>
  </si>
  <si>
    <t>Bandar Imam Petrochemical Co. (National Petrochemical Co.)</t>
  </si>
  <si>
    <t>Gavehkoni Mine, Esfahan (Gav Khuni)</t>
  </si>
  <si>
    <t>Maharlo Shiraz facility, Fars</t>
  </si>
  <si>
    <t>Ahwaz</t>
  </si>
  <si>
    <t>Iran national Steel Industrial Group (Nisco)</t>
  </si>
  <si>
    <t>Khuzestan Steel Co. (Nisco)</t>
  </si>
  <si>
    <t>Esfahan</t>
  </si>
  <si>
    <t>Isfahan Steel Co. (Nisco)</t>
  </si>
  <si>
    <t>Mobarekeh Steel Co. (Nisco)</t>
  </si>
  <si>
    <t>Neyshabur</t>
  </si>
  <si>
    <t>Khorasan Steel Co. (Nisco)</t>
  </si>
  <si>
    <t>Yazd</t>
  </si>
  <si>
    <t>Iran Alloy Steel Co. (Nisco, 63%)</t>
  </si>
  <si>
    <t>Ahwaz Rolling and Profile Mills Co.</t>
  </si>
  <si>
    <t>Khuzestan Steel Co (Nisco)</t>
  </si>
  <si>
    <t>East Azarbaijan</t>
  </si>
  <si>
    <t>Mianeh Steel Plant</t>
  </si>
  <si>
    <t>Esfahan Steel Co. (Nisco)</t>
  </si>
  <si>
    <t>Iran Spiral Co.</t>
  </si>
  <si>
    <t>Sepahan Industrial Group Co.</t>
  </si>
  <si>
    <t>Esfahan - light sections</t>
  </si>
  <si>
    <t xml:space="preserve">Isfahan Steel Co. (Nisco) </t>
  </si>
  <si>
    <t>Esfahan - medium sections</t>
  </si>
  <si>
    <t>Kaavian..</t>
  </si>
  <si>
    <t>Kaavian Steel Co. (Nisco)</t>
  </si>
  <si>
    <t>Kerman Steel Co.</t>
  </si>
  <si>
    <t>Kalup Co.</t>
  </si>
  <si>
    <t>Saveh Rolling and Profile Mills Co.</t>
  </si>
  <si>
    <t>Gasaban Mine, Hamedan</t>
  </si>
  <si>
    <t>Stone processing factories at Ghorveh and Tehran</t>
  </si>
  <si>
    <t>Saeid Granite Co.</t>
  </si>
  <si>
    <t>Asmari Mine, Khouzestan (Masjed Soleyman)</t>
  </si>
  <si>
    <t>Bibisharhbani Mine, Tehran</t>
  </si>
  <si>
    <t>Chelleh Kaneh Mine, Tabriz</t>
  </si>
  <si>
    <t>Chenareh Mine, Khoramshahr City</t>
  </si>
  <si>
    <t>Doroud Mine</t>
  </si>
  <si>
    <t>Shiraz Mine, Fars</t>
  </si>
  <si>
    <t>Chahsavar South Nyriz Mine, Fars (Niriz, Neyriz)</t>
  </si>
  <si>
    <t>Falard Mine, Shahrekord</t>
  </si>
  <si>
    <t>Gohareh Mine, Kermanshah</t>
  </si>
  <si>
    <t>Lashtar Mine, Esfahan</t>
  </si>
  <si>
    <t>Sirjan Mine, Kerman</t>
  </si>
  <si>
    <t>Borg Mine, Yazd</t>
  </si>
  <si>
    <t>Alvan Varton Mine, Esfahan</t>
  </si>
  <si>
    <t>Colvanag 1 Mine, Tabriz</t>
  </si>
  <si>
    <t>Colvanag 2 Mine, Tabriz</t>
  </si>
  <si>
    <t>Hajiabad Mine, Arak</t>
  </si>
  <si>
    <t>Nadinlou Mine (Azarshahr), Tabriz</t>
  </si>
  <si>
    <t>Sardarabad Mine, Tabriz</t>
  </si>
  <si>
    <t>Targ Mine (Natanz), Esfahan</t>
  </si>
  <si>
    <t>Vargoran Targ Mine (Natanz), Esfahan)</t>
  </si>
  <si>
    <t>talc</t>
  </si>
  <si>
    <t>Abeh Garm, Semnan (Abe - Garm)</t>
  </si>
  <si>
    <t>zeolite</t>
  </si>
  <si>
    <t>Amir Abad Mine, Tabriz</t>
  </si>
  <si>
    <t>Mjyaneh Mine, Tabriz (Miyaneh)</t>
  </si>
  <si>
    <t>Alam Candy Mine</t>
  </si>
  <si>
    <t>Calcimine Co.</t>
  </si>
  <si>
    <t>Dandi Calcination plant , Zanjan</t>
  </si>
  <si>
    <t>Bafgh Mining Co</t>
  </si>
  <si>
    <t>Khoramshar plant (Khorramshahr)</t>
  </si>
  <si>
    <t>Bafgh, Yazd Province</t>
  </si>
  <si>
    <t>Bafgh Zinc Smelting Co.</t>
  </si>
  <si>
    <t>Esfahan Province</t>
  </si>
  <si>
    <t>Isfahan Zinc Smelting Co.</t>
  </si>
  <si>
    <t>Hormozgan Province</t>
  </si>
  <si>
    <t>Bandar Abbas Zinc Smelting Co.</t>
  </si>
  <si>
    <t>Qeshm Island, Hormozgan Province</t>
  </si>
  <si>
    <t>Qeshm Zinc Melting Co. (Calcimine Co.)</t>
  </si>
  <si>
    <t>Semnan Province</t>
  </si>
  <si>
    <t>Negin Rooy</t>
  </si>
  <si>
    <t>Smelter at Angouran Mine, Zanjan Province</t>
  </si>
  <si>
    <t>Angoran Zinc Melting Co. (Calcimine Co.)</t>
  </si>
  <si>
    <t>Tehran Province</t>
  </si>
  <si>
    <t>Kavosh Kar Madan</t>
  </si>
  <si>
    <t>Zanjan Province</t>
  </si>
  <si>
    <t>Faravari Mavad Madani Iran</t>
  </si>
  <si>
    <t>Iran Rooy Gostar</t>
  </si>
  <si>
    <t>Ahangaran Mine</t>
  </si>
  <si>
    <t>Emarat Mine, Markazy Province</t>
  </si>
  <si>
    <t>Shahin Mining and Industrial Co.</t>
  </si>
  <si>
    <t>Kushk Mine, Yazd Province</t>
  </si>
  <si>
    <t>Iraq</t>
  </si>
  <si>
    <t>Ur State Establishment (Government)</t>
  </si>
  <si>
    <t>Al Qaim</t>
  </si>
  <si>
    <t>Iraqi Cement State Enterprise (Government)</t>
  </si>
  <si>
    <t>Baghdad</t>
  </si>
  <si>
    <t>Fallujah II (white cement)</t>
  </si>
  <si>
    <t>State Establishment for Building Materials - Mosul (Government)</t>
  </si>
  <si>
    <t>Hindiyah Barrage</t>
  </si>
  <si>
    <t>Kerbala</t>
  </si>
  <si>
    <t>Kubaisa</t>
  </si>
  <si>
    <t>Kufa I and II plants</t>
  </si>
  <si>
    <t>Samawah I and II plants, Samawah</t>
  </si>
  <si>
    <t>Southern Cement Enterprise (Government)</t>
  </si>
  <si>
    <t>Sarchinar plant, Sulaymaniyah</t>
  </si>
  <si>
    <t>Sarchinar State Cement Enterprise (Government)</t>
  </si>
  <si>
    <t xml:space="preserve">Sinjar </t>
  </si>
  <si>
    <t>General Fertlizers Industries Co. (Government)</t>
  </si>
  <si>
    <t>Urea plant at Basra.</t>
  </si>
  <si>
    <t>Secondary lead smelter at Fallujah</t>
  </si>
  <si>
    <t>State Enterprise for Phosphate (Government)</t>
  </si>
  <si>
    <t>Mishraq</t>
  </si>
  <si>
    <t>Mishraq Sulphur State Enterprise (Government)</t>
  </si>
  <si>
    <t>Khor al Zubair</t>
  </si>
  <si>
    <t>Israel</t>
  </si>
  <si>
    <t>Sdom</t>
  </si>
  <si>
    <t>Dead Sea Bromine Group (DSBG) (Israel Chemicals Ltd. (ICL), 100%)</t>
  </si>
  <si>
    <t>Haifa</t>
  </si>
  <si>
    <t>Nesher Israel Cement Enterprises Ltd.</t>
  </si>
  <si>
    <t>Har Tuv</t>
  </si>
  <si>
    <t>Ramla</t>
  </si>
  <si>
    <t>Mishor Rotem</t>
  </si>
  <si>
    <t>Dead Sea Periclase Ltd. (DSP) (ICL, 100%)</t>
  </si>
  <si>
    <t>Dead Sea Magnesium Ltd. (ICL, 65%; Volkswagen AG of Germany, 35%)</t>
  </si>
  <si>
    <t>Ashdod</t>
  </si>
  <si>
    <t>Harkunas Lead Works</t>
  </si>
  <si>
    <t>Oil Refineries Ltd.</t>
  </si>
  <si>
    <t>Haifa Chemicals Ltd.</t>
  </si>
  <si>
    <t>Rotem</t>
  </si>
  <si>
    <t>Rotem Amfert Negev Ltd. (ICL, 100%)</t>
  </si>
  <si>
    <t>Arad</t>
  </si>
  <si>
    <t xml:space="preserve">Oron </t>
  </si>
  <si>
    <t xml:space="preserve">Zin </t>
  </si>
  <si>
    <t>phosphoric acid</t>
  </si>
  <si>
    <t>Rotem Amfert Negev Ltd.</t>
  </si>
  <si>
    <t>Dead Sea Works (DSW) (ICL, 100%)</t>
  </si>
  <si>
    <t>Haifa Chemicals</t>
  </si>
  <si>
    <t>Atlit</t>
  </si>
  <si>
    <t>Israel Salt Industries Ltd. (subsidiary of Danker Group)</t>
  </si>
  <si>
    <t>Eilat</t>
  </si>
  <si>
    <t>Kalia</t>
  </si>
  <si>
    <t>Dead Sea Works</t>
  </si>
  <si>
    <t>Akko</t>
  </si>
  <si>
    <t>Hod Metals</t>
  </si>
  <si>
    <t>Yehuda Steel Ltd.</t>
  </si>
  <si>
    <t>Gedera</t>
  </si>
  <si>
    <t>Kiryat Gat</t>
  </si>
  <si>
    <t>Rotem Amfert Negev</t>
  </si>
  <si>
    <t xml:space="preserve">Maalot </t>
  </si>
  <si>
    <t>Numinor Chemical Industries Ltd.</t>
  </si>
  <si>
    <t>Jordan</t>
  </si>
  <si>
    <t>Amman</t>
  </si>
  <si>
    <t xml:space="preserve">Arab Company for White Cement Industry </t>
  </si>
  <si>
    <t>Fuhia</t>
  </si>
  <si>
    <t xml:space="preserve">Jordan Cement Factories Co. Ltd. </t>
  </si>
  <si>
    <t>Rashadia</t>
  </si>
  <si>
    <t>Aqaba</t>
  </si>
  <si>
    <t>Shiyada</t>
  </si>
  <si>
    <t>Indo-Jordan Chemicals Company (IJC)</t>
  </si>
  <si>
    <t>Jordan Phosphate Mines Co. (JPMC)</t>
  </si>
  <si>
    <t xml:space="preserve">Jordan Phosphate Mines Co. (JPMC) </t>
  </si>
  <si>
    <t>Shidiya</t>
  </si>
  <si>
    <t xml:space="preserve">Shiyada </t>
  </si>
  <si>
    <t>IJC</t>
  </si>
  <si>
    <t>Arab Potash Company (APC)</t>
  </si>
  <si>
    <t>Jordan Safi Salt Company (subsidiary of APC)</t>
  </si>
  <si>
    <t>Azraq</t>
  </si>
  <si>
    <t>Al-Azraq</t>
  </si>
  <si>
    <t>Jordan Steel plc</t>
  </si>
  <si>
    <t>Petra Steel Industries Company</t>
  </si>
  <si>
    <t>Awajan</t>
  </si>
  <si>
    <t>National Steel Industry Co.</t>
  </si>
  <si>
    <t>JFIC</t>
  </si>
  <si>
    <t>Kenya</t>
  </si>
  <si>
    <t>Mombasa</t>
  </si>
  <si>
    <t>Mabati Rolling Mills Ltd.</t>
  </si>
  <si>
    <t>Standard Rolling Mills Ltd.</t>
  </si>
  <si>
    <t>Kenya United Steel Co. Ltd.</t>
  </si>
  <si>
    <t>Steelmakers Ltd.</t>
  </si>
  <si>
    <t>Kereita</t>
  </si>
  <si>
    <t>Carbacid Ltd.</t>
  </si>
  <si>
    <t>Athi River</t>
  </si>
  <si>
    <t>East African Portland Cement Co. Ltd.</t>
  </si>
  <si>
    <t>Kaloleni</t>
  </si>
  <si>
    <t>Athi River Mining Ltd.</t>
  </si>
  <si>
    <t>Bamburi Cement Ltd.</t>
  </si>
  <si>
    <t>Nairobi</t>
  </si>
  <si>
    <t>Kariandusi and Soysambu</t>
  </si>
  <si>
    <t>African Diatomite Industries Ltd.</t>
  </si>
  <si>
    <t>Kerio Valley</t>
  </si>
  <si>
    <t>Kenya Fluorspar Ltd.</t>
  </si>
  <si>
    <t>Central Glass Industries Ltd.</t>
  </si>
  <si>
    <t>Impala Glass Industries Ltd.</t>
  </si>
  <si>
    <t>Akala, Lolgorien, and Kisii</t>
  </si>
  <si>
    <t>International Gold Exploration AB</t>
  </si>
  <si>
    <t>155.</t>
  </si>
  <si>
    <t>Associated Battery Manufacturers Co. Ltd.</t>
  </si>
  <si>
    <t>Koru</t>
  </si>
  <si>
    <t xml:space="preserve">plant </t>
  </si>
  <si>
    <t>Homa Lime Company Ltd</t>
  </si>
  <si>
    <t>Magadi</t>
  </si>
  <si>
    <t>Magadi Soda Ash Ltd.</t>
  </si>
  <si>
    <t xml:space="preserve">Kenya Petroleum Refineries Ltd. [Government, 50%; </t>
  </si>
  <si>
    <t>32,850.</t>
  </si>
  <si>
    <t>Mine at Kasigau</t>
  </si>
  <si>
    <t>Rockland Kenya Ltd.</t>
  </si>
  <si>
    <t>1,500e</t>
  </si>
  <si>
    <t>Mombasa Salt Works Ltd.</t>
  </si>
  <si>
    <t>Salt Manufacturers Kenya Ltd.</t>
  </si>
  <si>
    <t>Krystalline Salt Ltd.</t>
  </si>
  <si>
    <t>Athi River and Kaloleni</t>
  </si>
  <si>
    <t>sodium silicate</t>
  </si>
  <si>
    <t>Kenya United Steel Co. Ltd. (E.A. Wire Industries Ltd., 81%)</t>
  </si>
  <si>
    <t>Thika</t>
  </si>
  <si>
    <t>Kel Chemicals Ltd.</t>
  </si>
  <si>
    <t>Webuye</t>
  </si>
  <si>
    <t>East African Heavy Chemicals</t>
  </si>
  <si>
    <t>Lodosoit</t>
  </si>
  <si>
    <t>vermiculite</t>
  </si>
  <si>
    <t>Kenmag Investments Ltd.</t>
  </si>
  <si>
    <t>Kuwait</t>
  </si>
  <si>
    <t xml:space="preserve">Kilns and mills at Shuaiba </t>
  </si>
  <si>
    <t>Kuwait Cement Co. (Kuwait Investment Authority, 32.3%)</t>
  </si>
  <si>
    <t xml:space="preserve">Mina Abdulla refinery </t>
  </si>
  <si>
    <t>Kuwait National Petroleum Co. K.S.C. (Kuwait Petroleum Co.).</t>
  </si>
  <si>
    <t xml:space="preserve">Plant B, Shuaiba </t>
  </si>
  <si>
    <t>Petrochemical Industries Co. (Kuwait Petroleum Co.).</t>
  </si>
  <si>
    <t xml:space="preserve">Plants A and B, Shuaiba </t>
  </si>
  <si>
    <t xml:space="preserve">Petrochemical Industries Co. </t>
  </si>
  <si>
    <t xml:space="preserve">Mina Abudulla </t>
  </si>
  <si>
    <t xml:space="preserve">Kuwait National Petroleum Co. K.S.C. </t>
  </si>
  <si>
    <t>Mina al-Ahmadi</t>
  </si>
  <si>
    <t xml:space="preserve">Shuaiba </t>
  </si>
  <si>
    <t>Salt and Chlorine Factory (Al Ahlia Investment Co.).</t>
  </si>
  <si>
    <t xml:space="preserve">Shuwaikh </t>
  </si>
  <si>
    <t>Lebanon</t>
  </si>
  <si>
    <t>Chekka</t>
  </si>
  <si>
    <t>Ciementerie Nationale SAL</t>
  </si>
  <si>
    <t>Societe des Ciments Libanais</t>
  </si>
  <si>
    <t>Sibline</t>
  </si>
  <si>
    <t>Ciment de Sibline</t>
  </si>
  <si>
    <t xml:space="preserve">Selaata </t>
  </si>
  <si>
    <t>Lebanon Chemicals Company SAL</t>
  </si>
  <si>
    <t>Selaata</t>
  </si>
  <si>
    <t>Amchit</t>
  </si>
  <si>
    <t>Consolidated Steel Lebanon SAL</t>
  </si>
  <si>
    <t>Lesotho</t>
  </si>
  <si>
    <t>Letseng Mine</t>
  </si>
  <si>
    <t>Letseng Diamonds (Pty.) Ltd.</t>
  </si>
  <si>
    <t>Liberia</t>
  </si>
  <si>
    <t xml:space="preserve">Monrovia </t>
  </si>
  <si>
    <t>Liberia Cement Corp</t>
  </si>
  <si>
    <t>Libya</t>
  </si>
  <si>
    <t xml:space="preserve">Marsa el Brega </t>
  </si>
  <si>
    <t>Sirte Oil Co. for Production and Processing of Oil and Gas</t>
  </si>
  <si>
    <t>kiln, mill</t>
  </si>
  <si>
    <t>Arab Cement Co.</t>
  </si>
  <si>
    <t>El Hawari, Benghazi Province</t>
  </si>
  <si>
    <t>Libyan Cement Co.</t>
  </si>
  <si>
    <t>Fataih, Derna</t>
  </si>
  <si>
    <t>Libda (Homs 2)</t>
  </si>
  <si>
    <t>Souk el Khamis, Tripoli</t>
  </si>
  <si>
    <t>Zliten</t>
  </si>
  <si>
    <t>Misurata</t>
  </si>
  <si>
    <t>Az Zawiya</t>
  </si>
  <si>
    <t>Az Zawiya Oil Refining Co.</t>
  </si>
  <si>
    <t>Libyan National Oil Co.</t>
  </si>
  <si>
    <t>Ras Lanuf</t>
  </si>
  <si>
    <t>Ras Lanuf Oil and gas Processing Co.</t>
  </si>
  <si>
    <t>Sarir</t>
  </si>
  <si>
    <t>Arabian Gulf Oil Co.</t>
  </si>
  <si>
    <t>Tobruk</t>
  </si>
  <si>
    <t>Madagascar</t>
  </si>
  <si>
    <t>Ibity</t>
  </si>
  <si>
    <t xml:space="preserve">Holcim Madagascar S.A. </t>
  </si>
  <si>
    <t>Mahajanga</t>
  </si>
  <si>
    <t xml:space="preserve">SA Nouvelle Cimenterie Amboanio </t>
  </si>
  <si>
    <t>Andriamena Area (Ankazotaolana)</t>
  </si>
  <si>
    <t>Societe Kraomita Malagasy (KRAOMA)</t>
  </si>
  <si>
    <t xml:space="preserve">Bemanevika </t>
  </si>
  <si>
    <t>55e</t>
  </si>
  <si>
    <t>Andilamena and Vatomandry</t>
  </si>
  <si>
    <t>Ilakaka and Sakara</t>
  </si>
  <si>
    <t xml:space="preserve">Ambatomitamba Sahanovo </t>
  </si>
  <si>
    <t>Soc. Miniere de la Grand Isle</t>
  </si>
  <si>
    <t>Faliarno, Moramanga</t>
  </si>
  <si>
    <t>Etablissements Izouard</t>
  </si>
  <si>
    <t xml:space="preserve">Marovintsy </t>
  </si>
  <si>
    <t>Etablissements Gallois</t>
  </si>
  <si>
    <t>Ambatofinandrahana and Bekily</t>
  </si>
  <si>
    <t>labradorite</t>
  </si>
  <si>
    <t xml:space="preserve">Marbres et Granits de Madagascar </t>
  </si>
  <si>
    <t>Tolagnaro</t>
  </si>
  <si>
    <t>mica</t>
  </si>
  <si>
    <t>Toamasina</t>
  </si>
  <si>
    <t xml:space="preserve">Galana International, Groupe Trimeta, Gulf </t>
  </si>
  <si>
    <t>Malawi</t>
  </si>
  <si>
    <t>Mchenga</t>
  </si>
  <si>
    <t>Coal Products Ltd.</t>
  </si>
  <si>
    <t>Blantyre</t>
  </si>
  <si>
    <t>Portland Cement Co. Ltd.</t>
  </si>
  <si>
    <t>Changalume</t>
  </si>
  <si>
    <t>Livwezi</t>
  </si>
  <si>
    <t>Shayona Cement Corp.</t>
  </si>
  <si>
    <t>Ilomba Hill</t>
  </si>
  <si>
    <t>Ilomba Granite of Blantyre</t>
  </si>
  <si>
    <t>Optichem Ltd.</t>
  </si>
  <si>
    <t>Kasungu Province</t>
  </si>
  <si>
    <t>Agricola Resources plc</t>
  </si>
  <si>
    <t>Mali</t>
  </si>
  <si>
    <t>Kalana</t>
  </si>
  <si>
    <t xml:space="preserve">Loulo </t>
  </si>
  <si>
    <t>Société des Mines de Loulo (Randgold 80%)</t>
  </si>
  <si>
    <t>Morila</t>
  </si>
  <si>
    <t>Anglogold-Randgold</t>
  </si>
  <si>
    <t>Sadiola Hill</t>
  </si>
  <si>
    <t>Syama</t>
  </si>
  <si>
    <t>Resolute Mining Limited of Australia (80%)</t>
  </si>
  <si>
    <t>Tabakoto</t>
  </si>
  <si>
    <t>Yatela</t>
  </si>
  <si>
    <t>Bamako</t>
  </si>
  <si>
    <t>Société Lou Kouma (private, 100%)</t>
  </si>
  <si>
    <t>Bamako area</t>
  </si>
  <si>
    <t>Diamou Cement (private, 100%)</t>
  </si>
  <si>
    <t>Mauritania</t>
  </si>
  <si>
    <t>Nouakchott grinding plant</t>
  </si>
  <si>
    <t>Ciment de Mauritanie (private, 100%)</t>
  </si>
  <si>
    <t>Nouakchott mine</t>
  </si>
  <si>
    <t>Société Arabe des Industries Métallurgiques [Société</t>
  </si>
  <si>
    <t>Zouirat</t>
  </si>
  <si>
    <t>Société Nationale Industrielle et Miniere</t>
  </si>
  <si>
    <t>Nouadhibou refinery</t>
  </si>
  <si>
    <t>Lekhcheime mines</t>
  </si>
  <si>
    <t>Société Mauritanienne des Industries du Sel</t>
  </si>
  <si>
    <t>Mauritius</t>
  </si>
  <si>
    <t>La Mecque</t>
  </si>
  <si>
    <t>United Basalt Products</t>
  </si>
  <si>
    <t>Port Louis</t>
  </si>
  <si>
    <t>Consolidated Steel Ltd.</t>
  </si>
  <si>
    <t>Morocco</t>
  </si>
  <si>
    <t>Guemassa, Marrakech</t>
  </si>
  <si>
    <t>Compagnie de Tifnout Tiranimine (CTT)</t>
  </si>
  <si>
    <t>Iourim, Tiznit</t>
  </si>
  <si>
    <t>Akka Gold Mining Company (Managem S.A., 70%)</t>
  </si>
  <si>
    <t>Argana</t>
  </si>
  <si>
    <t>Chemaia, Safi</t>
  </si>
  <si>
    <t>Morocco Minerals Co.</t>
  </si>
  <si>
    <t xml:space="preserve">Errachidia, Figuig, and Ouarzazate </t>
  </si>
  <si>
    <t>Jbel Abdellah, Errachidia</t>
  </si>
  <si>
    <t>Société Nouvelle Union des Metaux Maroc (SNUMM)</t>
  </si>
  <si>
    <t>Safi</t>
  </si>
  <si>
    <t>Cie. Marocaine des Barytes</t>
  </si>
  <si>
    <t>Seksaoua, Marrakech</t>
  </si>
  <si>
    <t>Tazzarine, Ouarzazate</t>
  </si>
  <si>
    <t>Ouiselsat Mines S.A.</t>
  </si>
  <si>
    <t>Tichka</t>
  </si>
  <si>
    <t>Société Commerciale et Miniere du Sahara (SOCOMIS)</t>
  </si>
  <si>
    <t>Tichka, Marrakech</t>
  </si>
  <si>
    <t>Société Industrie Miniere Marocaine (IMM)</t>
  </si>
  <si>
    <t>Tinitine, Marrakech</t>
  </si>
  <si>
    <t>Tinjdad, Errachidia</t>
  </si>
  <si>
    <t>Société Zenaga</t>
  </si>
  <si>
    <t>Zelmou, Figuig</t>
  </si>
  <si>
    <t xml:space="preserve">Compagnie Marocaine des Barytes (COMABAR; Norbar Minerals AS, 55%) </t>
  </si>
  <si>
    <t>Aferha</t>
  </si>
  <si>
    <t>Azzouzet-Tidiennit</t>
  </si>
  <si>
    <t>Compagnie Marocaine des Barytes (COMABAR) (Norbar Minerals AS, 55%)</t>
  </si>
  <si>
    <t>Bou Hoed, near Ouixane</t>
  </si>
  <si>
    <t>Jbel Kifane, Taounate</t>
  </si>
  <si>
    <t>celestite</t>
  </si>
  <si>
    <t>Société Karia Mines</t>
  </si>
  <si>
    <t xml:space="preserve">Société les Ciments du Maroc S.A. (CIMAR) </t>
  </si>
  <si>
    <t>Cadem, at Meknes</t>
  </si>
  <si>
    <t>Asment de Temara</t>
  </si>
  <si>
    <t xml:space="preserve">Douar Laaouameur, south of Casablanca </t>
  </si>
  <si>
    <t>Société Lafarge Ciments S.A. (Lafarge Maroc, 69.2%)</t>
  </si>
  <si>
    <t xml:space="preserve">Fès, at Doukkarat </t>
  </si>
  <si>
    <t>Société Holcim (Maroc) S.A</t>
  </si>
  <si>
    <t xml:space="preserve">Fès, at Ras El Ma </t>
  </si>
  <si>
    <t>Kiln and mill at Oujda</t>
  </si>
  <si>
    <t>Société Holcim (Maroc) S.A. (Holcim Ltd. of Switzerland, 51%)</t>
  </si>
  <si>
    <t xml:space="preserve">Laâyoune </t>
  </si>
  <si>
    <t>Marrakech</t>
  </si>
  <si>
    <t xml:space="preserve">Nador </t>
  </si>
  <si>
    <t>Tamuda, at Tétouan</t>
  </si>
  <si>
    <t>Tangier</t>
  </si>
  <si>
    <t>Temara</t>
  </si>
  <si>
    <t>Asment de Temara (Cimentos de Portugal, 57.4%)</t>
  </si>
  <si>
    <t xml:space="preserve">Tétouan II </t>
  </si>
  <si>
    <t>Haddou Ammar, Nador</t>
  </si>
  <si>
    <t>Antonio Reyes Mine</t>
  </si>
  <si>
    <t>Tamdafelt</t>
  </si>
  <si>
    <t>Société du Ghassoul et de ses Derives SEFRIOUI SA</t>
  </si>
  <si>
    <t>Bou Azzer</t>
  </si>
  <si>
    <t>Cie de Tifnout Tiranimine</t>
  </si>
  <si>
    <t>Douar Hajar Mine, Guemassa, Marrakech</t>
  </si>
  <si>
    <t>Compagnie Minière de Guemassa (CMG)  (Managem S.A., 74%)</t>
  </si>
  <si>
    <t>Charbonnages du Maroc (BRPM, 98.89%)</t>
  </si>
  <si>
    <t>Tiouit</t>
  </si>
  <si>
    <t xml:space="preserve">Jérada </t>
  </si>
  <si>
    <t>Bleida</t>
  </si>
  <si>
    <t>Ste. Minieire de Bou Gaffer</t>
  </si>
  <si>
    <t>Meknes</t>
  </si>
  <si>
    <t xml:space="preserve">Hammam, Khémisset </t>
  </si>
  <si>
    <t>Imini, Ouarzazate</t>
  </si>
  <si>
    <t>Benguerir</t>
  </si>
  <si>
    <t xml:space="preserve">Office Chérifien des Phosphates (OCP) </t>
  </si>
  <si>
    <t>Khouribga</t>
  </si>
  <si>
    <t>Sidi Daoui</t>
  </si>
  <si>
    <t>Youssoufia</t>
  </si>
  <si>
    <t>Oued El Heimer</t>
  </si>
  <si>
    <t>Société des Fonderies de Plomb de Zellidja (SFPZ) (Zellidja S.A., 50.4%)</t>
  </si>
  <si>
    <t>Touissit, Jérada</t>
  </si>
  <si>
    <t>Cie. Miniere de Touissit</t>
  </si>
  <si>
    <t>Hajar, Guemassa</t>
  </si>
  <si>
    <t>Cie. Miniere de Guemassa</t>
  </si>
  <si>
    <t>Berrechid, near Casablanca</t>
  </si>
  <si>
    <t>Perlite Inc. (Roche Investments)</t>
  </si>
  <si>
    <t>Tidiennit</t>
  </si>
  <si>
    <t>Perlite Roche (Roche Investments, 70%; BRPM, 20%)</t>
  </si>
  <si>
    <t xml:space="preserve">Bouhoua, Nador </t>
  </si>
  <si>
    <t>Mohammedia</t>
  </si>
  <si>
    <t>Sidi Kacem</t>
  </si>
  <si>
    <t>SAMIR</t>
  </si>
  <si>
    <t xml:space="preserve">Jorf Lasfar </t>
  </si>
  <si>
    <t xml:space="preserve">Office Chérifien des Phosphates  (OCP) </t>
  </si>
  <si>
    <t>Jorf Lasfar</t>
  </si>
  <si>
    <t>Khénifra</t>
  </si>
  <si>
    <t>pyrophilite</t>
  </si>
  <si>
    <t>Société Industrie Minière Marocaine (IMM)</t>
  </si>
  <si>
    <t>Lac Zima, Safi</t>
  </si>
  <si>
    <t>Société Chérifienne des Sels (SCS) [BRPM, 50%; Société Nouvelle des Salins du Sine Saloum (SNSSS), 50%]</t>
  </si>
  <si>
    <t>Aîn Tekki, Mohammedia</t>
  </si>
  <si>
    <t>Société de Sel de Mohammedia (SSM) (BRPM, 100%)</t>
  </si>
  <si>
    <t>Société Nationale de Sidérurgie (Sonasid) (general public, 31.14%)</t>
  </si>
  <si>
    <t>Nador</t>
  </si>
  <si>
    <t>Société Nationale de Sidérurgie (Sonasid)</t>
  </si>
  <si>
    <t>Casablanca</t>
  </si>
  <si>
    <t>Maghreb Steel S.A.</t>
  </si>
  <si>
    <t>Taliouine, Ouarzazate</t>
  </si>
  <si>
    <t>Doyar</t>
  </si>
  <si>
    <t>Société des Mines de Tennous (SOMITE)</t>
  </si>
  <si>
    <t>Drâa Sfar</t>
  </si>
  <si>
    <t>Compagnie Minière de Guemassa (CMG)</t>
  </si>
  <si>
    <t>Lalla Mimouna, Taza</t>
  </si>
  <si>
    <t>Société Mineral et Substances</t>
  </si>
  <si>
    <t>Mozambique</t>
  </si>
  <si>
    <t>Maputo</t>
  </si>
  <si>
    <t>Mozal SARL (BHP Billiton plc, 47.11%)</t>
  </si>
  <si>
    <t>Monte Snuta</t>
  </si>
  <si>
    <t>E.C. Meikles (Pty) Ltd. of Zimbabwe</t>
  </si>
  <si>
    <t>Boane</t>
  </si>
  <si>
    <t>Cia Desenvolvimento Mineira</t>
  </si>
  <si>
    <t>Cimentos de Mocambique, SARL</t>
  </si>
  <si>
    <t xml:space="preserve">Dondo </t>
  </si>
  <si>
    <t>Moatize</t>
  </si>
  <si>
    <t>Carbomoc</t>
  </si>
  <si>
    <t>Ancuabe</t>
  </si>
  <si>
    <t>Grafites de Ancuabe Lda. (Kenmare Resources)</t>
  </si>
  <si>
    <t>Montepuez</t>
  </si>
  <si>
    <t>Marmonte E.E.</t>
  </si>
  <si>
    <t>Temane</t>
  </si>
  <si>
    <t>Sasol Ltd. (50%)</t>
  </si>
  <si>
    <t>million cubic meters / yr</t>
  </si>
  <si>
    <t>Marropino</t>
  </si>
  <si>
    <t>tantalite</t>
  </si>
  <si>
    <t>Fleming Family &amp; Partners</t>
  </si>
  <si>
    <t>Naquissupa</t>
  </si>
  <si>
    <t>Hegemony Resources</t>
  </si>
  <si>
    <t>Namibia</t>
  </si>
  <si>
    <t>Tsumeb</t>
  </si>
  <si>
    <t>Ongopolo Processing (Pty.) Ltd.</t>
  </si>
  <si>
    <t>Navachab</t>
  </si>
  <si>
    <t xml:space="preserve">AngloGold (Namibia) Pty. Ltd. </t>
  </si>
  <si>
    <t>Mariental</t>
  </si>
  <si>
    <t>China Great Wall Building Material &amp; Construction</t>
  </si>
  <si>
    <t>Asis Far West</t>
  </si>
  <si>
    <t>Ongopolo Mining Ltd.</t>
  </si>
  <si>
    <t>Khusib Springs</t>
  </si>
  <si>
    <t>Tschudi</t>
  </si>
  <si>
    <t>Tsumeb West</t>
  </si>
  <si>
    <t>Kombat, Asis Ost</t>
  </si>
  <si>
    <t>Matchless</t>
  </si>
  <si>
    <t>U, S</t>
  </si>
  <si>
    <t>Otjihase</t>
  </si>
  <si>
    <t xml:space="preserve">Atlantic 1 </t>
  </si>
  <si>
    <t>De Beers Marine Namibia</t>
  </si>
  <si>
    <t>Bogenfels</t>
  </si>
  <si>
    <t>Namdeb Diamond Corp.</t>
  </si>
  <si>
    <t>Daberas, Orange River</t>
  </si>
  <si>
    <t xml:space="preserve">Douglas Bay </t>
  </si>
  <si>
    <t>Elizabeth Bay, Northern Areas</t>
  </si>
  <si>
    <t>quarries</t>
  </si>
  <si>
    <t>Luderitz Bay</t>
  </si>
  <si>
    <t>Sakawe Mining Corp.</t>
  </si>
  <si>
    <t>Mining Area 1</t>
  </si>
  <si>
    <t>Mining License 111 (Marshall Fork)</t>
  </si>
  <si>
    <t>Diamond Fields International Ltd.</t>
  </si>
  <si>
    <t>Okahandja</t>
  </si>
  <si>
    <t>NamGem Diamond Manufacturing Co (Pty.) Ltd.</t>
  </si>
  <si>
    <t>Windhoek</t>
  </si>
  <si>
    <t>LLD Diamonds Namibia</t>
  </si>
  <si>
    <t>Usakos</t>
  </si>
  <si>
    <t>dolomite</t>
  </si>
  <si>
    <t>Namibia Mineral Development Co. (Pty.) Ltd.</t>
  </si>
  <si>
    <t>Okorusu</t>
  </si>
  <si>
    <t>Solvay Fluor</t>
  </si>
  <si>
    <t>Rooikop</t>
  </si>
  <si>
    <t>Damara Granite (Pty.) Ltd.</t>
  </si>
  <si>
    <t>Spitzkoppe</t>
  </si>
  <si>
    <t>African Granite (Pty.) Ltd.</t>
  </si>
  <si>
    <t>Capra Hill Quarry</t>
  </si>
  <si>
    <t>Marblewerke Karibib</t>
  </si>
  <si>
    <t>Gamikaub West farm</t>
  </si>
  <si>
    <t>Palisandro Marble Namibia</t>
  </si>
  <si>
    <t>Karibib area</t>
  </si>
  <si>
    <t>Savana Marble CC</t>
  </si>
  <si>
    <t>Okatjimukuji</t>
  </si>
  <si>
    <t>Okatji Marble (Pty.) Ltd</t>
  </si>
  <si>
    <t xml:space="preserve">Wittreich White Rhino </t>
  </si>
  <si>
    <t>Quarry</t>
  </si>
  <si>
    <t>Cape Cross</t>
  </si>
  <si>
    <t>Cape Cross Salt (Pty.) Ltd.</t>
  </si>
  <si>
    <t>Swakopmund</t>
  </si>
  <si>
    <t>Salt Co. (Pty.) Ltd.</t>
  </si>
  <si>
    <t>Walvis Bay</t>
  </si>
  <si>
    <t>brine plant</t>
  </si>
  <si>
    <t>Walvis Bay Salt Refiners (Pty.) Ltd.</t>
  </si>
  <si>
    <t xml:space="preserve">Salt &amp; Chemicals (Pty.) Ltd. </t>
  </si>
  <si>
    <t>Swartbooisdrift</t>
  </si>
  <si>
    <t>sodalite</t>
  </si>
  <si>
    <t>Namibia Blue Sodalite (Pty.) Ltd.</t>
  </si>
  <si>
    <t>Three Alloes</t>
  </si>
  <si>
    <t>Albaca Mining Co.</t>
  </si>
  <si>
    <t xml:space="preserve">Rössing </t>
  </si>
  <si>
    <t>wollastonite</t>
  </si>
  <si>
    <t xml:space="preserve">Skorpion </t>
  </si>
  <si>
    <t>Ambase Exploration (Namibia) Proprietary Ltd.</t>
  </si>
  <si>
    <t xml:space="preserve">Rosh Pinah </t>
  </si>
  <si>
    <t xml:space="preserve">Rosh Pinah Zinc Corp. (Pty.) Ltd.    </t>
  </si>
  <si>
    <t>Niger</t>
  </si>
  <si>
    <t>Malbaza plant</t>
  </si>
  <si>
    <t>Société Nigeriénne de Cimenterie (Holderbank, 77%)</t>
  </si>
  <si>
    <t>Liptako region</t>
  </si>
  <si>
    <t>Adebour and Tegguida</t>
  </si>
  <si>
    <t>Sonisalt (Government, 100%)</t>
  </si>
  <si>
    <t>Akouta mine</t>
  </si>
  <si>
    <t>Arlit mine</t>
  </si>
  <si>
    <t>Nigeria</t>
  </si>
  <si>
    <t>Ikot Abasi</t>
  </si>
  <si>
    <t>Onne</t>
  </si>
  <si>
    <t>Ashanka</t>
  </si>
  <si>
    <t>Ashanka Cement Co. plc</t>
  </si>
  <si>
    <t>Benue State</t>
  </si>
  <si>
    <t>Benue Cement Co. p.l.c.</t>
  </si>
  <si>
    <t>Calbar</t>
  </si>
  <si>
    <t>United Cement Co of Nigieria</t>
  </si>
  <si>
    <t>Ewekoro</t>
  </si>
  <si>
    <t>West Africa Portland Cement Co.</t>
  </si>
  <si>
    <t>Ibese</t>
  </si>
  <si>
    <t>Muliashi North</t>
  </si>
  <si>
    <t>ZCCM-IH</t>
  </si>
  <si>
    <t>Nampundwe (Zvishavane Shabanie)</t>
  </si>
  <si>
    <t>Konkola Copper Mines plc (Anglo American, 65%)</t>
  </si>
  <si>
    <t xml:space="preserve">Baluba </t>
  </si>
  <si>
    <t>Roan Antelope Mining Corp. (Binani Group)</t>
  </si>
  <si>
    <t xml:space="preserve">Baluba East </t>
  </si>
  <si>
    <t>Roan Antelope Mining Corp.(Binani Group)</t>
  </si>
  <si>
    <t xml:space="preserve">Bwana Mkubwa </t>
  </si>
  <si>
    <t xml:space="preserve">First Quantum Minerals Ltd. </t>
  </si>
  <si>
    <t>Chibuluma South</t>
  </si>
  <si>
    <t xml:space="preserve">Chibuluma West </t>
  </si>
  <si>
    <t xml:space="preserve">Konkola </t>
  </si>
  <si>
    <t>Konkola Copper Mines plc (Anglo American)</t>
  </si>
  <si>
    <t>Luanshya</t>
  </si>
  <si>
    <t xml:space="preserve">Mufulira </t>
  </si>
  <si>
    <t>Nchanga</t>
  </si>
  <si>
    <t>Nkana</t>
  </si>
  <si>
    <t>Smelter Co; Zambia Consolidated Copper Mine-Investments Holdings, plc</t>
  </si>
  <si>
    <t xml:space="preserve">Nkana </t>
  </si>
  <si>
    <t>Zambia Consolidated Copper Mines Ltd. (ZCCM)</t>
  </si>
  <si>
    <t>Kariba</t>
  </si>
  <si>
    <t>Kariba Minerals Ltd.</t>
  </si>
  <si>
    <t>Krystal, Kaloma, Mumbwa</t>
  </si>
  <si>
    <t>Vantage Enterprises Corp</t>
  </si>
  <si>
    <t>Katete</t>
  </si>
  <si>
    <t>Various artisanal operations.</t>
  </si>
  <si>
    <t xml:space="preserve">Eastern Province </t>
  </si>
  <si>
    <t>Iteshi Teshi; Mumbwa</t>
  </si>
  <si>
    <t>Kitwe</t>
  </si>
  <si>
    <t xml:space="preserve">artisanal </t>
  </si>
  <si>
    <t>Ndola area</t>
  </si>
  <si>
    <t>Kagem Minerals Ltd.  (Government 55%)</t>
  </si>
  <si>
    <t>Siavunga</t>
  </si>
  <si>
    <t>Ndola Lime Co. Ltd.</t>
  </si>
  <si>
    <t xml:space="preserve">Chambishi </t>
  </si>
  <si>
    <t>Chambishi Metals plc</t>
  </si>
  <si>
    <t>Nampundwe</t>
  </si>
  <si>
    <t>Mopani Copper Mines plc</t>
  </si>
  <si>
    <t xml:space="preserve">Kalunga Wbeba, Hofmeyer </t>
  </si>
  <si>
    <t>Zimbabwe</t>
  </si>
  <si>
    <t>Sable</t>
  </si>
  <si>
    <t>Sable Chemical Industries Ltd.</t>
  </si>
  <si>
    <t>Gaths</t>
  </si>
  <si>
    <t>African Associated Mines (Pvt.) Ltd.</t>
  </si>
  <si>
    <t xml:space="preserve">Gaths &amp; King </t>
  </si>
  <si>
    <t>Zvishavane</t>
  </si>
  <si>
    <t>Zvishavane,Shabanie</t>
  </si>
  <si>
    <t>Arcturus</t>
  </si>
  <si>
    <t>Independence Gold Mining (Pvt.) Ltd.</t>
  </si>
  <si>
    <t xml:space="preserve">Blanket </t>
  </si>
  <si>
    <t>Kinross Gold Corp.</t>
  </si>
  <si>
    <t>Cam, Motor Dump</t>
  </si>
  <si>
    <t>RioZim Ltd.</t>
  </si>
  <si>
    <t>Chaka</t>
  </si>
  <si>
    <t>Bio Metallurgical</t>
  </si>
  <si>
    <t xml:space="preserve">Dalny </t>
  </si>
  <si>
    <t>Falcon Gold Zimbabwe Ltd.</t>
  </si>
  <si>
    <t>Eureka, Guruve</t>
  </si>
  <si>
    <t>Mmakau Mining (Pty.) Ltd. (75%) and Shaft Sinkers (Pty.) Ltd.  (25%)</t>
  </si>
  <si>
    <t>Freda-Rebecca</t>
  </si>
  <si>
    <t>Mwana Africa Holdings</t>
  </si>
  <si>
    <t xml:space="preserve">Globe &amp; Phoenix </t>
  </si>
  <si>
    <t>Gweru</t>
  </si>
  <si>
    <t xml:space="preserve">How </t>
  </si>
  <si>
    <t>Jena</t>
  </si>
  <si>
    <t>Zimbabwe Mining Development Corp.</t>
  </si>
  <si>
    <t>Mazoe</t>
  </si>
  <si>
    <t>Patchway</t>
  </si>
  <si>
    <t>Golden Valley Mine</t>
  </si>
  <si>
    <t>Redwing</t>
  </si>
  <si>
    <t xml:space="preserve">Renco </t>
  </si>
  <si>
    <t>Sabi</t>
  </si>
  <si>
    <t>Shamva</t>
  </si>
  <si>
    <t>Shurugwi</t>
  </si>
  <si>
    <t>Bulawayo</t>
  </si>
  <si>
    <t>Portland Holdings Ltd. (Pretoria Portland Cement Co. Ltd.)</t>
  </si>
  <si>
    <t>Gwanda</t>
  </si>
  <si>
    <t>Harare</t>
  </si>
  <si>
    <t>Circle Cement (Pvt. ) Ltd.</t>
  </si>
  <si>
    <t>Indiva</t>
  </si>
  <si>
    <t>Sino-Zimbabwe Cement</t>
  </si>
  <si>
    <t>Bindura</t>
  </si>
  <si>
    <t>Bindura Nickel Corp</t>
  </si>
  <si>
    <t>Eiffel Flats, Empress</t>
  </si>
  <si>
    <t>Hwange</t>
  </si>
  <si>
    <t>Wankie Coal Co.</t>
  </si>
  <si>
    <t>Sengwa</t>
  </si>
  <si>
    <t>Beta Holdings</t>
  </si>
  <si>
    <t>Zimbabwe Mining and Smelting Co. (Pvt.) Ltd.</t>
  </si>
  <si>
    <t>Alaska</t>
  </si>
  <si>
    <t>Lomagundi Smelting &amp; Mining</t>
  </si>
  <si>
    <t>Eiffel Flats</t>
  </si>
  <si>
    <t>Hartley, Selous</t>
  </si>
  <si>
    <t xml:space="preserve">Mhangura </t>
  </si>
  <si>
    <t>Mhangura Copper Mines</t>
  </si>
  <si>
    <t xml:space="preserve">Sanyati </t>
  </si>
  <si>
    <t xml:space="preserve">Zimbabwe Mining &amp; Development Corp.  </t>
  </si>
  <si>
    <t>Selous</t>
  </si>
  <si>
    <t>Murowa</t>
  </si>
  <si>
    <t>Murowa Diamonds (Pvt.) Ltd. (Rio Tinto &amp; RioZim Ltd.)</t>
  </si>
  <si>
    <t xml:space="preserve">Ripple Creek </t>
  </si>
  <si>
    <t xml:space="preserve">BUCHWA </t>
  </si>
  <si>
    <t>Kwekwe</t>
  </si>
  <si>
    <t>Golden Kopje, Chinhoyi</t>
  </si>
  <si>
    <t>JV w/ Thunderbird Mines Ltd (80%)</t>
  </si>
  <si>
    <t xml:space="preserve">Circle Three Corp. </t>
  </si>
  <si>
    <t xml:space="preserve">Lynx </t>
  </si>
  <si>
    <t>Glenclova</t>
  </si>
  <si>
    <t>Bikita Minerals</t>
  </si>
  <si>
    <t>Mutare</t>
  </si>
  <si>
    <t>BUCHWA</t>
  </si>
  <si>
    <t>Barton Farm</t>
  </si>
  <si>
    <t>Kadoma Magnesite</t>
  </si>
  <si>
    <t>Empress</t>
  </si>
  <si>
    <t xml:space="preserve">Madziwa </t>
  </si>
  <si>
    <t>Trojan Nickel Mines (Bindura Nickel Corp.)</t>
  </si>
  <si>
    <t xml:space="preserve">Shangani </t>
  </si>
  <si>
    <t xml:space="preserve">Trojan </t>
  </si>
  <si>
    <t>Dorowa</t>
  </si>
  <si>
    <t>Dorowa Minerals (Pvt.) Ltd.</t>
  </si>
  <si>
    <t>Ngezi</t>
  </si>
  <si>
    <t xml:space="preserve">Selous    </t>
  </si>
  <si>
    <t xml:space="preserve">Hartley </t>
  </si>
  <si>
    <t>S,U</t>
  </si>
  <si>
    <t xml:space="preserve">Mimosa </t>
  </si>
  <si>
    <t>Kamativi</t>
  </si>
  <si>
    <t>Redcliff</t>
  </si>
  <si>
    <t>Dinidza, Dorowa</t>
  </si>
  <si>
    <t>Dinidza Vermiculite Mining Co. (Pvt.) Ltd.</t>
  </si>
  <si>
    <t>Shawa</t>
  </si>
  <si>
    <t>Samrec Vermiculite (Pvt.) Ltd. (Imerys Group)</t>
  </si>
  <si>
    <t>Western Sahara</t>
  </si>
  <si>
    <t>Bu Craa</t>
  </si>
  <si>
    <t>Ghazaouet</t>
  </si>
  <si>
    <t xml:space="preserve">Gulf Ferroalloys Co. (SABAYEK) </t>
  </si>
  <si>
    <t xml:space="preserve">National Chemical Fertlizer Co. (IBN AL BAYTAR) </t>
  </si>
  <si>
    <t>Dammam</t>
  </si>
  <si>
    <t>National Chemical Fertlizer Co. (IBN AL BAYTAR)</t>
  </si>
  <si>
    <t>Jiddah Steel Rolling Mill (Sulb)(Government, 100%)</t>
  </si>
  <si>
    <t>Al Masdane</t>
  </si>
  <si>
    <t xml:space="preserve">Arabian Shield Company for Mining Industries </t>
  </si>
  <si>
    <t>Senegal</t>
  </si>
  <si>
    <t xml:space="preserve">Rufisque </t>
  </si>
  <si>
    <t>Société Ouest Africaine des Ciments (private, 100%)</t>
  </si>
  <si>
    <t xml:space="preserve">Kirène </t>
  </si>
  <si>
    <t>Les Ciments du Sahek S.A. of Senegal (private, 100%)</t>
  </si>
  <si>
    <t xml:space="preserve">Société Senegalaise de Phosphates de Thies SA </t>
  </si>
  <si>
    <t>Taiba</t>
  </si>
  <si>
    <t>Compagnie Senegalaise des Phosphates de Taiba</t>
  </si>
  <si>
    <t>Darou Khoudoss</t>
  </si>
  <si>
    <t>Dakar</t>
  </si>
  <si>
    <t>Société Africaine de Raffinage (private, 100%)</t>
  </si>
  <si>
    <t>Kaolak</t>
  </si>
  <si>
    <t>Société Nouvelle Des Salins Du Sine Saloum (Groupe Salins de France)</t>
  </si>
  <si>
    <t>Sierra Leone</t>
  </si>
  <si>
    <t>Imperri Hills</t>
  </si>
  <si>
    <t>Sierra Rutile Ltd</t>
  </si>
  <si>
    <t>Mokanji</t>
  </si>
  <si>
    <t xml:space="preserve">Freetown </t>
  </si>
  <si>
    <t>Sierra Leone Cement Corp. Ltd. (HeidlebergCement, 50%)</t>
  </si>
  <si>
    <t>Freetown</t>
  </si>
  <si>
    <t>Sierra Leone Petroleum Refining Co. Ltd.</t>
  </si>
  <si>
    <t>Somalia</t>
  </si>
  <si>
    <t xml:space="preserve">Berbera </t>
  </si>
  <si>
    <t>Berbera Cement Agency</t>
  </si>
  <si>
    <t>Mogadishu</t>
  </si>
  <si>
    <t>Iraqsoma Refinery Co.</t>
  </si>
  <si>
    <t>3,650.</t>
  </si>
  <si>
    <t>South Africa</t>
  </si>
  <si>
    <t>Bayside</t>
  </si>
  <si>
    <t xml:space="preserve">Billiton Aluminium South Africa (Pty.) Ltd. </t>
  </si>
  <si>
    <t>Hillside</t>
  </si>
  <si>
    <t xml:space="preserve">Andalusite Refractories </t>
  </si>
  <si>
    <t>andalusite</t>
  </si>
  <si>
    <t>Samrec Pty. Ltd. of France (private, 100%)</t>
  </si>
  <si>
    <t xml:space="preserve">Annesley &amp;Havercroft </t>
  </si>
  <si>
    <t>Havercroft Mine at Penge</t>
  </si>
  <si>
    <t>Rhino Minerals (Pty.) Ltd.</t>
  </si>
  <si>
    <t xml:space="preserve">Hoogenoeg </t>
  </si>
  <si>
    <t>Hoogenoeg Andalusite (Pty.) Ltd.</t>
  </si>
  <si>
    <t xml:space="preserve">Krugerspost Mine,West Wits </t>
  </si>
  <si>
    <t>Maroeloesfontein, Thabazimbi area, Northern Province</t>
  </si>
  <si>
    <t>Andalusite Resources (Pty.) Ltd. [African Mineral Trading and Exploration (Pty.) Ltd.]</t>
  </si>
  <si>
    <t xml:space="preserve">Rhino </t>
  </si>
  <si>
    <t>Kuruman</t>
  </si>
  <si>
    <t>Griqualand Exploration and Finance Corp.</t>
  </si>
  <si>
    <t xml:space="preserve">Msauli  </t>
  </si>
  <si>
    <t>New Amianthus, Nkomati</t>
  </si>
  <si>
    <t xml:space="preserve">Stella </t>
  </si>
  <si>
    <t>Anglo Dutch  Exploration &amp; Mining Co.  (Pty.) Ltd.</t>
  </si>
  <si>
    <t>Murchison</t>
  </si>
  <si>
    <t>De Hoek, Dwaalboom, Herculese, Jupiter, Slurru, Riebeeck West, Port Elizabeth</t>
  </si>
  <si>
    <t>Pretoria Portland Cement Co. Ltd. (Barlworld Trust Co. Ltd., 60.3%)</t>
  </si>
  <si>
    <t>Dudfield, Lichtenburg area, Roodepoort</t>
  </si>
  <si>
    <t xml:space="preserve"> Alpha Ltd. [Holcim Ltd. (Switzerland)]</t>
  </si>
  <si>
    <t>Durban area</t>
  </si>
  <si>
    <t xml:space="preserve"> Lafarge South Africa Ltd. [Lafarge (France)]</t>
  </si>
  <si>
    <t>Lichtenburg, North West Province</t>
  </si>
  <si>
    <t>Simumu plant, 125 kilometers southwest of Durban; also grinding mills at Durban and Newcastle</t>
  </si>
  <si>
    <t>Natal Portland Cement Co. (Pty.) Ltd. [Cimentos de Portugal SGPS, S.A. (CIMPOR)]</t>
  </si>
  <si>
    <t xml:space="preserve">Ulco </t>
  </si>
  <si>
    <t>Anglo Coal Ltd. (Anglo American plc, 100%)</t>
  </si>
  <si>
    <t>Black Wattle Colliery, Middleburg area</t>
  </si>
  <si>
    <t>Black Wattle Colliery (Pty.) Ltd. [Bisichi Mining PLC (U.K.) 62.5%]</t>
  </si>
  <si>
    <t>Dortsfontein Colliery</t>
  </si>
  <si>
    <t>Total Coal SA (Pty) Ltd.</t>
  </si>
  <si>
    <t xml:space="preserve">Douglas </t>
  </si>
  <si>
    <t>S, U</t>
  </si>
  <si>
    <t>Ingwe Collieries Ltd. (BHP Billiton Plc)</t>
  </si>
  <si>
    <t>Durnacol Mine at Dannhauser</t>
  </si>
  <si>
    <t>Kumba Resources Ltd.</t>
  </si>
  <si>
    <t>Duvha Colliery, Witbank area</t>
  </si>
  <si>
    <t>Duvha Opencast Services (Pty.) Ltd.</t>
  </si>
  <si>
    <t>Elandsfontein, Golfview, Van Oudshoornstrom, Woestalleen collieries</t>
  </si>
  <si>
    <t>Anker Holdings B.V. (Netherlands)</t>
  </si>
  <si>
    <t>Forzando Colliery</t>
  </si>
  <si>
    <t xml:space="preserve">Grootegeluk </t>
  </si>
  <si>
    <t xml:space="preserve">Ikhewezi mine, Delmas area </t>
  </si>
  <si>
    <t>Kuyasa Mining (Pty.) Ltd.</t>
  </si>
  <si>
    <t>Xstrata Coal South Africa (Xstrata plc, 100%)</t>
  </si>
  <si>
    <t xml:space="preserve">Khutala </t>
  </si>
  <si>
    <t xml:space="preserve">Koornfontein </t>
  </si>
  <si>
    <t>Leeuwfontein, Bankfontein, Side, Middleburg collieries at Witbank Coalfield</t>
  </si>
  <si>
    <t>Leeuwpan Colliery in Mpumalanga</t>
  </si>
  <si>
    <t>Matla, Arnot underground, Glisa, Mafube</t>
  </si>
  <si>
    <t xml:space="preserve">Eyesizwe Coal (Pty) Ltd. </t>
  </si>
  <si>
    <t xml:space="preserve">Middleburg </t>
  </si>
  <si>
    <t>Mpumalanga Division (Tselentis, Spitzkop)</t>
  </si>
  <si>
    <t>New Clydesdale collieries</t>
  </si>
  <si>
    <t xml:space="preserve">Optimum </t>
  </si>
  <si>
    <t xml:space="preserve">Reitspruit </t>
  </si>
  <si>
    <t>Kangra Group Pty. Ltd.</t>
  </si>
  <si>
    <t>Secunda Collieries</t>
  </si>
  <si>
    <t>Sigma Colliery</t>
  </si>
  <si>
    <t>Sasol Mining (Pty.) Ltd.  (Sasol, 100%)</t>
  </si>
  <si>
    <t>Tshikondeni, Venda</t>
  </si>
  <si>
    <t>Tweefontein Division (Waterpan, Boschmans,  Witcons, Goedgevonden, South Witbank)</t>
  </si>
  <si>
    <t>Vaalkrantz</t>
  </si>
  <si>
    <t xml:space="preserve">Leeuw Mining and Exploration (Pty) Ltd. </t>
  </si>
  <si>
    <t>Zululand, KwaZulu Natal Province</t>
  </si>
  <si>
    <t>Boshoek</t>
  </si>
  <si>
    <t>Xstrata South Africa (Pty) Ltd. (82.5%)</t>
  </si>
  <si>
    <t>Chrome Eden Mine at Pilansberg</t>
  </si>
  <si>
    <t>Dilokong, Lydenburg</t>
  </si>
  <si>
    <t xml:space="preserve">ASA Metals Pty. Ltd. </t>
  </si>
  <si>
    <t>Eastern Chrome</t>
  </si>
  <si>
    <t>Samancor Ltd.  (Billiton)</t>
  </si>
  <si>
    <t xml:space="preserve">Grootboom </t>
  </si>
  <si>
    <t>Lavino South Africa (Pty.) Ltd. (Avmin)</t>
  </si>
  <si>
    <t xml:space="preserve">Hernic Chrome </t>
  </si>
  <si>
    <t>Hernic Ferrochrome Pty. Ltd.</t>
  </si>
  <si>
    <t>Horizon Chromite Mine at Pilansberg</t>
  </si>
  <si>
    <t>Kroondal Mine at Rustenburg</t>
  </si>
  <si>
    <t xml:space="preserve">Rustenburg Chrome </t>
  </si>
  <si>
    <t>Bayer Pty. Ltd.</t>
  </si>
  <si>
    <t>Thornecliffe Mine at Steelpoort</t>
  </si>
  <si>
    <t>Waterval Mine at Rustenburg</t>
  </si>
  <si>
    <t>Western Chrome</t>
  </si>
  <si>
    <t>Samancor Ltd. (Billiton)</t>
  </si>
  <si>
    <t xml:space="preserve">Maranda </t>
  </si>
  <si>
    <t>Maranda Mining Co.</t>
  </si>
  <si>
    <t xml:space="preserve">Palabora </t>
  </si>
  <si>
    <t>Palabora Mining Co. Ltd. (Rio Tinto)</t>
  </si>
  <si>
    <t xml:space="preserve">Black Mountain </t>
  </si>
  <si>
    <t>Black Mountain Mineral Development Co. (Anglo American)</t>
  </si>
  <si>
    <t>Baken</t>
  </si>
  <si>
    <t>Trans Hex Group Ltd.</t>
  </si>
  <si>
    <t>Finsch</t>
  </si>
  <si>
    <t xml:space="preserve">De Beers Consolidated Mines Ltd.,  </t>
  </si>
  <si>
    <t xml:space="preserve">Kimberley </t>
  </si>
  <si>
    <t>Klipspringer</t>
  </si>
  <si>
    <t>SouthernEra Resources, Ltd.</t>
  </si>
  <si>
    <t xml:space="preserve">Koffiefontein </t>
  </si>
  <si>
    <t>Marsfontein</t>
  </si>
  <si>
    <t>New Diamond Carfs + DeBeers(60%), Southern ERA(40%)</t>
  </si>
  <si>
    <t>Namakwa</t>
  </si>
  <si>
    <t>Namakwa Diamond Co.</t>
  </si>
  <si>
    <t>Namaqualand coast</t>
  </si>
  <si>
    <t>Benguela Concessions Ltd. (De Beers)</t>
  </si>
  <si>
    <t>Namqualand</t>
  </si>
  <si>
    <t>Palmietgat</t>
  </si>
  <si>
    <t>Trivalence Mining Corp. of Canada</t>
  </si>
  <si>
    <t xml:space="preserve">Premier </t>
  </si>
  <si>
    <t>The Oaks</t>
  </si>
  <si>
    <t xml:space="preserve">Venetia </t>
  </si>
  <si>
    <t>Buffalo</t>
  </si>
  <si>
    <t>International Metal Processing Co. Ltd.</t>
  </si>
  <si>
    <t xml:space="preserve">Van Den Heever </t>
  </si>
  <si>
    <t>Van den Heever Fluorspar Works</t>
  </si>
  <si>
    <t xml:space="preserve">Vergenoeg </t>
  </si>
  <si>
    <t xml:space="preserve">Witkop </t>
  </si>
  <si>
    <t xml:space="preserve">South Africa Land  &amp; Exploration Co., </t>
  </si>
  <si>
    <t>Beeshoek, Postmasburg area</t>
  </si>
  <si>
    <t xml:space="preserve">Mapochs </t>
  </si>
  <si>
    <t xml:space="preserve">Sishen </t>
  </si>
  <si>
    <t xml:space="preserve">Thabazimbi </t>
  </si>
  <si>
    <t>Bathlako</t>
  </si>
  <si>
    <t>Samancor Chrome Division (Billiton)</t>
  </si>
  <si>
    <t>South African Chrome and Alloys Ltd.</t>
  </si>
  <si>
    <t>Boshoek, North West Province</t>
  </si>
  <si>
    <t xml:space="preserve">Brits area </t>
  </si>
  <si>
    <t>Vametco Minerals Corp.</t>
  </si>
  <si>
    <t>Cato Ridge</t>
  </si>
  <si>
    <t xml:space="preserve">Cato Ridge </t>
  </si>
  <si>
    <t>Gemini at Marikana</t>
  </si>
  <si>
    <t>Xstrata South Africa (Pty) Ltd. (50%)</t>
  </si>
  <si>
    <t>Lydenburg plant</t>
  </si>
  <si>
    <t>Xstrata South Africa (Pty) Ltd. (72.2%)</t>
  </si>
  <si>
    <t>Machadadorp</t>
  </si>
  <si>
    <t>Meyerton</t>
  </si>
  <si>
    <t>Advalloy (Pty.) Ltd.</t>
  </si>
  <si>
    <t>Samancor Chrome Division (Kermas Group)</t>
  </si>
  <si>
    <t>Middelburg</t>
  </si>
  <si>
    <t>Pietersburg</t>
  </si>
  <si>
    <t>Rustenburg</t>
  </si>
  <si>
    <t>Xstrata South Africa (Pty) Ltd.</t>
  </si>
  <si>
    <t>Tubatse</t>
  </si>
  <si>
    <t>Witbank</t>
  </si>
  <si>
    <t>Transalloys Division (Highveld, 100%)</t>
  </si>
  <si>
    <t>Witbank, Mpumalanga Province</t>
  </si>
  <si>
    <t>Wonderkop at Marikana</t>
  </si>
  <si>
    <t>Durban Roodeport Deep Ltd.</t>
  </si>
  <si>
    <t>Harmony Gold Mining Co. Ltd.</t>
  </si>
  <si>
    <t>Blyvooruitzicht section</t>
  </si>
  <si>
    <t>Cooke (1, 2, 3),  Doornkop, at Randfontein</t>
  </si>
  <si>
    <t>Crown section</t>
  </si>
  <si>
    <t>Kumo Bathong Holdings, 60%)</t>
  </si>
  <si>
    <t>Driefontein Mine</t>
  </si>
  <si>
    <t>Gold Fields Ltd.</t>
  </si>
  <si>
    <t>East Rand Proprietary at Boksburg</t>
  </si>
  <si>
    <t>Eastern Transvaal Consolidated Division (Fairview, New Consort, and Sheba Mines), Klerksdorp area</t>
  </si>
  <si>
    <t xml:space="preserve">Elandskraal Mine (includes Deelkraal) </t>
  </si>
  <si>
    <t>Germiston, Gauteng Province</t>
  </si>
  <si>
    <t>Rand Refinery Ltd.</t>
  </si>
  <si>
    <t xml:space="preserve">Great Noligwa </t>
  </si>
  <si>
    <t>AngloGold Ashanti Ltd. (Anglo American plc, 51.4%)</t>
  </si>
  <si>
    <t xml:space="preserve">Harmony 2; Merriespruit (1, 7, and 3); Virginia,  Unisel, Masimong (4, 5); Brand (2, 3, 5); Central, Saaiplaas Virginia, Central in Free State </t>
  </si>
  <si>
    <t>plant, refinery</t>
  </si>
  <si>
    <t>Johannesburg area</t>
  </si>
  <si>
    <t>Kalgold at Mafikeng, Northwest Province</t>
  </si>
  <si>
    <t>Kinross, Leslie, and Winkelhaak at Evander</t>
  </si>
  <si>
    <t>Kloof Mine</t>
  </si>
  <si>
    <t xml:space="preserve">Kopanang </t>
  </si>
  <si>
    <t xml:space="preserve">Northwest operations (Buffelsfontein, Hartebeestfontein Mines)  </t>
  </si>
  <si>
    <t>Orkney</t>
  </si>
  <si>
    <t>President Steyn Gold Mines, Free State</t>
  </si>
  <si>
    <t>Thistle Mining, Inc.</t>
  </si>
  <si>
    <t xml:space="preserve">South Deep </t>
  </si>
  <si>
    <t>Placer Dome Inc. (50%)</t>
  </si>
  <si>
    <t xml:space="preserve">St. Helena Mine plus ex-AngloGold Free State operations:  Bambanani, Tshepong, Joel, and Matjhabeng (Eland Shaft) underground </t>
  </si>
  <si>
    <t xml:space="preserve">Target </t>
  </si>
  <si>
    <t xml:space="preserve">Tau Lekoa </t>
  </si>
  <si>
    <t xml:space="preserve">Vaal River, Moab Khotsong, Tau Tona, Savuk, a Mponeng, Ergo, Slimes </t>
  </si>
  <si>
    <t>Krugersdorp</t>
  </si>
  <si>
    <t xml:space="preserve">Mamatwan </t>
  </si>
  <si>
    <t>Samancor Ltd. (Billiton) Hotazel Manganase Mines</t>
  </si>
  <si>
    <t>Nelspruit</t>
  </si>
  <si>
    <t>North West Province</t>
  </si>
  <si>
    <t>Wessels</t>
  </si>
  <si>
    <t xml:space="preserve">Nkomati </t>
  </si>
  <si>
    <t>Anglovaal Mining Ltd.</t>
  </si>
  <si>
    <t xml:space="preserve">Glenover,Thabazimbi area </t>
  </si>
  <si>
    <t>Plant at Phalaborwa</t>
  </si>
  <si>
    <t xml:space="preserve">Phosphate Development Corp. Ltd. </t>
  </si>
  <si>
    <t>Richards Bay</t>
  </si>
  <si>
    <t>Foskor Ltd. (Industrial Development Corp of South Africa Ltd. [IDC]), 100%</t>
  </si>
  <si>
    <t>Foskor Richards Bay (IDC, 100%)</t>
  </si>
  <si>
    <t>Black Mountain (Pering Maranda)</t>
  </si>
  <si>
    <t>Anglo American plc.</t>
  </si>
  <si>
    <t>Cape Town</t>
  </si>
  <si>
    <t>Caltex Oil SA Pty. Ltd. (private, 100%)</t>
  </si>
  <si>
    <t>Gencor, Durban</t>
  </si>
  <si>
    <t>Engen Ltd. (62%)</t>
  </si>
  <si>
    <t>Africa Pty. Ltd. (Sasol Ltd., Total SA)</t>
  </si>
  <si>
    <t>Mossel Bay</t>
  </si>
  <si>
    <t>Mossgas (Pty) Ltd. (Government, 100% through Central Energy Fund)</t>
  </si>
  <si>
    <t>Natref, Secunda</t>
  </si>
  <si>
    <t>National Petroleum Refiners of South</t>
  </si>
  <si>
    <t>Oribi field area, Mossel Bay</t>
  </si>
  <si>
    <t>Southern Oil Exploration Co. (Soeker)(Government, 100%)</t>
  </si>
  <si>
    <t xml:space="preserve">Oryx field </t>
  </si>
  <si>
    <t>Sanref, Durban</t>
  </si>
  <si>
    <t>Shell and BP Refineries Pty. Ltd. (Shell International B.V., 50%; BP Plc, 50%)</t>
  </si>
  <si>
    <t>Lonmin Plc.</t>
  </si>
  <si>
    <t>Potgietersrust</t>
  </si>
  <si>
    <t xml:space="preserve">Amandelbult </t>
  </si>
  <si>
    <t xml:space="preserve">Bafokeng Rasimone </t>
  </si>
  <si>
    <t>East Daggafontein</t>
  </si>
  <si>
    <t xml:space="preserve">East Daggafontein Ltd. </t>
  </si>
  <si>
    <t>Impala Mines near Rustenburg</t>
  </si>
  <si>
    <t>Impala, Rustenburg area</t>
  </si>
  <si>
    <t xml:space="preserve">Kroondal </t>
  </si>
  <si>
    <t xml:space="preserve">Marikana </t>
  </si>
  <si>
    <t xml:space="preserve">Merensky </t>
  </si>
  <si>
    <t>SouthernEra Resources Ltd.</t>
  </si>
  <si>
    <t>2,176 Pt;  1,681 Pd;  247 Rh</t>
  </si>
  <si>
    <t xml:space="preserve">Modikwa </t>
  </si>
  <si>
    <t xml:space="preserve">Northam </t>
  </si>
  <si>
    <t xml:space="preserve">Polokwane </t>
  </si>
  <si>
    <t xml:space="preserve">Rustenburg </t>
  </si>
  <si>
    <t>Rustenburg (UG2)</t>
  </si>
  <si>
    <t>Rustenburg section</t>
  </si>
  <si>
    <t xml:space="preserve">Rustenburg UG2 </t>
  </si>
  <si>
    <t>Springs area, Gauteng Province</t>
  </si>
  <si>
    <t>UG2 Mill</t>
  </si>
  <si>
    <t>Union</t>
  </si>
  <si>
    <t>Idwala &amp; Witpoort (Pyrophyllite)</t>
  </si>
  <si>
    <t>Alpha Ltd.</t>
  </si>
  <si>
    <t>Masala Pietersburg</t>
  </si>
  <si>
    <t>G&amp;W Base and Industrial Minerals Pty. Ltd.</t>
  </si>
  <si>
    <t>Pyrophyllite (Consolidated Murchison Columbus)</t>
  </si>
  <si>
    <t>Wonderstone Ltd.</t>
  </si>
  <si>
    <t>Consolidated Murchison, Pietersburg</t>
  </si>
  <si>
    <t>Polokwane Plant near Pietersburg</t>
  </si>
  <si>
    <t>Dinwiddie</t>
  </si>
  <si>
    <t>Anglo Operations Ltd., Scaw Metals Division</t>
  </si>
  <si>
    <t>Duferco &amp; Saldanha Steel (Kuilsrivier )</t>
  </si>
  <si>
    <t>Duferco Steel Processing Ltd.</t>
  </si>
  <si>
    <t>Kuilsrivier Newcastle</t>
  </si>
  <si>
    <t>Middleburg</t>
  </si>
  <si>
    <t>Columbus Stainless, Ltd. (Samancor, Highveld, IDC)</t>
  </si>
  <si>
    <t>Newcastle and Vereeniging</t>
  </si>
  <si>
    <t>Mittal Steel South Africa Ltd.</t>
  </si>
  <si>
    <t>Richards Bay (Witbank Ti)</t>
  </si>
  <si>
    <t>Saldanha Bay</t>
  </si>
  <si>
    <t>Vanderbijlpark (Witbank Steel)</t>
  </si>
  <si>
    <t>Vereeniging (Richards Bay)</t>
  </si>
  <si>
    <t>Davsteel Division, Cape Gate Pty. Ltd.</t>
  </si>
  <si>
    <t>Namakwa Sands Ltd. (Anglo Operations Ltd.)</t>
  </si>
  <si>
    <t>Namakwa Sands (Witbank, Usko)</t>
  </si>
  <si>
    <t>Palabora (New Consort, Fairview, &amp; Sheba)</t>
  </si>
  <si>
    <t>Tisand (Pty.) Ltd./Richards Bay Minerals</t>
  </si>
  <si>
    <t>Richards Bay (Namakwa Sands,Ba-Mogopa)</t>
  </si>
  <si>
    <t>Krokodilkraal (Wapadskloof )</t>
  </si>
  <si>
    <t>Mapochs (Wapadskloof , Witbank)</t>
  </si>
  <si>
    <t>Palabora (Black Mountain )</t>
  </si>
  <si>
    <t>Wapadskloof  (Palabora)</t>
  </si>
  <si>
    <t>Transvaal Alloys Pty. Ltd.</t>
  </si>
  <si>
    <t xml:space="preserve">Palabora Mining Co. Ltd.   </t>
  </si>
  <si>
    <t>Pering  (Struisbult Springs Zinc)</t>
  </si>
  <si>
    <t>Pering Mine  (Pty) Ltd. (Billiton)</t>
  </si>
  <si>
    <t>Struisbult Springs Zinc</t>
  </si>
  <si>
    <t>Zinc Corp. of South Africa Ltd. ("Zincor") (Kumba Resources Ltd)</t>
  </si>
  <si>
    <t>Palabora (Koekenaap )</t>
  </si>
  <si>
    <t>Koekenaap (New Consort, Fairview, &amp; Sheba)</t>
  </si>
  <si>
    <t>Barberton Greenstone Belt (Fairview)</t>
  </si>
  <si>
    <t>Witbank area</t>
  </si>
  <si>
    <t>Sudan</t>
  </si>
  <si>
    <t>Ariab Mbabane (Inguessana Hills)</t>
  </si>
  <si>
    <t>Compagnie Miniere Or</t>
  </si>
  <si>
    <t>Atbara</t>
  </si>
  <si>
    <t>Atbara Cement Company Ltd. (LaFarge Group of France and Dal Group of Sudan)</t>
  </si>
  <si>
    <t>Rabak</t>
  </si>
  <si>
    <t>Nile Cement Company (Government, 100%)</t>
  </si>
  <si>
    <t>Inguessana Hills (Bulembu Bulyanhulu)</t>
  </si>
  <si>
    <t>Inguessana Hills Mining</t>
  </si>
  <si>
    <t>Bir Eit Mine</t>
  </si>
  <si>
    <t>Sudanese Mining Corp. (Government, 100%)</t>
  </si>
  <si>
    <t>Atbara Cement Company Ltd.</t>
  </si>
  <si>
    <t>Nile Cement Company</t>
  </si>
  <si>
    <t>El Jebelein</t>
  </si>
  <si>
    <t>Al Masarra Co. Ltd.</t>
  </si>
  <si>
    <t>Stones &amp; Marbles Co.</t>
  </si>
  <si>
    <t>Synkat</t>
  </si>
  <si>
    <t>Imtco Mining Co.</t>
  </si>
  <si>
    <t>Sheriek Mines</t>
  </si>
  <si>
    <t>Block 1, Unity, El Toor, Tooma South Fields; Block 1a, Munga, Khairat Fields; Block 2, Grand Heglig Field  (Heglig, Barki, Hamra, Kanga Laloba, Rihan, and Toma  Fields); Block 2a, Bamboo, Garaad Fields</t>
  </si>
  <si>
    <t>oilfield</t>
  </si>
  <si>
    <t>Greater Nile Petroleum Operating Co. [China National Petroleum Corp. (CNPC), 40%]</t>
  </si>
  <si>
    <t>104,000.</t>
  </si>
  <si>
    <t xml:space="preserve">Petrodar Consortium (China National Petroleum Corp. 41%) </t>
  </si>
  <si>
    <t>China National Petroleum Corp.</t>
  </si>
  <si>
    <t xml:space="preserve">730. </t>
  </si>
  <si>
    <t>Abu Jabra</t>
  </si>
  <si>
    <t>Government</t>
  </si>
  <si>
    <t>730.</t>
  </si>
  <si>
    <t>El Obeid</t>
  </si>
  <si>
    <t>Jali</t>
  </si>
  <si>
    <t>Khartoum Oil Refinery (China National Petroleum Corp.,  50%; Sudan Petroleum Corp., 50%)</t>
  </si>
  <si>
    <t>1,515 liquefied petroleum gas; 7,428 gasoline; 1,569 kerosene; 7,738 diesel fuel</t>
  </si>
  <si>
    <t>Port Sudan</t>
  </si>
  <si>
    <t>Port Sudan Refining Ltd. (Government, 100%)</t>
  </si>
  <si>
    <t>93 liquefied petroleum gas; 1,014 gasoline; 898 kerosene; 2,499 diesel fuel; 4,154 residual fuel oil; 458 naptha.</t>
  </si>
  <si>
    <t>Shajirah</t>
  </si>
  <si>
    <t>Concorp Ltd.</t>
  </si>
  <si>
    <t>Giad Industrial City</t>
  </si>
  <si>
    <t>Sudan Master Technology</t>
  </si>
  <si>
    <t>Sudanese Malaysian Co.</t>
  </si>
  <si>
    <t>Hafez El Barbary</t>
  </si>
  <si>
    <t>Swaziland</t>
  </si>
  <si>
    <t>Maloma</t>
  </si>
  <si>
    <t>U/G</t>
  </si>
  <si>
    <t>Maloma Colliery Ltd.</t>
  </si>
  <si>
    <t>Syria</t>
  </si>
  <si>
    <t>Adra</t>
  </si>
  <si>
    <t>Adra Co. for Cement and Building (GOCBM, 100%)</t>
  </si>
  <si>
    <t>Aleppo</t>
  </si>
  <si>
    <t>al-Chaba Cement &amp; Building Materials (GOCBM, 100%)</t>
  </si>
  <si>
    <t>Arabian Cement Co. for Cement (GOCBM, 100%)</t>
  </si>
  <si>
    <t>Dummar</t>
  </si>
  <si>
    <t xml:space="preserve">National Co. for Manufacturing of Cement (GOCBM, 100% </t>
  </si>
  <si>
    <t>Hama</t>
  </si>
  <si>
    <t>Syrian Co. for Manufacturing Cement (GOCBM, 100%)</t>
  </si>
  <si>
    <t>Musselemieh</t>
  </si>
  <si>
    <t>Military Housing Cement Group (Government, 100%)</t>
  </si>
  <si>
    <t>Rastan</t>
  </si>
  <si>
    <t xml:space="preserve">Rastan Co. for Cement and Building Materials (GOCBM, 100%) </t>
  </si>
  <si>
    <t>Tartous</t>
  </si>
  <si>
    <t xml:space="preserve">Tartous Company for Cement &amp; Building Materials </t>
  </si>
  <si>
    <t>Homs</t>
  </si>
  <si>
    <t>GFC</t>
  </si>
  <si>
    <t>Kneifis</t>
  </si>
  <si>
    <t xml:space="preserve">The General Company for Phosphate and Mines (GECOPHAM) (Government, 100%) </t>
  </si>
  <si>
    <t>GECI</t>
  </si>
  <si>
    <t>Bawara</t>
  </si>
  <si>
    <t>The General Company for Phosphate and Mines  (GECOPHAM) (Government, 100%)</t>
  </si>
  <si>
    <t>Jabboul</t>
  </si>
  <si>
    <t>Tartous Company for Cement &amp; Building Materials</t>
  </si>
  <si>
    <t>Jbisa</t>
  </si>
  <si>
    <t>Tibni</t>
  </si>
  <si>
    <t>Tanzania</t>
  </si>
  <si>
    <t>Bulyanhulu Williamson</t>
  </si>
  <si>
    <t>Barrick Gold Corp.</t>
  </si>
  <si>
    <t>Geita</t>
  </si>
  <si>
    <t>Ashanti Goldfields and Anglo American</t>
  </si>
  <si>
    <t>Golden Pride</t>
  </si>
  <si>
    <t xml:space="preserve">Resolute Ltd. </t>
  </si>
  <si>
    <t>Mbeya</t>
  </si>
  <si>
    <t>Mbeya Cement Co. Ltd. (LaFarge Group)</t>
  </si>
  <si>
    <t>Tanga</t>
  </si>
  <si>
    <t>Tanga Cement Co. Ltd. (Holcim Ltd., 60%)</t>
  </si>
  <si>
    <t>Wazo Hill</t>
  </si>
  <si>
    <t xml:space="preserve">Tanzania Portland Cement Co. Ltd. </t>
  </si>
  <si>
    <t>Kiwira Mine</t>
  </si>
  <si>
    <t>Bulyanhulu, Kahama area</t>
  </si>
  <si>
    <t>Kahama Mining Corp. Ltd. (Barrick Gold Corp., 100%)</t>
  </si>
  <si>
    <t>Mwadui area</t>
  </si>
  <si>
    <t>El Hillal Minerals Ltd.</t>
  </si>
  <si>
    <t>Mwadui, Shinyanga area</t>
  </si>
  <si>
    <t>Williamson Diamonds Ltd. (DeBeers Group, 75%)</t>
  </si>
  <si>
    <t>Williamson (Akoumape Djebel Djerissa)</t>
  </si>
  <si>
    <t>De Beers Consolidated Mines, Ltd.</t>
  </si>
  <si>
    <t xml:space="preserve">Buhemba </t>
  </si>
  <si>
    <t>Meremeta Ltd. (Government of Tanzania)</t>
  </si>
  <si>
    <t>Bulyanhulu, Kahama near</t>
  </si>
  <si>
    <t>Kahama Mining Corp. Ltd.</t>
  </si>
  <si>
    <t>Geita, Nyakabale area</t>
  </si>
  <si>
    <t>Geita Gold Mining Ltd. (Anglogold Ashanti Ltd., 100%)</t>
  </si>
  <si>
    <t>Golden Pride, Isanga area</t>
  </si>
  <si>
    <t>Resolute Mining Ltd.</t>
  </si>
  <si>
    <t xml:space="preserve">North Mara </t>
  </si>
  <si>
    <t>Placer Dome Gold Inc.</t>
  </si>
  <si>
    <t>Songo Songo Island</t>
  </si>
  <si>
    <t>gas field</t>
  </si>
  <si>
    <t>EastCoast Energy Corp.</t>
  </si>
  <si>
    <t>Dar es Salaam</t>
  </si>
  <si>
    <t>Tanzanian &amp; Italian Petoleum Refining Co.</t>
  </si>
  <si>
    <t>5,440.</t>
  </si>
  <si>
    <t>Minjingu</t>
  </si>
  <si>
    <t>Minjingu Phosphate Co. Ltd.</t>
  </si>
  <si>
    <t>SITA Rollings Ltd.</t>
  </si>
  <si>
    <t>Merelani</t>
  </si>
  <si>
    <t>tanzanite</t>
  </si>
  <si>
    <t xml:space="preserve">Tanzanite Africa Ltd. (IPP Media Ltd.) </t>
  </si>
  <si>
    <t>Merelani, Block A</t>
  </si>
  <si>
    <t>Kilimanjaro Mines Ltd.</t>
  </si>
  <si>
    <t>Merelani, Block C</t>
  </si>
  <si>
    <t>African Gem Resources Ltd.2</t>
  </si>
  <si>
    <t>Togo</t>
  </si>
  <si>
    <t>Lomé</t>
  </si>
  <si>
    <t>Ciments du Togo S.A.</t>
  </si>
  <si>
    <t>Tabligbo</t>
  </si>
  <si>
    <t>West African Cement S.A.</t>
  </si>
  <si>
    <t>Akoumape,Kpogamé</t>
  </si>
  <si>
    <t>Hahotoe</t>
  </si>
  <si>
    <t>Tunisia</t>
  </si>
  <si>
    <t>Ghannouch, Gabès area</t>
  </si>
  <si>
    <t>Industries Chimiques du Fluor</t>
  </si>
  <si>
    <t>Group Chimique Tunisienne</t>
  </si>
  <si>
    <t>Ben Arous</t>
  </si>
  <si>
    <t>Société de Ciments Artificiels Tunisiens</t>
  </si>
  <si>
    <t>Bizerte</t>
  </si>
  <si>
    <t>Société de Ciment de Bizerte</t>
  </si>
  <si>
    <t>Enfida</t>
  </si>
  <si>
    <t>Gabès</t>
  </si>
  <si>
    <t>Société de Ciment de Gabès</t>
  </si>
  <si>
    <t>Jbel Oust</t>
  </si>
  <si>
    <t>Société de Ciment de Jbel Oust</t>
  </si>
  <si>
    <t>Le Kef</t>
  </si>
  <si>
    <t>Feriana</t>
  </si>
  <si>
    <t>Société Tuniso-Algérienne de Ciment Blanc S.A.</t>
  </si>
  <si>
    <t>Sfax</t>
  </si>
  <si>
    <t>Djerissa</t>
  </si>
  <si>
    <t>Société de Djebel Djerissa</t>
  </si>
  <si>
    <t>Tamera</t>
  </si>
  <si>
    <t>Bougrine</t>
  </si>
  <si>
    <t>Breakwater Tunisia S.A.</t>
  </si>
  <si>
    <t>Fej Lahdoum</t>
  </si>
  <si>
    <t>Compagnie Miniere du Nord Ouest</t>
  </si>
  <si>
    <t xml:space="preserve">Société Tunisienne des Industries du Raffinage </t>
  </si>
  <si>
    <t>Jallabia</t>
  </si>
  <si>
    <t xml:space="preserve">Compagnie des Phosphates de Gafsa </t>
  </si>
  <si>
    <t>Kef Eddour</t>
  </si>
  <si>
    <t>Kef Eschfair</t>
  </si>
  <si>
    <t xml:space="preserve">Redeyef </t>
  </si>
  <si>
    <t>Skhira</t>
  </si>
  <si>
    <t>Sahline Sousse</t>
  </si>
  <si>
    <t>Compagnie Générale des Salines de Tunisie</t>
  </si>
  <si>
    <t>Sebkhet Sidi El Héni, Zéramdine</t>
  </si>
  <si>
    <t>SAIDA S.A.</t>
  </si>
  <si>
    <t>Zarzis</t>
  </si>
  <si>
    <t>Intermetal S.A.</t>
  </si>
  <si>
    <t>Turkey</t>
  </si>
  <si>
    <t xml:space="preserve">Aktepe </t>
  </si>
  <si>
    <t xml:space="preserve">Yil Gumus Madeni İsletmesi Muessesesi Mudurlugu (Etibank, 100%) </t>
  </si>
  <si>
    <t xml:space="preserve">Madenli, Dogankuzu and Mortas </t>
  </si>
  <si>
    <t xml:space="preserve">Etibank Seydisehir Aluminyum Tesisleri Muessesesi Mudurlugu </t>
  </si>
  <si>
    <t>Milas</t>
  </si>
  <si>
    <t xml:space="preserve">Etibank Milas Boksit Isletmerlri Mudurlugu (Etibank, 100%) </t>
  </si>
  <si>
    <t>Seydisehir</t>
  </si>
  <si>
    <t>Sivas</t>
  </si>
  <si>
    <t>Barit Maden Turk A.S.</t>
  </si>
  <si>
    <t>Bigadic</t>
  </si>
  <si>
    <t>Etibank Bigadic Madencilic Isletmeleri</t>
  </si>
  <si>
    <t xml:space="preserve">Emet. Espey and Hisarcιk </t>
  </si>
  <si>
    <t>Etibank Emet Kolemanit Isletmeri (Etibank, 100%)</t>
  </si>
  <si>
    <t>Kestelek</t>
  </si>
  <si>
    <t xml:space="preserve">Etibank Kestelek Kolemanit Isletmeleri (Etibank, 100%) </t>
  </si>
  <si>
    <t>Kirka</t>
  </si>
  <si>
    <t xml:space="preserve">Etibank Kirka Boraks Isletmeri Muessesesi Mudurlugu (Etibank, 100%)  </t>
  </si>
  <si>
    <t>Adana</t>
  </si>
  <si>
    <t>Barit Maden Sanayi ve Ticaret A.S.</t>
  </si>
  <si>
    <t xml:space="preserve">Antalaya, Grinding </t>
  </si>
  <si>
    <t xml:space="preserve">Antalya Elektrometurji Sanayi Isletmeri Muessesesi Mudurlugu </t>
  </si>
  <si>
    <t>Antalya</t>
  </si>
  <si>
    <t>Polbar Barit Endustri A.S.</t>
  </si>
  <si>
    <t>Beysehir</t>
  </si>
  <si>
    <t>Etibank Beysehir Barit Isletmesi</t>
  </si>
  <si>
    <t xml:space="preserve">Isparta </t>
  </si>
  <si>
    <t>Konya</t>
  </si>
  <si>
    <t>Mus</t>
  </si>
  <si>
    <t>Emas Endustri Mineralleri A.S.</t>
  </si>
  <si>
    <t xml:space="preserve">Adana Cimento Sanayi T.A.S. </t>
  </si>
  <si>
    <t>Ankara</t>
  </si>
  <si>
    <t xml:space="preserve">Set Cimento Sanayi ve Ticaret A.S. (Soc. Des Ciments Francais, 100%) </t>
  </si>
  <si>
    <t xml:space="preserve">Yibitas Lafarge Group </t>
  </si>
  <si>
    <t>Balikesir</t>
  </si>
  <si>
    <t xml:space="preserve">Bartin, </t>
  </si>
  <si>
    <t xml:space="preserve">Rumeli Cimento Sanayi ve Tic. A.S. </t>
  </si>
  <si>
    <t>Bornova</t>
  </si>
  <si>
    <t>Bati Anadolu Cimento Sanayii A.S.</t>
  </si>
  <si>
    <t>Buyukcekmece</t>
  </si>
  <si>
    <t xml:space="preserve">Akcansa Cimento Sanayi ve Ticaret A.S. </t>
  </si>
  <si>
    <t>Caydurt</t>
  </si>
  <si>
    <t>Bolu Cimento Sanayii A.S.</t>
  </si>
  <si>
    <t>Corum</t>
  </si>
  <si>
    <t>Yibitas Lafarge Group</t>
  </si>
  <si>
    <t>Ergani</t>
  </si>
  <si>
    <t>Gaziantep</t>
  </si>
  <si>
    <t>Hereke</t>
  </si>
  <si>
    <t xml:space="preserve">Nuh Cimento Sanayii A.S. </t>
  </si>
  <si>
    <t>Kayseri</t>
  </si>
  <si>
    <t>Cimento Sanayi ve Ticaret A.S. (Sabanci Holdings A.S.)</t>
  </si>
  <si>
    <t xml:space="preserve">Kurtlan </t>
  </si>
  <si>
    <t xml:space="preserve">Turkiye Cimento ve Toprak Sanayii T.A.S. (CITOSAN) </t>
  </si>
  <si>
    <t>Ladik</t>
  </si>
  <si>
    <t>Mersin</t>
  </si>
  <si>
    <t xml:space="preserve">Sanliurfa </t>
  </si>
  <si>
    <t xml:space="preserve">Silvas </t>
  </si>
  <si>
    <t>Trabzon</t>
  </si>
  <si>
    <t>Trakya</t>
  </si>
  <si>
    <t xml:space="preserve">Yozgat </t>
  </si>
  <si>
    <t xml:space="preserve">Etibank Antalya Elektrometalurji Sanayi Isletmesi Muessesesi Mudurlugu </t>
  </si>
  <si>
    <t>Elazig</t>
  </si>
  <si>
    <t>Etibank Elazig Ferrokrom Isletmesi (Etibank 100%)</t>
  </si>
  <si>
    <t>Akdeniz Madencilik Ticaret ve Sanayi A.S.</t>
  </si>
  <si>
    <t>Other private producers (9)</t>
  </si>
  <si>
    <t>Adana Province</t>
  </si>
  <si>
    <t>Pinar Madencilik ve Turizm A.S.</t>
  </si>
  <si>
    <t>Bursa</t>
  </si>
  <si>
    <t>Bursa province</t>
  </si>
  <si>
    <t>Egemetal Madencilik A.S.</t>
  </si>
  <si>
    <t>Erzincan Province</t>
  </si>
  <si>
    <t>Akpas Madencilik ve Paz. ve Ticaret A.S.</t>
  </si>
  <si>
    <t>Birlik Madencilik Ticaret ve Sanayi A.S.</t>
  </si>
  <si>
    <t>Erzurum Province</t>
  </si>
  <si>
    <t>Eskisehir province</t>
  </si>
  <si>
    <t>Eskisehir Province</t>
  </si>
  <si>
    <t xml:space="preserve">Gocek District, Fethiye area </t>
  </si>
  <si>
    <t>Etibank Uckopru Maden Isletmesi (Muessesesi Mudurlugu</t>
  </si>
  <si>
    <t>Guleman</t>
  </si>
  <si>
    <t xml:space="preserve">Etibank Sark Kromlari Isletmesi Muessesesi Mudurlugu </t>
  </si>
  <si>
    <t>Iskenderun</t>
  </si>
  <si>
    <t xml:space="preserve">Kayseri </t>
  </si>
  <si>
    <t xml:space="preserve">Bilfer Madencilik A.S. </t>
  </si>
  <si>
    <t>Kayseri Province</t>
  </si>
  <si>
    <t xml:space="preserve">Dedeman Madencilik Turizm Sanayi ve Ticaret  A.S. </t>
  </si>
  <si>
    <t>Koycegiz</t>
  </si>
  <si>
    <t>Turk Maadin Şirketi A.S.</t>
  </si>
  <si>
    <t xml:space="preserve">Koycegiz </t>
  </si>
  <si>
    <t>Mersin province</t>
  </si>
  <si>
    <t xml:space="preserve">Zonguldak, Coalfields </t>
  </si>
  <si>
    <t xml:space="preserve">Turkiye Taskomuru Kurumu Genel Mudurlugu (Etibank 100%) </t>
  </si>
  <si>
    <t>Cayeli Mine</t>
  </si>
  <si>
    <t xml:space="preserve">Cayeli Bakir Isletmeleri A.S. </t>
  </si>
  <si>
    <t>Gebze</t>
  </si>
  <si>
    <t>Sarkuysan Elektrolitik Bakir Sanayii ve Ticaret A.S.</t>
  </si>
  <si>
    <t>Istanbul</t>
  </si>
  <si>
    <t xml:space="preserve">Rabak Elektrolitik Bakιr ve Mam. A.S. </t>
  </si>
  <si>
    <t>Hes Kablo</t>
  </si>
  <si>
    <t xml:space="preserve">Kure </t>
  </si>
  <si>
    <t xml:space="preserve">Etibank Kure Bakirli Pirit Isletmetsi Muessesesi Mudurlugu </t>
  </si>
  <si>
    <t>Murgul near Artvin</t>
  </si>
  <si>
    <t>Karadeniz Bakιr Isletmeleri A.S. (Etibank, 99.97%)</t>
  </si>
  <si>
    <t xml:space="preserve">Murgul, Damar </t>
  </si>
  <si>
    <t>Karadeniz Bakιr İşletmeleri A.S. (Etibank, 99.97%)</t>
  </si>
  <si>
    <t xml:space="preserve">Murgul, Smelter </t>
  </si>
  <si>
    <t>Karadeniz Bakir Isletmeleri A.S. (Etibank, 99.97%)</t>
  </si>
  <si>
    <t xml:space="preserve">Samsun, Smelter and acid plant </t>
  </si>
  <si>
    <t>Divriği</t>
  </si>
  <si>
    <t>Turkiye Demir ve Celik Isletmeleri Genel Mudurlugu (TDCI)</t>
  </si>
  <si>
    <t>COUNTRY</t>
  </si>
  <si>
    <t>LOCATION</t>
  </si>
  <si>
    <t>LATITUDE</t>
  </si>
  <si>
    <t>LONGITUDE</t>
  </si>
  <si>
    <t>MINERAL</t>
  </si>
  <si>
    <t>KwaZulu-Natal</t>
  </si>
  <si>
    <t>Agadir</t>
  </si>
  <si>
    <t>Chimwadzulu Hill</t>
  </si>
  <si>
    <t>Mayumba</t>
  </si>
  <si>
    <t>Port Gentil</t>
  </si>
  <si>
    <t>Ivory Coast</t>
  </si>
  <si>
    <t>Democratic Republic of the Congo</t>
  </si>
  <si>
    <t>Al Margab</t>
  </si>
  <si>
    <t xml:space="preserve">Dwars rivier </t>
  </si>
  <si>
    <t>Mpunzi Division (Phoenix, Tavisstock)</t>
  </si>
  <si>
    <t>Au</t>
  </si>
  <si>
    <t>As</t>
  </si>
  <si>
    <t>Cd</t>
  </si>
  <si>
    <t>Co</t>
  </si>
  <si>
    <t>Cr</t>
  </si>
  <si>
    <t>Cu</t>
  </si>
  <si>
    <t>Hg</t>
  </si>
  <si>
    <t>Ni</t>
  </si>
  <si>
    <t>Pb</t>
  </si>
  <si>
    <t>Zn</t>
  </si>
  <si>
    <t>Ag</t>
  </si>
  <si>
    <t>gemstone</t>
  </si>
  <si>
    <t>Ti</t>
  </si>
  <si>
    <t>Sierra Rutile Ltd (MIL Investments SARL, 75%, and U.S. Ti, LLC, 25%)</t>
  </si>
  <si>
    <t>The National Ti Dioxide Co. (Cristal)</t>
  </si>
  <si>
    <t>Consolidated Murchison Ltd. (Metx)</t>
  </si>
  <si>
    <t>Barberton Mines Ltd. [Metx Ltd., 54%;  Shanduka Resources (Pty) Ltd., 26%;  Crew Development Corp. (Canada), 20%]</t>
  </si>
  <si>
    <t>Nyungwe Fst</t>
  </si>
  <si>
    <t>Consolidated Murchison Ltd. [Metx Pty. Ltd., 34.3%]</t>
  </si>
  <si>
    <t>Sierra Leone  and Metal Co.</t>
  </si>
  <si>
    <t>Wakefield Coal Division [Metx Pty. Ltd. (Canada), 40.07%]</t>
  </si>
  <si>
    <t>Savam, Taaboschpruit, and Welgedacht collieries</t>
  </si>
  <si>
    <t>offsh mine</t>
  </si>
  <si>
    <t>Metx (Pty) Ltd.</t>
  </si>
  <si>
    <t>Chibuluma Mines plc (Metx of South Africa (Pty) Ltd. 85%)</t>
  </si>
  <si>
    <t xml:space="preserve">Mopani Copper Mines plc (Glenc Intl. 73%) </t>
  </si>
  <si>
    <t>Mopani Copper Mines plc (Glenc Intl, First Quantum)</t>
  </si>
  <si>
    <t>Ruashi Mining [Metx Ltd.of South Africa, Sentinelle Global Investments (Proprietary) Limited and Gecamines]</t>
  </si>
  <si>
    <t>Zimbabwe Alloys Ltd.  [Bensc Investments (Pvt.) Ltd.]</t>
  </si>
  <si>
    <t>Metmin (Metx)</t>
  </si>
  <si>
    <t>Tati Nickel Mining Co. (Proprietary) Ltd. (Lion Mining International Ltd., 85%)</t>
  </si>
  <si>
    <t>East Mibale and 5 other offsh wells</t>
  </si>
  <si>
    <t>Onsh wells</t>
  </si>
  <si>
    <t>Gamba-Ivinga field, onsh Gamba</t>
  </si>
  <si>
    <t>Oguendjo offsh field, 85 kilometers southeast of Port Gentil</t>
  </si>
  <si>
    <t>Fer-Min- Ltd.</t>
  </si>
  <si>
    <t>Euro-Maroc Phosph Co. (OCP, 33%; Société Chimique Prayon-Rupel of Belgium, 33%; Chemische Frabrik Budenheim KG of Germany, 33%)</t>
  </si>
  <si>
    <t>Indio Maroc Phosph S.A. (OCP, 50%; K.K. Birla Group of India, 50%)</t>
  </si>
  <si>
    <t>Tavandasht Mine, Lstan (Tavandasht-e)</t>
  </si>
  <si>
    <t>Aligodare Mine, Lstan (Aligoodarz?)</t>
  </si>
  <si>
    <t>Asgaran Mine , Lstan (Aligudarz)</t>
  </si>
  <si>
    <t>Darbehchah Minesm Lstan (Darb-e Chah)</t>
  </si>
  <si>
    <t>Doroud Mine, Lstan</t>
  </si>
  <si>
    <t>Deh Haji Mine, Lstan</t>
  </si>
  <si>
    <t>Alumina Co. of Guinea (Russian Al Group, 85%)</t>
  </si>
  <si>
    <t>Al remelt facility at Al Nassiriya</t>
  </si>
  <si>
    <t>Al</t>
  </si>
  <si>
    <t>Al Sleter Co. of Nigeria</t>
  </si>
  <si>
    <t xml:space="preserve">Dubai Al Co. Ltd. </t>
  </si>
  <si>
    <t>Volta Al Co. Ltd. (VALCO)</t>
  </si>
  <si>
    <t>Al Africa Ltd.</t>
  </si>
  <si>
    <t>B</t>
  </si>
  <si>
    <t>CO2</t>
  </si>
  <si>
    <t>C</t>
  </si>
  <si>
    <t>Ta</t>
  </si>
  <si>
    <t>Associated Mn Mines of South Africa Ltd. (African Rainbow Minerals Ltd., 50%)</t>
  </si>
  <si>
    <t>Navid Mn Co.</t>
  </si>
  <si>
    <t>Mn</t>
  </si>
  <si>
    <t>Mn Metal Co. Pty. Ltd. (Billiton)</t>
  </si>
  <si>
    <t>Ghana Mn Company Limited (Government of Ghana)</t>
  </si>
  <si>
    <t>Qom Mn Mines Co.</t>
  </si>
  <si>
    <t>Venarch Mn Mine, Qom</t>
  </si>
  <si>
    <t>Iran Mn Mines Co.</t>
  </si>
  <si>
    <t>Pars Mo Co.</t>
  </si>
  <si>
    <t>Mo</t>
  </si>
  <si>
    <t>Si</t>
  </si>
  <si>
    <t>Si Smelters Pty Ltd.</t>
  </si>
  <si>
    <t>Brits FerroV</t>
  </si>
  <si>
    <t>Highveld Steel and  V Corp. Ltd.</t>
  </si>
  <si>
    <t>Rand Carbide Division (Highveld Steel and V Corp. Ltd., 100%)</t>
  </si>
  <si>
    <t>V</t>
  </si>
  <si>
    <t>Swazi V (Pty.) Ltd.</t>
  </si>
  <si>
    <t xml:space="preserve">Highveld Steel and V  Corp. Ltd. </t>
  </si>
  <si>
    <t>Highveld Steel and V Corp. Ltd.</t>
  </si>
  <si>
    <t>Rhombus V Holdings Ltd. (Xstrata)</t>
  </si>
  <si>
    <t>V Technology Ltd.</t>
  </si>
  <si>
    <t xml:space="preserve">Highveld V and Chemicals </t>
  </si>
  <si>
    <t>F</t>
  </si>
  <si>
    <t>Ge</t>
  </si>
  <si>
    <t>Ahwaz, direct reduction Fe plant (several processes)</t>
  </si>
  <si>
    <t>Fe</t>
  </si>
  <si>
    <t>Alexandria National Fe and Steel Co. (Government, 100%)</t>
  </si>
  <si>
    <t>Esfahan, direct reduction Fe plant (Ghaem process)</t>
  </si>
  <si>
    <t>Esfahan, direct reduction Fe plant (Midrex process)</t>
  </si>
  <si>
    <t>Egyptian Fe and Steel Co., Hadisolb. (Government, 100%)</t>
  </si>
  <si>
    <t>National Fe Mining Co.</t>
  </si>
  <si>
    <t>Midrex direct reduced Fe plant at Khor al Zubair</t>
  </si>
  <si>
    <t>State Enterprise for Fe and Steel Industries (Government)</t>
  </si>
  <si>
    <t>Libyan Fe and Steel Co.</t>
  </si>
  <si>
    <t>Iran Central Fe  Co. (Nisco)</t>
  </si>
  <si>
    <t>Egyptian Fe and Steel Co.</t>
  </si>
  <si>
    <t>Gol-e-Gohar Fe  Co. (Nisco)</t>
  </si>
  <si>
    <t>Ajin Fe Mining Co. (Arjin?)</t>
  </si>
  <si>
    <t>Buchwa Fe Mining Co. (ZISCO)</t>
  </si>
  <si>
    <t>Saudi Fe and Steel Co. (Hadeed)(SABIC, 95%)</t>
  </si>
  <si>
    <t>General Company for Fe and Steel Products (Government, 100%)</t>
  </si>
  <si>
    <t xml:space="preserve">Egyptian Fe and Steel Co., Hadisolb. </t>
  </si>
  <si>
    <t>Cape Town Fe &amp; Steel Works (Pty) Ltd. (CISCO)</t>
  </si>
  <si>
    <t>Zimbabwe Fe and Steel Co. (ZISCO)</t>
  </si>
  <si>
    <t>Ethiopia Fe and Steel Factory</t>
  </si>
  <si>
    <t>Richards Bay Fe and Ti Corp./Richards Bay Minerals</t>
  </si>
  <si>
    <t>Li</t>
  </si>
  <si>
    <t>Mg</t>
  </si>
  <si>
    <t>Makwiro Pt Mines (Pvt.) Ltd. (Zimplats Holdings Ltd.)</t>
  </si>
  <si>
    <t xml:space="preserve">Anglo American Pt Corp. Ltd. </t>
  </si>
  <si>
    <t>22,100 Pt; 9,800 Pd; 6,500 rhodium.</t>
  </si>
  <si>
    <t>Bafokeng Rasimone Pt Mine (Anglo  American Pt Corp. Ltd., 50%;  Royal Bafokeng Nation, 50%)</t>
  </si>
  <si>
    <t>10,300 Pt; 4,200 Pd; 650 rhodium; 4,000 nickel (t/yr); 2,400 copper (t/yr)</t>
  </si>
  <si>
    <t>Eastern Pt, Western Pt</t>
  </si>
  <si>
    <t xml:space="preserve">Impala Pt Ltd.  </t>
  </si>
  <si>
    <t>Impala Pt Ltd. (Impala Pt Holdings Ltd., 100%)</t>
  </si>
  <si>
    <t xml:space="preserve">Impala Pt Ltd. </t>
  </si>
  <si>
    <t>124,400 PGM other; 62,200 Pt; 18,000 Pd</t>
  </si>
  <si>
    <t xml:space="preserve">Kroondal Pt Mines (Aquarius Pt Ltd., 50%; Anglo American Pt Corp. Ltd., 50%) </t>
  </si>
  <si>
    <t>Lebowa Pt</t>
  </si>
  <si>
    <t xml:space="preserve">3,700 Pt; 2,500 Pd; 380 rhodium; 1,600 nickel (t/yr); 930 copper (t/yr)
</t>
  </si>
  <si>
    <t xml:space="preserve">Lebowa Pt </t>
  </si>
  <si>
    <t xml:space="preserve">Aquarius Pt Ltd. (Australia) </t>
  </si>
  <si>
    <t>Northam Pt Ltd. (Mvelaphanda Pt (Pty) Ltd.)</t>
  </si>
  <si>
    <t>Messina Pt Northam PGM Rustenburg</t>
  </si>
  <si>
    <t>Modikwa Pt Mine (Anglo American Pt Corp. Ltd., 50%; and African Rainbow Minerals, 50%)</t>
  </si>
  <si>
    <t>5,040 Pt; 4,540 Pd; 600 rhodium.</t>
  </si>
  <si>
    <t>Northam PGM ,Rustenburg Western,Pt</t>
  </si>
  <si>
    <t>Northam Pt Ltd. (Lornho)</t>
  </si>
  <si>
    <t>6,800 Pt; 7,300 Pd; 460 rhodium; 5,700 nickel (t/yr); 3,200 copper (t/yr)</t>
  </si>
  <si>
    <t xml:space="preserve">Potgietersrust Pt </t>
  </si>
  <si>
    <t>3,730 Pt; 1,180 Pd; 265 rhodium.</t>
  </si>
  <si>
    <t xml:space="preserve">22,000 nickel (t/yr);12,500 copper (t/yr); 73,000 Pt; 39,000 Pd; 7,500 rhodium </t>
  </si>
  <si>
    <t>26,800 Pt; 11,300 Pd; 2,100 rhodium; 8,600 nickel (t/yr); 5,200 copper (t/yr)</t>
  </si>
  <si>
    <t>9,900 Pt; 4,300 Pd; 1,500 rhodium.</t>
  </si>
  <si>
    <t>Western Pt (Witpoort)</t>
  </si>
  <si>
    <t>Pt</t>
  </si>
  <si>
    <t>soap stone</t>
  </si>
  <si>
    <t>sodium carbonate</t>
  </si>
  <si>
    <t>basalt</t>
  </si>
  <si>
    <t>onyx</t>
  </si>
  <si>
    <t>travertine</t>
  </si>
  <si>
    <t>sulphuric acid</t>
  </si>
  <si>
    <t>Melkasa Al Sulfate and sulphuric acid</t>
  </si>
  <si>
    <t>Zr</t>
  </si>
  <si>
    <t>W</t>
  </si>
  <si>
    <t>Rössing U Ltd.</t>
  </si>
  <si>
    <t>Ouarzazate area</t>
  </si>
  <si>
    <t>Doornfontein section</t>
  </si>
  <si>
    <t>Mananjary</t>
  </si>
  <si>
    <t>Matola</t>
  </si>
  <si>
    <t>Nacala</t>
  </si>
  <si>
    <t>Welkom</t>
  </si>
  <si>
    <t>Akashat</t>
  </si>
  <si>
    <t>Al-Abiad</t>
  </si>
  <si>
    <t>Al-Hasa</t>
  </si>
  <si>
    <t>Al-Safi</t>
  </si>
  <si>
    <t>Société des Ciments dAbidjan (Government, 40%)</t>
  </si>
  <si>
    <t>Société Miniere Bentonite dAfarha S.A. (Grupo Tolsa of Spain, 80%)</t>
  </si>
  <si>
    <t>Aguerd NTazoult, Azilal</t>
  </si>
  <si>
    <t>Société des Mines de Baryte dAlgérie s.p.a. (Entreprise Nationale des Produits Miniers Non Ferreux &amp; des Substances Utiles, s.p.a.)</t>
  </si>
  <si>
    <t>Société des Ciments dAïn-Touta (Enterprise des Ciments et Derives de lEst, 100%)</t>
  </si>
  <si>
    <t>Société des Ciments dAïn-Kébira (Enterprise des Ciments et Derives de lEst, 100%)</t>
  </si>
  <si>
    <t>Compagnie Minière DAkouta</t>
  </si>
  <si>
    <t>Enterprise Nationale dExploitation des Carrières de Sels Industriels et Domestiques et Commercialisation des Sels s.p.a</t>
  </si>
  <si>
    <t>Ste. Nord Africaine des Recherches et dExploitation</t>
  </si>
  <si>
    <t>Société Nord Africaine de Recherches et dExploitation des Mines dArgana (SNAREMA)</t>
  </si>
  <si>
    <t>Société des Mines de lAïr (Cogema, 63.4%)</t>
  </si>
  <si>
    <t>Ba-Mogopa &amp; Usko (Kennedys Vale )</t>
  </si>
  <si>
    <t>Société des Ciments de Tébessa (Enterprise des Ciments et Derives de lEst, 100%)</t>
  </si>
  <si>
    <t>Entreprise des Ciments et Dérivés de lOuest</t>
  </si>
  <si>
    <t>Société dExploitation des Mines du Rif  (SEFERIF) (BRPM, 100%)</t>
  </si>
  <si>
    <t>Unité Chaux de Chettaba (Société des Produits Dérivés de lEst, 100%)</t>
  </si>
  <si>
    <t xml:space="preserve">Entreprise des Ciments et Dérivés dEch </t>
  </si>
  <si>
    <t>Societe de Recherche et dExploitation des petroles au Congo, Perenco plc  (France and Uunited Kingdom)</t>
  </si>
  <si>
    <t>Société de Camérounaise de Transformation de lAluminium (Alcan Inc., 53%)</t>
  </si>
  <si>
    <t>Société de Ciment dEnfida</t>
  </si>
  <si>
    <t>Central dAchat et de Développement de la Région Minière du Tafilalet et de Figuig (CADETAF) (artisanal miners)</t>
  </si>
  <si>
    <t>Régie dExploitation et de Développment des Mines</t>
  </si>
  <si>
    <t>Société des Ciments de Hamma-Bouziane (Enterprise des Ciments et Derives de lEst, 100%)</t>
  </si>
  <si>
    <t xml:space="preserve">Hammam alAlil I and II </t>
  </si>
  <si>
    <t>Société Anonyme dEntreprises Minieres (SAMINE) El Hamman (Managem S.A.,58%)</t>
  </si>
  <si>
    <t>Ste. Anonyme Cherifienne dEtude Minieres</t>
  </si>
  <si>
    <t xml:space="preserve">Ismail, Skikda area; MRasma </t>
  </si>
  <si>
    <t>LEntreprise Nationale et des Produits Miniers Non-ferreux des Substances Utiles (ENOF)</t>
  </si>
  <si>
    <t>Société des Mines dIty (Cie. Générale des Matieres)</t>
  </si>
  <si>
    <t>Société de la Mine dor de Kalana (Avnel Gold Mining Ltd. of the UK)</t>
  </si>
  <si>
    <t>Kennedys Vale (Krokodilkraal )</t>
  </si>
  <si>
    <t xml:space="preserve">Office des Mines dOr de Kilo-Moto (Okimo) </t>
  </si>
  <si>
    <t xml:space="preserve">Société de Ciment dOum el Kélil  </t>
  </si>
  <si>
    <t>Ciments de lAfrique de lOuest</t>
  </si>
  <si>
    <t>Société dExploitation Minière de Pala</t>
  </si>
  <si>
    <t>Maghnia, MZila areas</t>
  </si>
  <si>
    <t>Société des Bentonites dAlgérie s.p.a. (Entreprise Nationale des Produits Miniers Non Ferreux &amp; des Substances Utiles, s.p.a.)</t>
  </si>
  <si>
    <t>Mahd Adh Dhahab Mining Company (Maaden, 100%)</t>
  </si>
  <si>
    <t>Société Tchadienne dExploitation des Carrières</t>
  </si>
  <si>
    <t>MDhilla</t>
  </si>
  <si>
    <t>Ste. Anonyme dEnterprises Minieres</t>
  </si>
  <si>
    <t>Compagnie Minière de lOgooué</t>
  </si>
  <si>
    <t>Société Anonyme Marocaine de lIndustrie du Raffinage (SAMIR) (Group Corral Petroleum, 64.7%)</t>
  </si>
  <si>
    <t>Société Miniere des Barytines dAsni (SMBA)</t>
  </si>
  <si>
    <t>MSila</t>
  </si>
  <si>
    <t>NChwaning, Gloria</t>
  </si>
  <si>
    <t xml:space="preserve">Nigramoep &amp; Ookiep </t>
  </si>
  <si>
    <t>Société Mauritanienne dIndustrie de Raffinage</t>
  </si>
  <si>
    <t>NToum, 40 kilometers east of Libreville</t>
  </si>
  <si>
    <t>Société des Ciments dOnigbolo (Amida Group, 100%)</t>
  </si>
  <si>
    <t xml:space="preserve">Société Metallurgique dImiter (SMI) (Managem S.A., 75.72%) </t>
  </si>
  <si>
    <t>Qaleh Zari Mine, near Birjan</t>
  </si>
  <si>
    <t>SEMOS (Société dExploration des Mines dOr de Sadiola S.A)</t>
  </si>
  <si>
    <t>Sanaa</t>
  </si>
  <si>
    <t>Do. Société Nord Africaine de Recherches et dExploitation des Mines dArgana (SNAREMA)</t>
  </si>
  <si>
    <t>Zetah Oil Company of Côte dIvoire (private, 100%)</t>
  </si>
  <si>
    <t>Makawis Factory for Marble and Granite</t>
  </si>
  <si>
    <t>Société El-Nasr d Engrais et dIndustries Chemiques (Government, 100%)</t>
  </si>
  <si>
    <t>Société des Diatomites dAlgérie s.p.a. (Entreprise Nationale des Produits Miniers Non Ferreux &amp; des Substances Utiles, s.p.a.)</t>
  </si>
  <si>
    <t>Société de Recherches et dExploitation Minieres Nadia</t>
  </si>
  <si>
    <t>Société de Développement du Cuivre de lAnti-Atlas (SODECAT) (BRPM, 100%)</t>
  </si>
  <si>
    <t>Enterprise DExploitation des Mines Dor (ENOR)</t>
  </si>
  <si>
    <t>Societe des Mines dAmpandranhava</t>
  </si>
  <si>
    <t>Société dExplotation Minière</t>
  </si>
  <si>
    <t>Société dExploration des Mines (AngloGold 40%, IAMGOLD Corp. 40%)</t>
  </si>
  <si>
    <t/>
  </si>
  <si>
    <t xml:space="preserve">NA  </t>
  </si>
  <si>
    <t>BrandNAseNABaai (Koekenaap Palabora)</t>
  </si>
  <si>
    <t>Artisanal and smallNAscale miners</t>
  </si>
  <si>
    <t xml:space="preserve">SelebiNAPhikwe </t>
  </si>
  <si>
    <t>Bobonong, SelebiNAPhikwe area</t>
  </si>
  <si>
    <t>Zincongo [Adastra Minerals Inc., Zinc Corp. of South Africa Ltd. (subsidiary of Kumba Resources Ltd. NA 50% option), and Gecamines]</t>
  </si>
  <si>
    <t xml:space="preserve">Ruashi NAEtoile Phase 1, Lubumbashi </t>
  </si>
  <si>
    <t>Ruashi NAEtoile Phase 2, Lubumbashi</t>
  </si>
  <si>
    <t>Planned Phase 1 mine at TemkeNAFungurume, Likasi area</t>
  </si>
  <si>
    <t>Kamatanda Mine, Kakanda and KamboveNALikasi area</t>
  </si>
  <si>
    <t>Kambove, Kakanda and KamboveNALikasi area</t>
  </si>
  <si>
    <t>Kamfundwa Mine, Kakanda and KamboveNALikasi area</t>
  </si>
  <si>
    <t>Kamoya C Mine, Kakanda and KamboveNALikasi area</t>
  </si>
  <si>
    <t>Kamoya S  Mine, Kakanda and KamboveNALikasi area</t>
  </si>
  <si>
    <t>Kamwale Mine, Kakanda and KamboveNALikasi area</t>
  </si>
  <si>
    <t>Luisha Mine, Kakanda and KamboveNALikasi area</t>
  </si>
  <si>
    <t>DIMANAKamoto at Kolwezi</t>
  </si>
  <si>
    <t>Energem Resources Inc., 48%;[Almazy RossiiNASakha Joint Stock (Alrosa), Espiritu Santo Bank of Portugal</t>
  </si>
  <si>
    <t>TanzaniaNAChina Kiwira Coal and Power (Hunan International Economic and Technical Cooperation Co., 62%)</t>
  </si>
  <si>
    <t>CamafucaNACamazambo</t>
  </si>
  <si>
    <t>Societe CongoNAItalienne de Raffinage (SOCIR), (Government, 50%, Agip SA, 50%)</t>
  </si>
  <si>
    <t>Kellé, CovetteNAOuest Department</t>
  </si>
  <si>
    <t>Makoko Northeast, MakokoNAAnana and makoko South Marine Fields; Lipenja</t>
  </si>
  <si>
    <t>SudNAOuest and Littoral Provinces</t>
  </si>
  <si>
    <t>Société des Ciments du SudNAOuest (Government and Omnium Tropical)</t>
  </si>
  <si>
    <t>Abiyata Soda Ash Enterprise (GovernmentNA</t>
  </si>
  <si>
    <t>LeroNAKarta Mine</t>
  </si>
  <si>
    <t>Mugher Cement Enterprise (GovernmentNA</t>
  </si>
  <si>
    <t>Block 3 NA AdarNAYale Field</t>
  </si>
  <si>
    <t>Block 6 NA Abu Gabra</t>
  </si>
  <si>
    <t>Lam Lam, Sebikhotane, and AllouNAKagne</t>
  </si>
  <si>
    <t xml:space="preserve">AnourNAAraren </t>
  </si>
  <si>
    <t>Société Nigeriénne de Charbon dAnourNAAraren (Government, 100%)</t>
  </si>
  <si>
    <t>5,36633777618408</t>
  </si>
  <si>
    <t>1.8</t>
  </si>
  <si>
    <t>Nb</t>
  </si>
  <si>
    <t>Pd</t>
  </si>
  <si>
    <t>Rh</t>
  </si>
  <si>
    <t>N</t>
  </si>
  <si>
    <t>N plant at Basra.</t>
  </si>
  <si>
    <t>Kaapsehoop Si Pty. Ltd.</t>
  </si>
  <si>
    <t>African Chrysotile Si Ltd.</t>
  </si>
  <si>
    <t>Se</t>
  </si>
  <si>
    <t>Sb</t>
  </si>
  <si>
    <t>tuff</t>
  </si>
  <si>
    <t>Ghana Al Co. Ltd. (Alcan 80%)</t>
  </si>
  <si>
    <t>Compagnie des Als de Kindia (Russian Al Group, 100%)</t>
  </si>
  <si>
    <t>(CBG) Compagnie des Als de Guinee</t>
  </si>
  <si>
    <t>Compagnie des Als de Guinée (Halco Mining 51%)</t>
  </si>
  <si>
    <t>Br</t>
  </si>
  <si>
    <t>Khorasan clay Co.</t>
  </si>
  <si>
    <t>Société des clays dAlgérie s.p.a. (Entreprise Nationale des Produits Miniers Non Ferreux &amp; des Substances Utiles, s.p.a.)</t>
  </si>
  <si>
    <t>Mauritius Chemical and N Industry Ltd.</t>
  </si>
  <si>
    <t>Ruwais N Industries (Gvt., 66.7%; total, 33.3%)</t>
  </si>
  <si>
    <t xml:space="preserve">Jordan N Industry Company (JFIC) </t>
  </si>
  <si>
    <t>Nous N plant at Khor al Zubair</t>
  </si>
  <si>
    <t>Phosphatic N plant at Al-Qaim</t>
  </si>
  <si>
    <t xml:space="preserve">Qatar N Co. Ltd. (Qatar Petroleum, 75%; Norsk   Hydro ASA, 25%). </t>
  </si>
  <si>
    <t>Qatar N Co. Ltd. (Qatar Petroleum, 75%; Norsk    Hydro ASA, 25%).</t>
  </si>
  <si>
    <t>Saudi Arabian N Co. (SAFCO)</t>
  </si>
  <si>
    <t xml:space="preserve">Al Jubayl N Co. (SAMAD) </t>
  </si>
  <si>
    <t>Abu Qir N &amp; Chemical Industries Co., (private and public interests, 80.9% Egyptian General Petroleum Corp., 19.1%)</t>
  </si>
  <si>
    <t>National N Co. of Nigieria Ltd.</t>
  </si>
  <si>
    <t>Qatar N Co. Ltd. (Qatar Petroleum, 75%; Norsk  Hydro ASA, 25%).</t>
  </si>
  <si>
    <t>General N Company (GFC)</t>
  </si>
  <si>
    <t>International N Group-Togo</t>
  </si>
  <si>
    <t>Nippon Jordan N Company</t>
  </si>
  <si>
    <t>Zimbabwe German C Mines (Pvt.) Ltd.</t>
  </si>
  <si>
    <t>Tateho Dead Sea Fused Mg Co.</t>
  </si>
  <si>
    <t>K</t>
  </si>
  <si>
    <t>Sn</t>
  </si>
  <si>
    <t>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</si>
</sst>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_);\(0.00\)"/>
    <numFmt numFmtId="166" formatCode="0.00000000000"/>
    <numFmt numFmtId="167" formatCode="#,##0.0"/>
    <numFmt numFmtId="168" formatCode="#,##0.000"/>
  </numFmts>
  <fonts count="9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sz val="9"/>
      <name val="Geneva"/>
    </font>
    <font>
      <sz val="12"/>
      <name val="Arial"/>
    </font>
    <font>
      <b/>
      <sz val="10"/>
      <name val="Helvetica"/>
      <family val="2"/>
    </font>
    <font>
      <sz val="10"/>
      <name val="Helvetica"/>
      <family val="2"/>
    </font>
    <font>
      <sz val="10"/>
      <color indexed="63"/>
      <name val="Helvetica"/>
      <family val="2"/>
    </font>
    <font>
      <u/>
      <sz val="1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 applyBorder="0"/>
    <xf numFmtId="0" fontId="3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top"/>
    </xf>
    <xf numFmtId="49" fontId="4" fillId="0" borderId="0" applyProtection="0"/>
    <xf numFmtId="0" fontId="2" fillId="0" borderId="0"/>
    <xf numFmtId="0" fontId="3" fillId="0" borderId="0"/>
    <xf numFmtId="0" fontId="4" fillId="0" borderId="0"/>
  </cellStyleXfs>
  <cellXfs count="95">
    <xf numFmtId="0" fontId="0" fillId="0" borderId="0" xfId="0"/>
    <xf numFmtId="0" fontId="5" fillId="0" borderId="1" xfId="7" applyFont="1" applyFill="1" applyBorder="1" applyAlignment="1">
      <alignment horizontal="left" vertical="top" wrapText="1" shrinkToFit="1"/>
    </xf>
    <xf numFmtId="3" fontId="5" fillId="0" borderId="1" xfId="7" applyNumberFormat="1" applyFont="1" applyFill="1" applyBorder="1" applyAlignment="1">
      <alignment horizontal="left" vertical="top" wrapText="1" shrinkToFit="1"/>
    </xf>
    <xf numFmtId="0" fontId="6" fillId="0" borderId="0" xfId="0" applyFont="1" applyAlignment="1">
      <alignment horizontal="left"/>
    </xf>
    <xf numFmtId="0" fontId="6" fillId="0" borderId="1" xfId="7" applyFont="1" applyFill="1" applyBorder="1" applyAlignment="1">
      <alignment horizontal="left" vertical="top" wrapText="1" shrinkToFit="1"/>
    </xf>
    <xf numFmtId="0" fontId="6" fillId="0" borderId="1" xfId="7" applyNumberFormat="1" applyFont="1" applyFill="1" applyBorder="1" applyAlignment="1">
      <alignment horizontal="left" vertical="top" wrapText="1" shrinkToFit="1"/>
    </xf>
    <xf numFmtId="0" fontId="6" fillId="0" borderId="1" xfId="7" quotePrefix="1" applyFont="1" applyFill="1" applyBorder="1" applyAlignment="1">
      <alignment horizontal="left" vertical="top" wrapText="1" shrinkToFit="1"/>
    </xf>
    <xf numFmtId="0" fontId="6" fillId="2" borderId="1" xfId="7" applyFont="1" applyFill="1" applyBorder="1" applyAlignment="1">
      <alignment horizontal="left" vertical="top" wrapText="1" shrinkToFit="1"/>
    </xf>
    <xf numFmtId="3" fontId="6" fillId="0" borderId="1" xfId="7" applyNumberFormat="1" applyFont="1" applyFill="1" applyBorder="1" applyAlignment="1">
      <alignment horizontal="left" vertical="top" wrapText="1" shrinkToFit="1"/>
    </xf>
    <xf numFmtId="3" fontId="6" fillId="2" borderId="1" xfId="7" applyNumberFormat="1" applyFont="1" applyFill="1" applyBorder="1" applyAlignment="1">
      <alignment horizontal="left" vertical="top" wrapText="1" shrinkToFit="1"/>
    </xf>
    <xf numFmtId="0" fontId="6" fillId="0" borderId="1" xfId="3" applyFont="1" applyFill="1" applyBorder="1" applyAlignment="1">
      <alignment horizontal="left" vertical="top" wrapText="1" shrinkToFit="1"/>
    </xf>
    <xf numFmtId="3" fontId="6" fillId="0" borderId="1" xfId="3" applyNumberFormat="1" applyFont="1" applyFill="1" applyBorder="1" applyAlignment="1">
      <alignment horizontal="left" vertical="top" wrapText="1" shrinkToFit="1"/>
    </xf>
    <xf numFmtId="0" fontId="6" fillId="0" borderId="1" xfId="7" applyFont="1" applyBorder="1" applyAlignment="1">
      <alignment horizontal="left" vertical="top" wrapText="1" shrinkToFit="1"/>
    </xf>
    <xf numFmtId="0" fontId="6" fillId="0" borderId="1" xfId="7" applyFont="1" applyBorder="1" applyAlignment="1" applyProtection="1">
      <alignment horizontal="left" vertical="top" wrapText="1" shrinkToFit="1"/>
    </xf>
    <xf numFmtId="3" fontId="6" fillId="0" borderId="1" xfId="7" applyNumberFormat="1" applyFont="1" applyBorder="1" applyAlignment="1" applyProtection="1">
      <alignment horizontal="left" vertical="top" wrapText="1" shrinkToFit="1"/>
    </xf>
    <xf numFmtId="0" fontId="6" fillId="2" borderId="1" xfId="7" applyFont="1" applyFill="1" applyBorder="1" applyAlignment="1" applyProtection="1">
      <alignment horizontal="left" vertical="top" wrapText="1" shrinkToFit="1"/>
    </xf>
    <xf numFmtId="3" fontId="6" fillId="2" borderId="1" xfId="7" applyNumberFormat="1" applyFont="1" applyFill="1" applyBorder="1" applyAlignment="1" applyProtection="1">
      <alignment horizontal="left" vertical="top" wrapText="1" shrinkToFit="1"/>
    </xf>
    <xf numFmtId="3" fontId="6" fillId="0" borderId="1" xfId="7" applyNumberFormat="1" applyFont="1" applyBorder="1" applyAlignment="1">
      <alignment horizontal="left" vertical="top" wrapText="1" shrinkToFit="1"/>
    </xf>
    <xf numFmtId="0" fontId="6" fillId="0" borderId="1" xfId="4" applyFont="1" applyFill="1" applyBorder="1" applyAlignment="1" applyProtection="1">
      <alignment horizontal="left" vertical="top" wrapText="1" shrinkToFit="1"/>
    </xf>
    <xf numFmtId="3" fontId="6" fillId="0" borderId="1" xfId="4" applyNumberFormat="1" applyFont="1" applyFill="1" applyBorder="1" applyAlignment="1" applyProtection="1">
      <alignment horizontal="left" vertical="top" wrapText="1" shrinkToFit="1"/>
    </xf>
    <xf numFmtId="3" fontId="6" fillId="0" borderId="1" xfId="9" applyNumberFormat="1" applyFont="1" applyFill="1" applyBorder="1" applyAlignment="1">
      <alignment horizontal="left" vertical="top" wrapText="1" shrinkToFit="1"/>
    </xf>
    <xf numFmtId="0" fontId="6" fillId="0" borderId="1" xfId="7" applyFont="1" applyFill="1" applyBorder="1" applyAlignment="1" applyProtection="1">
      <alignment horizontal="left" vertical="top" wrapText="1" shrinkToFit="1"/>
    </xf>
    <xf numFmtId="3" fontId="6" fillId="0" borderId="1" xfId="7" applyNumberFormat="1" applyFont="1" applyFill="1" applyBorder="1" applyAlignment="1" applyProtection="1">
      <alignment horizontal="left" vertical="top" wrapText="1" shrinkToFit="1"/>
    </xf>
    <xf numFmtId="49" fontId="6" fillId="0" borderId="1" xfId="8" applyFont="1" applyFill="1" applyBorder="1" applyAlignment="1" applyProtection="1">
      <alignment horizontal="left" vertical="top" wrapText="1" shrinkToFit="1"/>
    </xf>
    <xf numFmtId="3" fontId="6" fillId="0" borderId="1" xfId="8" quotePrefix="1" applyNumberFormat="1" applyFont="1" applyFill="1" applyBorder="1" applyAlignment="1" applyProtection="1">
      <alignment horizontal="left" vertical="top" wrapText="1" shrinkToFit="1"/>
    </xf>
    <xf numFmtId="3" fontId="6" fillId="0" borderId="1" xfId="8" applyNumberFormat="1" applyFont="1" applyFill="1" applyBorder="1" applyAlignment="1" applyProtection="1">
      <alignment horizontal="left" vertical="top" wrapText="1" shrinkToFit="1"/>
    </xf>
    <xf numFmtId="0" fontId="6" fillId="0" borderId="1" xfId="2" applyFont="1" applyFill="1" applyBorder="1" applyAlignment="1" applyProtection="1">
      <alignment horizontal="left" vertical="top" wrapText="1" shrinkToFit="1"/>
    </xf>
    <xf numFmtId="0" fontId="6" fillId="0" borderId="1" xfId="2" applyFont="1" applyFill="1" applyBorder="1" applyAlignment="1">
      <alignment horizontal="left" vertical="top" wrapText="1" shrinkToFit="1"/>
    </xf>
    <xf numFmtId="3" fontId="6" fillId="0" borderId="1" xfId="2" applyNumberFormat="1" applyFont="1" applyFill="1" applyBorder="1" applyAlignment="1" applyProtection="1">
      <alignment horizontal="left" vertical="top" wrapText="1" shrinkToFit="1"/>
    </xf>
    <xf numFmtId="0" fontId="6" fillId="0" borderId="1" xfId="4" applyFont="1" applyFill="1" applyBorder="1" applyAlignment="1">
      <alignment horizontal="left" vertical="top" wrapText="1" shrinkToFit="1"/>
    </xf>
    <xf numFmtId="1" fontId="6" fillId="0" borderId="1" xfId="7" applyNumberFormat="1" applyFont="1" applyBorder="1" applyAlignment="1">
      <alignment horizontal="left" vertical="top" wrapText="1" shrinkToFit="1"/>
    </xf>
    <xf numFmtId="3" fontId="6" fillId="0" borderId="1" xfId="7" quotePrefix="1" applyNumberFormat="1" applyFont="1" applyFill="1" applyBorder="1" applyAlignment="1" applyProtection="1">
      <alignment horizontal="left" vertical="top" wrapText="1" shrinkToFit="1"/>
    </xf>
    <xf numFmtId="2" fontId="6" fillId="0" borderId="1" xfId="7" applyNumberFormat="1" applyFont="1" applyFill="1" applyBorder="1" applyAlignment="1">
      <alignment horizontal="left" vertical="top" wrapText="1" shrinkToFit="1"/>
    </xf>
    <xf numFmtId="37" fontId="6" fillId="0" borderId="1" xfId="7" applyNumberFormat="1" applyFont="1" applyFill="1" applyBorder="1" applyAlignment="1">
      <alignment horizontal="left" vertical="top" wrapText="1" shrinkToFit="1"/>
    </xf>
    <xf numFmtId="0" fontId="6" fillId="0" borderId="1" xfId="0" applyFont="1" applyBorder="1" applyAlignment="1">
      <alignment horizontal="left" vertical="top" wrapText="1" shrinkToFit="1"/>
    </xf>
    <xf numFmtId="0" fontId="6" fillId="0" borderId="1" xfId="0" applyFont="1" applyBorder="1" applyAlignment="1" applyProtection="1">
      <alignment horizontal="left" vertical="top" wrapText="1" shrinkToFit="1"/>
    </xf>
    <xf numFmtId="0" fontId="6" fillId="0" borderId="1" xfId="0" quotePrefix="1" applyFont="1" applyFill="1" applyBorder="1" applyAlignment="1">
      <alignment horizontal="left" vertical="top" wrapText="1" shrinkToFit="1"/>
    </xf>
    <xf numFmtId="0" fontId="6" fillId="0" borderId="1" xfId="0" applyNumberFormat="1" applyFont="1" applyFill="1" applyBorder="1" applyAlignment="1">
      <alignment horizontal="left" vertical="top" wrapText="1" shrinkToFit="1"/>
    </xf>
    <xf numFmtId="0" fontId="6" fillId="0" borderId="1" xfId="0" applyFont="1" applyFill="1" applyBorder="1" applyAlignment="1">
      <alignment horizontal="left" vertical="top" wrapText="1" shrinkToFit="1"/>
    </xf>
    <xf numFmtId="3" fontId="6" fillId="0" borderId="1" xfId="0" applyNumberFormat="1" applyFont="1" applyBorder="1" applyAlignment="1" applyProtection="1">
      <alignment horizontal="left" vertical="top" wrapText="1" shrinkToFit="1"/>
    </xf>
    <xf numFmtId="0" fontId="6" fillId="0" borderId="1" xfId="0" applyFont="1" applyFill="1" applyBorder="1" applyAlignment="1" applyProtection="1">
      <alignment horizontal="left" vertical="top" wrapText="1" shrinkToFit="1"/>
    </xf>
    <xf numFmtId="3" fontId="6" fillId="0" borderId="1" xfId="0" applyNumberFormat="1" applyFont="1" applyFill="1" applyBorder="1" applyAlignment="1">
      <alignment horizontal="left" vertical="top" wrapText="1" shrinkToFit="1"/>
    </xf>
    <xf numFmtId="37" fontId="6" fillId="0" borderId="1" xfId="0" applyNumberFormat="1" applyFont="1" applyBorder="1" applyAlignment="1" applyProtection="1">
      <alignment horizontal="left" vertical="top" wrapText="1" shrinkToFit="1"/>
    </xf>
    <xf numFmtId="3" fontId="6" fillId="0" borderId="1" xfId="0" applyNumberFormat="1" applyFont="1" applyFill="1" applyBorder="1" applyAlignment="1" applyProtection="1">
      <alignment horizontal="left" vertical="top" wrapText="1" shrinkToFit="1"/>
    </xf>
    <xf numFmtId="0" fontId="6" fillId="2" borderId="1" xfId="0" applyFont="1" applyFill="1" applyBorder="1" applyAlignment="1">
      <alignment horizontal="left" vertical="top" wrapText="1" shrinkToFit="1"/>
    </xf>
    <xf numFmtId="1" fontId="6" fillId="0" borderId="1" xfId="0" applyNumberFormat="1" applyFont="1" applyBorder="1" applyAlignment="1">
      <alignment horizontal="left" vertical="top" wrapText="1" shrinkToFit="1"/>
    </xf>
    <xf numFmtId="0" fontId="6" fillId="3" borderId="1" xfId="0" applyFont="1" applyFill="1" applyBorder="1" applyAlignment="1" applyProtection="1">
      <alignment horizontal="left" vertical="top" wrapText="1" shrinkToFit="1"/>
    </xf>
    <xf numFmtId="3" fontId="6" fillId="3" borderId="1" xfId="0" applyNumberFormat="1" applyFont="1" applyFill="1" applyBorder="1" applyAlignment="1" applyProtection="1">
      <alignment horizontal="left" vertical="top" wrapText="1" shrinkToFit="1"/>
    </xf>
    <xf numFmtId="0" fontId="6" fillId="2" borderId="1" xfId="0" applyFont="1" applyFill="1" applyBorder="1" applyAlignment="1" applyProtection="1">
      <alignment horizontal="left" vertical="top" wrapText="1" shrinkToFit="1"/>
    </xf>
    <xf numFmtId="3" fontId="6" fillId="2" borderId="1" xfId="0" applyNumberFormat="1" applyFont="1" applyFill="1" applyBorder="1" applyAlignment="1" applyProtection="1">
      <alignment horizontal="left" vertical="top" wrapText="1" shrinkToFit="1"/>
    </xf>
    <xf numFmtId="0" fontId="6" fillId="0" borderId="1" xfId="5" applyFont="1" applyFill="1" applyBorder="1" applyAlignment="1" applyProtection="1">
      <alignment horizontal="left" vertical="top" wrapText="1" shrinkToFit="1"/>
    </xf>
    <xf numFmtId="3" fontId="6" fillId="0" borderId="1" xfId="0" applyNumberFormat="1" applyFont="1" applyBorder="1" applyAlignment="1">
      <alignment horizontal="left" vertical="top" wrapText="1" shrinkToFit="1"/>
    </xf>
    <xf numFmtId="3" fontId="6" fillId="0" borderId="1" xfId="5" applyNumberFormat="1" applyFont="1" applyFill="1" applyBorder="1" applyAlignment="1" applyProtection="1">
      <alignment horizontal="left" vertical="top" wrapText="1" shrinkToFit="1"/>
    </xf>
    <xf numFmtId="3" fontId="6" fillId="0" borderId="1" xfId="0" quotePrefix="1" applyNumberFormat="1" applyFont="1" applyFill="1" applyBorder="1" applyAlignment="1" applyProtection="1">
      <alignment horizontal="left" vertical="top" wrapText="1" shrinkToFit="1"/>
    </xf>
    <xf numFmtId="0" fontId="6" fillId="0" borderId="1" xfId="10" applyFont="1" applyFill="1" applyBorder="1" applyAlignment="1">
      <alignment horizontal="left" vertical="top" wrapText="1" shrinkToFit="1"/>
    </xf>
    <xf numFmtId="3" fontId="6" fillId="0" borderId="1" xfId="10" applyNumberFormat="1" applyFont="1" applyFill="1" applyBorder="1" applyAlignment="1">
      <alignment horizontal="left" vertical="top" wrapText="1" shrinkToFit="1"/>
    </xf>
    <xf numFmtId="37" fontId="6" fillId="0" borderId="1" xfId="0" applyNumberFormat="1" applyFont="1" applyFill="1" applyBorder="1" applyAlignment="1" applyProtection="1">
      <alignment horizontal="left" vertical="top" wrapText="1" shrinkToFit="1"/>
    </xf>
    <xf numFmtId="2" fontId="6" fillId="0" borderId="1" xfId="0" applyNumberFormat="1" applyFont="1" applyFill="1" applyBorder="1" applyAlignment="1">
      <alignment horizontal="left" vertical="top" wrapText="1" shrinkToFit="1"/>
    </xf>
    <xf numFmtId="3" fontId="6" fillId="0" borderId="1" xfId="1" applyNumberFormat="1" applyFont="1" applyFill="1" applyBorder="1" applyAlignment="1" applyProtection="1">
      <alignment horizontal="left" vertical="top" wrapText="1" shrinkToFit="1"/>
    </xf>
    <xf numFmtId="0" fontId="6" fillId="0" borderId="1" xfId="6" applyFont="1" applyFill="1" applyBorder="1" applyAlignment="1" applyProtection="1">
      <alignment horizontal="left" vertical="top" wrapText="1" shrinkToFit="1"/>
    </xf>
    <xf numFmtId="3" fontId="6" fillId="0" borderId="1" xfId="6" applyNumberFormat="1" applyFont="1" applyFill="1" applyBorder="1" applyAlignment="1" applyProtection="1">
      <alignment horizontal="left" vertical="top" wrapText="1" shrinkToFit="1"/>
    </xf>
    <xf numFmtId="0" fontId="6" fillId="0" borderId="1" xfId="6" applyFont="1" applyFill="1" applyBorder="1" applyAlignment="1">
      <alignment horizontal="left" vertical="top" wrapText="1" shrinkToFit="1"/>
    </xf>
    <xf numFmtId="0" fontId="6" fillId="0" borderId="1" xfId="11" applyFont="1" applyFill="1" applyBorder="1" applyAlignment="1" applyProtection="1">
      <alignment horizontal="left" vertical="top" wrapText="1" shrinkToFit="1"/>
    </xf>
    <xf numFmtId="165" fontId="6" fillId="0" borderId="1" xfId="0" applyNumberFormat="1" applyFont="1" applyFill="1" applyBorder="1" applyAlignment="1">
      <alignment horizontal="left" vertical="top" wrapText="1" shrinkToFit="1"/>
    </xf>
    <xf numFmtId="3" fontId="6" fillId="0" borderId="1" xfId="9" quotePrefix="1" applyNumberFormat="1" applyFont="1" applyFill="1" applyBorder="1" applyAlignment="1">
      <alignment horizontal="left" vertical="top" wrapText="1" shrinkToFit="1"/>
    </xf>
    <xf numFmtId="3" fontId="6" fillId="0" borderId="1" xfId="0" quotePrefix="1" applyNumberFormat="1" applyFont="1" applyFill="1" applyBorder="1" applyAlignment="1">
      <alignment horizontal="left" vertical="top" wrapText="1" shrinkToFit="1"/>
    </xf>
    <xf numFmtId="3" fontId="6" fillId="0" borderId="1" xfId="11" applyNumberFormat="1" applyFont="1" applyFill="1" applyBorder="1" applyAlignment="1" applyProtection="1">
      <alignment horizontal="left" vertical="top" wrapText="1" shrinkToFit="1"/>
    </xf>
    <xf numFmtId="0" fontId="6" fillId="0" borderId="1" xfId="11" applyFont="1" applyFill="1" applyBorder="1" applyAlignment="1">
      <alignment horizontal="left" vertical="top" wrapText="1" shrinkToFit="1"/>
    </xf>
    <xf numFmtId="0" fontId="8" fillId="0" borderId="1" xfId="0" applyFont="1" applyBorder="1" applyAlignment="1">
      <alignment horizontal="left" vertical="top" wrapText="1" shrinkToFit="1"/>
    </xf>
    <xf numFmtId="37" fontId="6" fillId="0" borderId="1" xfId="0" applyNumberFormat="1" applyFont="1" applyBorder="1" applyAlignment="1">
      <alignment horizontal="left" vertical="top" wrapText="1" shrinkToFit="1"/>
    </xf>
    <xf numFmtId="37" fontId="6" fillId="0" borderId="1" xfId="0" applyNumberFormat="1" applyFont="1" applyFill="1" applyBorder="1" applyAlignment="1">
      <alignment horizontal="left" vertical="top" wrapText="1" shrinkToFit="1"/>
    </xf>
    <xf numFmtId="3" fontId="6" fillId="0" borderId="1" xfId="1" applyNumberFormat="1" applyFont="1" applyFill="1" applyBorder="1" applyAlignment="1">
      <alignment horizontal="left" vertical="top" wrapText="1" shrinkToFit="1"/>
    </xf>
    <xf numFmtId="166" fontId="5" fillId="0" borderId="1" xfId="7" applyNumberFormat="1" applyFont="1" applyFill="1" applyBorder="1" applyAlignment="1">
      <alignment horizontal="left" vertical="top" wrapText="1" shrinkToFit="1"/>
    </xf>
    <xf numFmtId="166" fontId="6" fillId="0" borderId="1" xfId="0" applyNumberFormat="1" applyFont="1" applyFill="1" applyBorder="1" applyAlignment="1">
      <alignment horizontal="left" vertical="top" wrapText="1" shrinkToFit="1"/>
    </xf>
    <xf numFmtId="166" fontId="6" fillId="0" borderId="1" xfId="0" applyNumberFormat="1" applyFont="1" applyBorder="1" applyAlignment="1">
      <alignment horizontal="left" vertical="top" wrapText="1" shrinkToFit="1"/>
    </xf>
    <xf numFmtId="166" fontId="6" fillId="0" borderId="1" xfId="0" quotePrefix="1" applyNumberFormat="1" applyFont="1" applyFill="1" applyBorder="1" applyAlignment="1">
      <alignment horizontal="left" vertical="top" wrapText="1" shrinkToFit="1"/>
    </xf>
    <xf numFmtId="166" fontId="6" fillId="0" borderId="1" xfId="10" applyNumberFormat="1" applyFont="1" applyFill="1" applyBorder="1" applyAlignment="1">
      <alignment horizontal="left" vertical="top" wrapText="1" shrinkToFit="1"/>
    </xf>
    <xf numFmtId="166" fontId="6" fillId="0" borderId="1" xfId="3" applyNumberFormat="1" applyFont="1" applyFill="1" applyBorder="1" applyAlignment="1">
      <alignment horizontal="left" vertical="top" wrapText="1" shrinkToFit="1"/>
    </xf>
    <xf numFmtId="166" fontId="6" fillId="0" borderId="1" xfId="7" applyNumberFormat="1" applyFont="1" applyFill="1" applyBorder="1" applyAlignment="1">
      <alignment horizontal="left" vertical="top" wrapText="1" shrinkToFit="1"/>
    </xf>
    <xf numFmtId="166" fontId="6" fillId="0" borderId="1" xfId="7" quotePrefix="1" applyNumberFormat="1" applyFont="1" applyFill="1" applyBorder="1" applyAlignment="1">
      <alignment horizontal="left" vertical="top" wrapText="1" shrinkToFit="1"/>
    </xf>
    <xf numFmtId="166" fontId="6" fillId="0" borderId="1" xfId="8" applyNumberFormat="1" applyFont="1" applyFill="1" applyBorder="1" applyAlignment="1">
      <alignment horizontal="left" vertical="top" wrapText="1" shrinkToFit="1"/>
    </xf>
    <xf numFmtId="166" fontId="6" fillId="0" borderId="1" xfId="10" applyNumberFormat="1" applyFont="1" applyBorder="1" applyAlignment="1">
      <alignment horizontal="left" vertical="top" wrapText="1" shrinkToFit="1"/>
    </xf>
    <xf numFmtId="166" fontId="6" fillId="0" borderId="1" xfId="7" applyNumberFormat="1" applyFont="1" applyBorder="1" applyAlignment="1">
      <alignment horizontal="left" vertical="top" wrapText="1" shrinkToFit="1"/>
    </xf>
    <xf numFmtId="166" fontId="7" fillId="0" borderId="1" xfId="0" applyNumberFormat="1" applyFont="1" applyBorder="1" applyAlignment="1">
      <alignment horizontal="left" vertical="top" wrapText="1" shrinkToFit="1"/>
    </xf>
    <xf numFmtId="166" fontId="6" fillId="0" borderId="1" xfId="2" applyNumberFormat="1" applyFont="1" applyFill="1" applyBorder="1" applyAlignment="1">
      <alignment horizontal="left" vertical="top" wrapText="1" shrinkToFit="1"/>
    </xf>
    <xf numFmtId="166" fontId="6" fillId="0" borderId="1" xfId="2" applyNumberFormat="1" applyFont="1" applyFill="1" applyBorder="1" applyAlignment="1" applyProtection="1">
      <alignment horizontal="left" vertical="top" wrapText="1" shrinkToFit="1"/>
    </xf>
    <xf numFmtId="166" fontId="6" fillId="0" borderId="1" xfId="7" applyNumberFormat="1" applyFont="1" applyFill="1" applyBorder="1" applyAlignment="1" applyProtection="1">
      <alignment horizontal="left" vertical="top" wrapText="1" shrinkToFit="1"/>
    </xf>
    <xf numFmtId="166" fontId="6" fillId="0" borderId="1" xfId="0" applyNumberFormat="1" applyFont="1" applyFill="1" applyBorder="1" applyAlignment="1" applyProtection="1">
      <alignment horizontal="left" vertical="top" wrapText="1" shrinkToFit="1"/>
    </xf>
    <xf numFmtId="166" fontId="6" fillId="0" borderId="1" xfId="0" applyNumberFormat="1" applyFont="1" applyBorder="1" applyAlignment="1">
      <alignment horizontal="left"/>
    </xf>
    <xf numFmtId="166" fontId="6" fillId="0" borderId="1" xfId="0" applyNumberFormat="1" applyFont="1" applyBorder="1" applyAlignment="1" applyProtection="1">
      <alignment horizontal="left" vertical="top" wrapText="1" shrinkToFit="1"/>
    </xf>
    <xf numFmtId="166" fontId="7" fillId="0" borderId="1" xfId="7" applyNumberFormat="1" applyFont="1" applyBorder="1" applyAlignment="1">
      <alignment horizontal="left" vertical="top" wrapText="1" shrinkToFit="1"/>
    </xf>
    <xf numFmtId="166" fontId="6" fillId="0" borderId="0" xfId="0" applyNumberFormat="1" applyFont="1" applyAlignment="1">
      <alignment horizontal="left"/>
    </xf>
    <xf numFmtId="168" fontId="6" fillId="0" borderId="1" xfId="0" applyNumberFormat="1" applyFont="1" applyFill="1" applyBorder="1" applyAlignment="1">
      <alignment horizontal="left" vertical="top" wrapText="1" shrinkToFit="1"/>
    </xf>
    <xf numFmtId="167" fontId="6" fillId="2" borderId="1" xfId="0" applyNumberFormat="1" applyFont="1" applyFill="1" applyBorder="1" applyAlignment="1" applyProtection="1">
      <alignment horizontal="left" vertical="top" wrapText="1" shrinkToFit="1"/>
    </xf>
    <xf numFmtId="166" fontId="6" fillId="0" borderId="0" xfId="0" quotePrefix="1" applyNumberFormat="1" applyFont="1" applyFill="1" applyBorder="1" applyAlignment="1">
      <alignment horizontal="left" vertical="top" wrapText="1" shrinkToFit="1"/>
    </xf>
  </cellXfs>
  <cellStyles count="12">
    <cellStyle name="Milliers" xfId="1" builtinId="3"/>
    <cellStyle name="Normal" xfId="0" builtinId="0"/>
    <cellStyle name="Normal_03Cam_t2" xfId="2" xr:uid="{00000000-0005-0000-0000-000002000000}"/>
    <cellStyle name="Normal_Africa_Develop_Status_7_ISMI (Clara)" xfId="3" xr:uid="{00000000-0005-0000-0000-000003000000}"/>
    <cellStyle name="Normal_Benin 2002 str" xfId="4" xr:uid="{00000000-0005-0000-0000-000004000000}"/>
    <cellStyle name="Normal_ISRSTR02" xfId="5" xr:uid="{00000000-0005-0000-0000-000005000000}"/>
    <cellStyle name="Normal_MOZSTR02" xfId="6" xr:uid="{00000000-0005-0000-0000-000006000000}"/>
    <cellStyle name="Normal_Sheet1" xfId="7" xr:uid="{00000000-0005-0000-0000-000007000000}"/>
    <cellStyle name="Normal_Sheet1_1" xfId="8" xr:uid="{00000000-0005-0000-0000-000008000000}"/>
    <cellStyle name="Normal_SoAf0202" xfId="9" xr:uid="{00000000-0005-0000-0000-000009000000}"/>
    <cellStyle name="Normal_Subezuatorial Africa" xfId="10" xr:uid="{00000000-0005-0000-0000-00000A000000}"/>
    <cellStyle name="Normal_tanstr0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8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A1502" sqref="A1502"/>
    </sheetView>
  </sheetViews>
  <sheetFormatPr baseColWidth="10" defaultRowHeight="14.1" customHeight="1" x14ac:dyDescent="0.2"/>
  <cols>
    <col min="1" max="1" width="24.7109375" style="3" customWidth="1"/>
    <col min="2" max="2" width="29.140625" style="3" customWidth="1"/>
    <col min="3" max="3" width="9.140625" style="3" customWidth="1"/>
    <col min="4" max="5" width="22" style="91" customWidth="1"/>
    <col min="6" max="6" width="19.85546875" style="3" customWidth="1"/>
    <col min="7" max="7" width="9.140625" style="3" customWidth="1"/>
    <col min="8" max="8" width="36.28515625" style="3" customWidth="1"/>
    <col min="9" max="9" width="9.140625" style="3" customWidth="1"/>
    <col min="10" max="10" width="23.7109375" style="3" customWidth="1"/>
    <col min="11" max="11" width="27.42578125" style="3" customWidth="1"/>
    <col min="12" max="256" width="9.140625" style="3" customWidth="1"/>
    <col min="257" max="16384" width="11.42578125" style="3"/>
  </cols>
  <sheetData>
    <row r="1" spans="1:11" ht="14.1" customHeight="1" x14ac:dyDescent="0.2">
      <c r="A1" s="1" t="s">
        <v>2227</v>
      </c>
      <c r="B1" s="1" t="s">
        <v>2228</v>
      </c>
      <c r="C1" s="1" t="s">
        <v>184</v>
      </c>
      <c r="D1" s="72" t="s">
        <v>2229</v>
      </c>
      <c r="E1" s="72" t="s">
        <v>2230</v>
      </c>
      <c r="F1" s="1" t="s">
        <v>2231</v>
      </c>
      <c r="G1" s="1" t="s">
        <v>185</v>
      </c>
      <c r="H1" s="1" t="s">
        <v>186</v>
      </c>
      <c r="I1" s="1" t="s">
        <v>187</v>
      </c>
      <c r="J1" s="2" t="s">
        <v>188</v>
      </c>
      <c r="K1" s="1" t="s">
        <v>189</v>
      </c>
    </row>
    <row r="2" spans="1:11" ht="14.1" customHeight="1" x14ac:dyDescent="0.2">
      <c r="A2" s="4" t="s">
        <v>190</v>
      </c>
      <c r="B2" s="7" t="s">
        <v>422</v>
      </c>
      <c r="C2" s="7" t="s">
        <v>197</v>
      </c>
      <c r="D2" s="79">
        <v>21.0594316</v>
      </c>
      <c r="E2" s="79">
        <v>2.5011062000000002</v>
      </c>
      <c r="F2" s="7" t="s">
        <v>2242</v>
      </c>
      <c r="G2" s="7" t="s">
        <v>199</v>
      </c>
      <c r="H2" s="7" t="s">
        <v>423</v>
      </c>
      <c r="I2" s="7" t="s">
        <v>196</v>
      </c>
      <c r="J2" s="9" t="s">
        <v>198</v>
      </c>
      <c r="K2" s="7" t="s">
        <v>272</v>
      </c>
    </row>
    <row r="3" spans="1:11" ht="14.1" customHeight="1" x14ac:dyDescent="0.2">
      <c r="A3" s="4" t="s">
        <v>190</v>
      </c>
      <c r="B3" s="4" t="s">
        <v>424</v>
      </c>
      <c r="C3" s="4" t="s">
        <v>197</v>
      </c>
      <c r="D3" s="78">
        <v>21.266666666666701</v>
      </c>
      <c r="E3" s="78">
        <v>2.7833333333333301</v>
      </c>
      <c r="F3" s="7" t="s">
        <v>2242</v>
      </c>
      <c r="G3" s="4" t="s">
        <v>199</v>
      </c>
      <c r="H3" s="4" t="s">
        <v>2455</v>
      </c>
      <c r="I3" s="7" t="s">
        <v>196</v>
      </c>
      <c r="J3" s="8">
        <v>800</v>
      </c>
      <c r="K3" s="4" t="s">
        <v>272</v>
      </c>
    </row>
    <row r="4" spans="1:11" ht="14.1" customHeight="1" x14ac:dyDescent="0.2">
      <c r="A4" s="4" t="s">
        <v>190</v>
      </c>
      <c r="B4" s="5" t="s">
        <v>425</v>
      </c>
      <c r="C4" s="4" t="s">
        <v>197</v>
      </c>
      <c r="D4" s="78">
        <v>35.891111111111101</v>
      </c>
      <c r="E4" s="78">
        <v>1.6197222222222201</v>
      </c>
      <c r="F4" s="4" t="s">
        <v>426</v>
      </c>
      <c r="G4" s="6" t="s">
        <v>2459</v>
      </c>
      <c r="H4" s="5" t="s">
        <v>2397</v>
      </c>
      <c r="I4" s="7" t="s">
        <v>196</v>
      </c>
      <c r="J4" s="8">
        <v>140000</v>
      </c>
      <c r="K4" s="4" t="s">
        <v>272</v>
      </c>
    </row>
    <row r="5" spans="1:11" ht="14.1" customHeight="1" x14ac:dyDescent="0.2">
      <c r="A5" s="4" t="s">
        <v>190</v>
      </c>
      <c r="B5" s="5" t="s">
        <v>2429</v>
      </c>
      <c r="C5" s="4" t="s">
        <v>200</v>
      </c>
      <c r="D5" s="78">
        <v>34.8472222222222</v>
      </c>
      <c r="E5" s="78">
        <v>-1.72861111111111</v>
      </c>
      <c r="F5" s="5" t="s">
        <v>427</v>
      </c>
      <c r="G5" s="4" t="s">
        <v>199</v>
      </c>
      <c r="H5" s="5" t="s">
        <v>2430</v>
      </c>
      <c r="I5" s="7" t="s">
        <v>196</v>
      </c>
      <c r="J5" s="8">
        <v>40000</v>
      </c>
      <c r="K5" s="4" t="s">
        <v>272</v>
      </c>
    </row>
    <row r="6" spans="1:11" ht="14.1" customHeight="1" x14ac:dyDescent="0.2">
      <c r="A6" s="4" t="s">
        <v>190</v>
      </c>
      <c r="B6" s="5" t="s">
        <v>428</v>
      </c>
      <c r="C6" s="4" t="s">
        <v>192</v>
      </c>
      <c r="D6" s="78">
        <v>35.933333333333302</v>
      </c>
      <c r="E6" s="78">
        <v>9.0277777777777804E-2</v>
      </c>
      <c r="F6" s="5" t="s">
        <v>427</v>
      </c>
      <c r="G6" s="6" t="s">
        <v>2459</v>
      </c>
      <c r="H6" s="5" t="s">
        <v>2430</v>
      </c>
      <c r="I6" s="7" t="s">
        <v>196</v>
      </c>
      <c r="J6" s="8">
        <v>11000</v>
      </c>
      <c r="K6" s="4" t="s">
        <v>272</v>
      </c>
    </row>
    <row r="7" spans="1:11" ht="14.1" customHeight="1" x14ac:dyDescent="0.2">
      <c r="A7" s="4" t="s">
        <v>190</v>
      </c>
      <c r="B7" s="5" t="s">
        <v>429</v>
      </c>
      <c r="C7" s="4" t="s">
        <v>200</v>
      </c>
      <c r="D7" s="78">
        <v>37.009722222222202</v>
      </c>
      <c r="E7" s="78">
        <v>6.3836111111111098</v>
      </c>
      <c r="F7" s="5" t="s">
        <v>427</v>
      </c>
      <c r="G7" s="4" t="s">
        <v>199</v>
      </c>
      <c r="H7" s="5" t="s">
        <v>2430</v>
      </c>
      <c r="I7" s="7" t="s">
        <v>196</v>
      </c>
      <c r="J7" s="8" t="s">
        <v>198</v>
      </c>
      <c r="K7" s="4" t="s">
        <v>272</v>
      </c>
    </row>
    <row r="8" spans="1:11" ht="14.1" customHeight="1" x14ac:dyDescent="0.2">
      <c r="A8" s="4" t="s">
        <v>190</v>
      </c>
      <c r="B8" s="5" t="s">
        <v>1639</v>
      </c>
      <c r="C8" s="6" t="s">
        <v>2459</v>
      </c>
      <c r="D8" s="78">
        <v>35.1</v>
      </c>
      <c r="E8" s="78">
        <v>-1.85</v>
      </c>
      <c r="F8" s="5" t="s">
        <v>2244</v>
      </c>
      <c r="G8" s="6" t="s">
        <v>2459</v>
      </c>
      <c r="H8" s="5" t="s">
        <v>430</v>
      </c>
      <c r="I8" s="7" t="s">
        <v>196</v>
      </c>
      <c r="J8" s="8">
        <v>200</v>
      </c>
      <c r="K8" s="4" t="s">
        <v>272</v>
      </c>
    </row>
    <row r="9" spans="1:11" ht="14.1" customHeight="1" x14ac:dyDescent="0.2">
      <c r="A9" s="4" t="s">
        <v>190</v>
      </c>
      <c r="B9" s="5" t="s">
        <v>441</v>
      </c>
      <c r="C9" s="6" t="s">
        <v>2459</v>
      </c>
      <c r="D9" s="79">
        <v>28</v>
      </c>
      <c r="E9" s="79">
        <v>2.9999825000000002</v>
      </c>
      <c r="F9" s="5" t="s">
        <v>296</v>
      </c>
      <c r="G9" s="6" t="s">
        <v>2459</v>
      </c>
      <c r="H9" s="5" t="s">
        <v>437</v>
      </c>
      <c r="I9" s="7" t="s">
        <v>196</v>
      </c>
      <c r="J9" s="8">
        <v>1000000</v>
      </c>
      <c r="K9" s="4" t="s">
        <v>272</v>
      </c>
    </row>
    <row r="10" spans="1:11" ht="14.1" customHeight="1" x14ac:dyDescent="0.2">
      <c r="A10" s="4" t="s">
        <v>190</v>
      </c>
      <c r="B10" s="5" t="s">
        <v>440</v>
      </c>
      <c r="C10" s="6" t="s">
        <v>2459</v>
      </c>
      <c r="D10" s="78">
        <v>34.8333333333333</v>
      </c>
      <c r="E10" s="78">
        <v>0.15</v>
      </c>
      <c r="F10" s="5" t="s">
        <v>296</v>
      </c>
      <c r="G10" s="6" t="s">
        <v>2459</v>
      </c>
      <c r="H10" s="5" t="s">
        <v>2407</v>
      </c>
      <c r="I10" s="7" t="s">
        <v>196</v>
      </c>
      <c r="J10" s="8">
        <v>500000</v>
      </c>
      <c r="K10" s="4" t="s">
        <v>272</v>
      </c>
    </row>
    <row r="11" spans="1:11" ht="14.1" customHeight="1" x14ac:dyDescent="0.2">
      <c r="A11" s="4" t="s">
        <v>190</v>
      </c>
      <c r="B11" s="5" t="s">
        <v>432</v>
      </c>
      <c r="C11" s="6" t="s">
        <v>2459</v>
      </c>
      <c r="D11" s="78">
        <v>34.8333333333333</v>
      </c>
      <c r="E11" s="78">
        <v>-0.1</v>
      </c>
      <c r="F11" s="5" t="s">
        <v>296</v>
      </c>
      <c r="G11" s="6" t="s">
        <v>2459</v>
      </c>
      <c r="H11" s="5" t="s">
        <v>2399</v>
      </c>
      <c r="I11" s="7" t="s">
        <v>196</v>
      </c>
      <c r="J11" s="8">
        <v>1000000</v>
      </c>
      <c r="K11" s="4" t="s">
        <v>272</v>
      </c>
    </row>
    <row r="12" spans="1:11" ht="14.1" customHeight="1" x14ac:dyDescent="0.2">
      <c r="A12" s="4" t="s">
        <v>190</v>
      </c>
      <c r="B12" s="5" t="s">
        <v>433</v>
      </c>
      <c r="C12" s="6" t="s">
        <v>2459</v>
      </c>
      <c r="D12" s="78">
        <v>35.303611111111103</v>
      </c>
      <c r="E12" s="78">
        <v>-1.38083333333333</v>
      </c>
      <c r="F12" s="5" t="s">
        <v>296</v>
      </c>
      <c r="G12" s="6" t="s">
        <v>2459</v>
      </c>
      <c r="H12" s="5" t="s">
        <v>2407</v>
      </c>
      <c r="I12" s="7" t="s">
        <v>196</v>
      </c>
      <c r="J12" s="8">
        <v>1000000</v>
      </c>
      <c r="K12" s="4" t="s">
        <v>272</v>
      </c>
    </row>
    <row r="13" spans="1:11" ht="14.1" customHeight="1" x14ac:dyDescent="0.2">
      <c r="A13" s="4" t="s">
        <v>190</v>
      </c>
      <c r="B13" s="5" t="s">
        <v>431</v>
      </c>
      <c r="C13" s="6" t="s">
        <v>2459</v>
      </c>
      <c r="D13" s="78">
        <v>35.373888888888899</v>
      </c>
      <c r="E13" s="78">
        <v>5.89611111111111</v>
      </c>
      <c r="F13" s="5" t="s">
        <v>296</v>
      </c>
      <c r="G13" s="6" t="s">
        <v>2459</v>
      </c>
      <c r="H13" s="5" t="s">
        <v>2398</v>
      </c>
      <c r="I13" s="7" t="s">
        <v>196</v>
      </c>
      <c r="J13" s="8">
        <v>1000000</v>
      </c>
      <c r="K13" s="4" t="s">
        <v>272</v>
      </c>
    </row>
    <row r="14" spans="1:11" ht="14.1" customHeight="1" x14ac:dyDescent="0.2">
      <c r="A14" s="4" t="s">
        <v>190</v>
      </c>
      <c r="B14" s="5" t="s">
        <v>442</v>
      </c>
      <c r="C14" s="6" t="s">
        <v>2459</v>
      </c>
      <c r="D14" s="78">
        <v>35.404166666666697</v>
      </c>
      <c r="E14" s="78">
        <v>8.1241666666666692</v>
      </c>
      <c r="F14" s="5" t="s">
        <v>296</v>
      </c>
      <c r="G14" s="6" t="s">
        <v>2459</v>
      </c>
      <c r="H14" s="5" t="s">
        <v>2406</v>
      </c>
      <c r="I14" s="7" t="s">
        <v>196</v>
      </c>
      <c r="J14" s="8">
        <v>525000</v>
      </c>
      <c r="K14" s="4" t="s">
        <v>272</v>
      </c>
    </row>
    <row r="15" spans="1:11" ht="14.1" customHeight="1" x14ac:dyDescent="0.2">
      <c r="A15" s="4" t="s">
        <v>190</v>
      </c>
      <c r="B15" s="5" t="s">
        <v>435</v>
      </c>
      <c r="C15" s="6" t="s">
        <v>2459</v>
      </c>
      <c r="D15" s="78">
        <v>35.450000000000003</v>
      </c>
      <c r="E15" s="78">
        <v>1.45</v>
      </c>
      <c r="F15" s="5" t="s">
        <v>296</v>
      </c>
      <c r="G15" s="6" t="s">
        <v>2459</v>
      </c>
      <c r="H15" s="5" t="s">
        <v>2416</v>
      </c>
      <c r="I15" s="7" t="s">
        <v>196</v>
      </c>
      <c r="J15" s="8">
        <v>1000000</v>
      </c>
      <c r="K15" s="4" t="s">
        <v>272</v>
      </c>
    </row>
    <row r="16" spans="1:11" ht="14.1" customHeight="1" x14ac:dyDescent="0.2">
      <c r="A16" s="4" t="s">
        <v>190</v>
      </c>
      <c r="B16" s="5" t="s">
        <v>443</v>
      </c>
      <c r="C16" s="6" t="s">
        <v>2459</v>
      </c>
      <c r="D16" s="78">
        <v>35.5208333333333</v>
      </c>
      <c r="E16" s="78">
        <v>-0.408055555555556</v>
      </c>
      <c r="F16" s="5" t="s">
        <v>296</v>
      </c>
      <c r="G16" s="6" t="s">
        <v>2459</v>
      </c>
      <c r="H16" s="5" t="s">
        <v>2407</v>
      </c>
      <c r="I16" s="7" t="s">
        <v>196</v>
      </c>
      <c r="J16" s="8">
        <v>1200000</v>
      </c>
      <c r="K16" s="4" t="s">
        <v>272</v>
      </c>
    </row>
    <row r="17" spans="1:11" ht="14.1" customHeight="1" x14ac:dyDescent="0.2">
      <c r="A17" s="4" t="s">
        <v>190</v>
      </c>
      <c r="B17" s="5" t="s">
        <v>2438</v>
      </c>
      <c r="C17" s="6" t="s">
        <v>2459</v>
      </c>
      <c r="D17" s="78">
        <v>35.705833333333302</v>
      </c>
      <c r="E17" s="78">
        <v>4.5419444444444403</v>
      </c>
      <c r="F17" s="5" t="s">
        <v>296</v>
      </c>
      <c r="G17" s="6" t="s">
        <v>2459</v>
      </c>
      <c r="H17" s="5" t="s">
        <v>438</v>
      </c>
      <c r="I17" s="7" t="s">
        <v>196</v>
      </c>
      <c r="J17" s="8">
        <v>2000000</v>
      </c>
      <c r="K17" s="4" t="s">
        <v>272</v>
      </c>
    </row>
    <row r="18" spans="1:11" ht="14.1" customHeight="1" x14ac:dyDescent="0.2">
      <c r="A18" s="4" t="s">
        <v>190</v>
      </c>
      <c r="B18" s="5" t="s">
        <v>434</v>
      </c>
      <c r="C18" s="6" t="s">
        <v>2459</v>
      </c>
      <c r="D18" s="78">
        <v>36.164722222222203</v>
      </c>
      <c r="E18" s="78">
        <v>1.3347222222222199</v>
      </c>
      <c r="F18" s="5" t="s">
        <v>296</v>
      </c>
      <c r="G18" s="6" t="s">
        <v>2459</v>
      </c>
      <c r="H18" s="5" t="s">
        <v>2410</v>
      </c>
      <c r="I18" s="7" t="s">
        <v>196</v>
      </c>
      <c r="J18" s="8">
        <v>2000000</v>
      </c>
      <c r="K18" s="4" t="s">
        <v>272</v>
      </c>
    </row>
    <row r="19" spans="1:11" ht="14.1" customHeight="1" x14ac:dyDescent="0.2">
      <c r="A19" s="4" t="s">
        <v>190</v>
      </c>
      <c r="B19" s="5" t="s">
        <v>436</v>
      </c>
      <c r="C19" s="6" t="s">
        <v>2459</v>
      </c>
      <c r="D19" s="78">
        <v>36.619444444444397</v>
      </c>
      <c r="E19" s="78">
        <v>3.2252777777777801</v>
      </c>
      <c r="F19" s="5" t="s">
        <v>296</v>
      </c>
      <c r="G19" s="6" t="s">
        <v>2459</v>
      </c>
      <c r="H19" s="5" t="s">
        <v>437</v>
      </c>
      <c r="I19" s="7" t="s">
        <v>196</v>
      </c>
      <c r="J19" s="8">
        <v>1000000</v>
      </c>
      <c r="K19" s="4" t="s">
        <v>272</v>
      </c>
    </row>
    <row r="20" spans="1:11" ht="14.1" customHeight="1" x14ac:dyDescent="0.2">
      <c r="A20" s="4" t="s">
        <v>190</v>
      </c>
      <c r="B20" s="5" t="s">
        <v>201</v>
      </c>
      <c r="C20" s="6" t="s">
        <v>2459</v>
      </c>
      <c r="D20" s="78">
        <v>36.698611111111099</v>
      </c>
      <c r="E20" s="78">
        <v>7.3066666666666702</v>
      </c>
      <c r="F20" s="5" t="s">
        <v>296</v>
      </c>
      <c r="G20" s="6" t="s">
        <v>2459</v>
      </c>
      <c r="H20" s="5" t="s">
        <v>2406</v>
      </c>
      <c r="I20" s="7" t="s">
        <v>196</v>
      </c>
      <c r="J20" s="8">
        <v>900000</v>
      </c>
      <c r="K20" s="4" t="s">
        <v>272</v>
      </c>
    </row>
    <row r="21" spans="1:11" ht="14.1" customHeight="1" x14ac:dyDescent="0.2">
      <c r="A21" s="4" t="s">
        <v>190</v>
      </c>
      <c r="B21" s="5" t="s">
        <v>439</v>
      </c>
      <c r="C21" s="6" t="s">
        <v>2459</v>
      </c>
      <c r="D21" s="79">
        <v>36.8070229</v>
      </c>
      <c r="E21" s="79">
        <v>3.0046423999999998</v>
      </c>
      <c r="F21" s="5" t="s">
        <v>296</v>
      </c>
      <c r="G21" s="6" t="s">
        <v>2459</v>
      </c>
      <c r="H21" s="5" t="s">
        <v>437</v>
      </c>
      <c r="I21" s="7" t="s">
        <v>196</v>
      </c>
      <c r="J21" s="8">
        <v>400000</v>
      </c>
      <c r="K21" s="4" t="s">
        <v>272</v>
      </c>
    </row>
    <row r="22" spans="1:11" ht="14.1" customHeight="1" x14ac:dyDescent="0.2">
      <c r="A22" s="4" t="s">
        <v>190</v>
      </c>
      <c r="B22" s="5" t="s">
        <v>277</v>
      </c>
      <c r="C22" s="6" t="s">
        <v>2459</v>
      </c>
      <c r="D22" s="78">
        <v>36.804722222222203</v>
      </c>
      <c r="E22" s="78">
        <v>7.7383333333333297</v>
      </c>
      <c r="F22" s="41" t="s">
        <v>276</v>
      </c>
      <c r="G22" s="6" t="s">
        <v>2459</v>
      </c>
      <c r="H22" s="5" t="s">
        <v>278</v>
      </c>
      <c r="I22" s="7" t="s">
        <v>196</v>
      </c>
      <c r="J22" s="8">
        <v>1200000</v>
      </c>
      <c r="K22" s="4" t="s">
        <v>272</v>
      </c>
    </row>
    <row r="23" spans="1:11" ht="14.1" customHeight="1" x14ac:dyDescent="0.2">
      <c r="A23" s="4" t="s">
        <v>190</v>
      </c>
      <c r="B23" s="5" t="s">
        <v>444</v>
      </c>
      <c r="C23" s="4" t="s">
        <v>200</v>
      </c>
      <c r="D23" s="78">
        <v>35.5277777777778</v>
      </c>
      <c r="E23" s="78">
        <v>-0.19527777777777799</v>
      </c>
      <c r="F23" s="5" t="s">
        <v>445</v>
      </c>
      <c r="G23" s="4" t="s">
        <v>199</v>
      </c>
      <c r="H23" s="5" t="s">
        <v>2452</v>
      </c>
      <c r="I23" s="7" t="s">
        <v>196</v>
      </c>
      <c r="J23" s="8">
        <v>5000</v>
      </c>
      <c r="K23" s="4" t="s">
        <v>272</v>
      </c>
    </row>
    <row r="24" spans="1:11" ht="14.1" customHeight="1" x14ac:dyDescent="0.2">
      <c r="A24" s="4" t="s">
        <v>190</v>
      </c>
      <c r="B24" s="4" t="s">
        <v>447</v>
      </c>
      <c r="C24" s="4" t="s">
        <v>197</v>
      </c>
      <c r="D24" s="78">
        <v>35.950000000000003</v>
      </c>
      <c r="E24" s="78">
        <v>8.1199999999999992</v>
      </c>
      <c r="F24" s="4" t="s">
        <v>2322</v>
      </c>
      <c r="G24" s="6" t="s">
        <v>2459</v>
      </c>
      <c r="H24" s="4" t="s">
        <v>279</v>
      </c>
      <c r="I24" s="7" t="s">
        <v>196</v>
      </c>
      <c r="J24" s="8">
        <v>3600000</v>
      </c>
      <c r="K24" s="4" t="s">
        <v>272</v>
      </c>
    </row>
    <row r="25" spans="1:11" ht="14.1" customHeight="1" x14ac:dyDescent="0.2">
      <c r="A25" s="4" t="s">
        <v>190</v>
      </c>
      <c r="B25" s="4" t="s">
        <v>446</v>
      </c>
      <c r="C25" s="4" t="s">
        <v>197</v>
      </c>
      <c r="D25" s="78">
        <v>35.75</v>
      </c>
      <c r="E25" s="78">
        <v>8.0500000000000007</v>
      </c>
      <c r="F25" s="4" t="s">
        <v>2322</v>
      </c>
      <c r="G25" s="6" t="s">
        <v>2459</v>
      </c>
      <c r="H25" s="4" t="s">
        <v>279</v>
      </c>
      <c r="I25" s="7" t="s">
        <v>196</v>
      </c>
      <c r="J25" s="8">
        <v>1000000</v>
      </c>
      <c r="K25" s="4" t="s">
        <v>272</v>
      </c>
    </row>
    <row r="26" spans="1:11" ht="14.1" customHeight="1" x14ac:dyDescent="0.2">
      <c r="A26" s="4" t="s">
        <v>190</v>
      </c>
      <c r="B26" s="5" t="s">
        <v>448</v>
      </c>
      <c r="C26" s="6" t="s">
        <v>2459</v>
      </c>
      <c r="D26" s="78">
        <v>36.362499999999997</v>
      </c>
      <c r="E26" s="78">
        <v>6.5683333333333298</v>
      </c>
      <c r="F26" s="5" t="s">
        <v>449</v>
      </c>
      <c r="G26" s="6" t="s">
        <v>2459</v>
      </c>
      <c r="H26" s="5" t="s">
        <v>2409</v>
      </c>
      <c r="I26" s="7" t="s">
        <v>196</v>
      </c>
      <c r="J26" s="8">
        <v>200000</v>
      </c>
      <c r="K26" s="4" t="s">
        <v>272</v>
      </c>
    </row>
    <row r="27" spans="1:11" ht="14.1" customHeight="1" x14ac:dyDescent="0.2">
      <c r="A27" s="4" t="s">
        <v>190</v>
      </c>
      <c r="B27" s="4" t="s">
        <v>2420</v>
      </c>
      <c r="C27" s="4" t="s">
        <v>280</v>
      </c>
      <c r="D27" s="78">
        <v>36.880000000000003</v>
      </c>
      <c r="E27" s="78">
        <v>7.9</v>
      </c>
      <c r="F27" s="4" t="s">
        <v>2248</v>
      </c>
      <c r="G27" s="6" t="s">
        <v>2459</v>
      </c>
      <c r="H27" s="4" t="s">
        <v>2421</v>
      </c>
      <c r="I27" s="7" t="s">
        <v>194</v>
      </c>
      <c r="J27" s="8">
        <v>450000</v>
      </c>
      <c r="K27" s="4" t="s">
        <v>272</v>
      </c>
    </row>
    <row r="28" spans="1:11" ht="14.1" customHeight="1" x14ac:dyDescent="0.2">
      <c r="A28" s="4" t="s">
        <v>190</v>
      </c>
      <c r="B28" s="4" t="s">
        <v>190</v>
      </c>
      <c r="C28" s="4" t="s">
        <v>197</v>
      </c>
      <c r="D28" s="78">
        <v>35.691111111111098</v>
      </c>
      <c r="E28" s="78">
        <v>-0.64166666666666705</v>
      </c>
      <c r="F28" s="4" t="s">
        <v>274</v>
      </c>
      <c r="G28" s="6" t="s">
        <v>2459</v>
      </c>
      <c r="H28" s="5" t="s">
        <v>2511</v>
      </c>
      <c r="I28" s="7" t="s">
        <v>196</v>
      </c>
      <c r="J28" s="8">
        <v>60000</v>
      </c>
      <c r="K28" s="4" t="s">
        <v>272</v>
      </c>
    </row>
    <row r="29" spans="1:11" ht="14.1" customHeight="1" x14ac:dyDescent="0.2">
      <c r="A29" s="4" t="s">
        <v>190</v>
      </c>
      <c r="B29" s="5" t="s">
        <v>191</v>
      </c>
      <c r="C29" s="4" t="s">
        <v>192</v>
      </c>
      <c r="D29" s="78">
        <v>35.851666666666702</v>
      </c>
      <c r="E29" s="78">
        <v>-0.321388888888889</v>
      </c>
      <c r="F29" s="5" t="s">
        <v>2498</v>
      </c>
      <c r="G29" s="6" t="s">
        <v>2459</v>
      </c>
      <c r="H29" s="5" t="s">
        <v>193</v>
      </c>
      <c r="I29" s="7" t="s">
        <v>194</v>
      </c>
      <c r="J29" s="8">
        <v>660000</v>
      </c>
      <c r="K29" s="4" t="s">
        <v>272</v>
      </c>
    </row>
    <row r="30" spans="1:11" ht="14.1" customHeight="1" x14ac:dyDescent="0.2">
      <c r="A30" s="4" t="s">
        <v>190</v>
      </c>
      <c r="B30" s="5" t="s">
        <v>195</v>
      </c>
      <c r="C30" s="4" t="s">
        <v>192</v>
      </c>
      <c r="D30" s="78">
        <v>36.9</v>
      </c>
      <c r="E30" s="78">
        <v>7.7666666666666702</v>
      </c>
      <c r="F30" s="5" t="s">
        <v>2498</v>
      </c>
      <c r="G30" s="6" t="s">
        <v>2459</v>
      </c>
      <c r="H30" s="5" t="s">
        <v>193</v>
      </c>
      <c r="I30" s="7" t="s">
        <v>196</v>
      </c>
      <c r="J30" s="8">
        <v>330000</v>
      </c>
      <c r="K30" s="4" t="s">
        <v>272</v>
      </c>
    </row>
    <row r="31" spans="1:11" ht="14.1" customHeight="1" x14ac:dyDescent="0.2">
      <c r="A31" s="4" t="s">
        <v>190</v>
      </c>
      <c r="B31" s="5" t="s">
        <v>452</v>
      </c>
      <c r="C31" s="4" t="s">
        <v>197</v>
      </c>
      <c r="D31" s="75">
        <v>34</v>
      </c>
      <c r="E31" s="75">
        <v>9</v>
      </c>
      <c r="F31" s="4" t="s">
        <v>182</v>
      </c>
      <c r="G31" s="6" t="s">
        <v>2459</v>
      </c>
      <c r="H31" s="4" t="s">
        <v>279</v>
      </c>
      <c r="I31" s="7" t="s">
        <v>196</v>
      </c>
      <c r="J31" s="8" t="s">
        <v>198</v>
      </c>
      <c r="K31" s="4" t="s">
        <v>272</v>
      </c>
    </row>
    <row r="32" spans="1:11" ht="14.1" customHeight="1" x14ac:dyDescent="0.2">
      <c r="A32" s="4" t="s">
        <v>190</v>
      </c>
      <c r="B32" s="4" t="s">
        <v>450</v>
      </c>
      <c r="C32" s="4" t="s">
        <v>197</v>
      </c>
      <c r="D32" s="78">
        <v>34.716666666666697</v>
      </c>
      <c r="E32" s="78">
        <v>8</v>
      </c>
      <c r="F32" s="4" t="s">
        <v>182</v>
      </c>
      <c r="G32" s="4" t="s">
        <v>199</v>
      </c>
      <c r="H32" s="4" t="s">
        <v>279</v>
      </c>
      <c r="I32" s="7" t="s">
        <v>196</v>
      </c>
      <c r="J32" s="8">
        <v>700000</v>
      </c>
      <c r="K32" s="4" t="s">
        <v>272</v>
      </c>
    </row>
    <row r="33" spans="1:11" ht="14.1" customHeight="1" x14ac:dyDescent="0.2">
      <c r="A33" s="4" t="s">
        <v>190</v>
      </c>
      <c r="B33" s="4" t="s">
        <v>451</v>
      </c>
      <c r="C33" s="4" t="s">
        <v>197</v>
      </c>
      <c r="D33" s="78">
        <v>35.5</v>
      </c>
      <c r="E33" s="78">
        <v>8.32</v>
      </c>
      <c r="F33" s="4" t="s">
        <v>182</v>
      </c>
      <c r="G33" s="6" t="s">
        <v>2459</v>
      </c>
      <c r="H33" s="4" t="s">
        <v>279</v>
      </c>
      <c r="I33" s="7" t="s">
        <v>196</v>
      </c>
      <c r="J33" s="8" t="s">
        <v>198</v>
      </c>
      <c r="K33" s="4" t="s">
        <v>272</v>
      </c>
    </row>
    <row r="34" spans="1:11" ht="14.1" customHeight="1" x14ac:dyDescent="0.2">
      <c r="A34" s="4" t="s">
        <v>190</v>
      </c>
      <c r="B34" s="4" t="s">
        <v>433</v>
      </c>
      <c r="C34" s="4" t="s">
        <v>197</v>
      </c>
      <c r="D34" s="78">
        <v>35.299999999999997</v>
      </c>
      <c r="E34" s="78">
        <v>-1.37</v>
      </c>
      <c r="F34" s="4" t="s">
        <v>267</v>
      </c>
      <c r="G34" s="6" t="s">
        <v>2459</v>
      </c>
      <c r="H34" s="4" t="s">
        <v>279</v>
      </c>
      <c r="I34" s="7" t="s">
        <v>196</v>
      </c>
      <c r="J34" s="8" t="s">
        <v>198</v>
      </c>
      <c r="K34" s="4" t="s">
        <v>272</v>
      </c>
    </row>
    <row r="35" spans="1:11" ht="14.1" customHeight="1" x14ac:dyDescent="0.2">
      <c r="A35" s="4" t="s">
        <v>190</v>
      </c>
      <c r="B35" s="5" t="s">
        <v>453</v>
      </c>
      <c r="C35" s="4" t="s">
        <v>281</v>
      </c>
      <c r="D35" s="78">
        <v>34.85</v>
      </c>
      <c r="E35" s="78">
        <v>5.7333333333333298</v>
      </c>
      <c r="F35" s="38" t="s">
        <v>344</v>
      </c>
      <c r="G35" s="6" t="s">
        <v>2459</v>
      </c>
      <c r="H35" s="5" t="s">
        <v>2401</v>
      </c>
      <c r="I35" s="7" t="s">
        <v>196</v>
      </c>
      <c r="J35" s="8">
        <v>50000</v>
      </c>
      <c r="K35" s="4" t="s">
        <v>272</v>
      </c>
    </row>
    <row r="36" spans="1:11" ht="14.1" customHeight="1" x14ac:dyDescent="0.2">
      <c r="A36" s="4" t="s">
        <v>190</v>
      </c>
      <c r="B36" s="5" t="s">
        <v>453</v>
      </c>
      <c r="C36" s="6" t="s">
        <v>2459</v>
      </c>
      <c r="D36" s="78">
        <v>34.85</v>
      </c>
      <c r="E36" s="78">
        <v>5.7333333333333298</v>
      </c>
      <c r="F36" s="38" t="s">
        <v>344</v>
      </c>
      <c r="G36" s="6" t="s">
        <v>2459</v>
      </c>
      <c r="H36" s="5" t="s">
        <v>2401</v>
      </c>
      <c r="I36" s="7" t="s">
        <v>196</v>
      </c>
      <c r="J36" s="8" t="s">
        <v>198</v>
      </c>
      <c r="K36" s="4" t="s">
        <v>272</v>
      </c>
    </row>
    <row r="37" spans="1:11" ht="14.1" customHeight="1" x14ac:dyDescent="0.2">
      <c r="A37" s="4" t="s">
        <v>190</v>
      </c>
      <c r="B37" s="4" t="s">
        <v>190</v>
      </c>
      <c r="C37" s="6" t="s">
        <v>2459</v>
      </c>
      <c r="D37" s="78">
        <v>35.691111111111098</v>
      </c>
      <c r="E37" s="78">
        <v>-0.64166666666666705</v>
      </c>
      <c r="F37" s="38" t="s">
        <v>344</v>
      </c>
      <c r="G37" s="6" t="s">
        <v>2459</v>
      </c>
      <c r="H37" s="5" t="s">
        <v>2401</v>
      </c>
      <c r="I37" s="7" t="s">
        <v>196</v>
      </c>
      <c r="J37" s="8" t="s">
        <v>198</v>
      </c>
      <c r="K37" s="4" t="s">
        <v>272</v>
      </c>
    </row>
    <row r="38" spans="1:11" ht="14.1" customHeight="1" x14ac:dyDescent="0.2">
      <c r="A38" s="4" t="s">
        <v>190</v>
      </c>
      <c r="B38" s="5" t="s">
        <v>455</v>
      </c>
      <c r="C38" s="6" t="s">
        <v>2459</v>
      </c>
      <c r="D38" s="78">
        <v>35.799999999999997</v>
      </c>
      <c r="E38" s="78">
        <v>4.1333333333333302</v>
      </c>
      <c r="F38" s="38" t="s">
        <v>344</v>
      </c>
      <c r="G38" s="4" t="s">
        <v>199</v>
      </c>
      <c r="H38" s="5" t="s">
        <v>2401</v>
      </c>
      <c r="I38" s="7" t="s">
        <v>196</v>
      </c>
      <c r="J38" s="8" t="s">
        <v>198</v>
      </c>
      <c r="K38" s="4" t="s">
        <v>272</v>
      </c>
    </row>
    <row r="39" spans="1:11" ht="14.1" customHeight="1" x14ac:dyDescent="0.2">
      <c r="A39" s="4" t="s">
        <v>190</v>
      </c>
      <c r="B39" s="4" t="s">
        <v>458</v>
      </c>
      <c r="C39" s="6" t="s">
        <v>2459</v>
      </c>
      <c r="D39" s="78">
        <v>35.877499999999998</v>
      </c>
      <c r="E39" s="78">
        <v>7.1136111111111102</v>
      </c>
      <c r="F39" s="38" t="s">
        <v>344</v>
      </c>
      <c r="G39" s="4" t="s">
        <v>199</v>
      </c>
      <c r="H39" s="5" t="s">
        <v>2401</v>
      </c>
      <c r="I39" s="7" t="s">
        <v>196</v>
      </c>
      <c r="J39" s="8" t="s">
        <v>198</v>
      </c>
      <c r="K39" s="4" t="s">
        <v>272</v>
      </c>
    </row>
    <row r="40" spans="1:11" ht="14.1" customHeight="1" x14ac:dyDescent="0.2">
      <c r="A40" s="4" t="s">
        <v>190</v>
      </c>
      <c r="B40" s="5" t="s">
        <v>456</v>
      </c>
      <c r="C40" s="6" t="s">
        <v>2459</v>
      </c>
      <c r="D40" s="78">
        <v>36.183055555555597</v>
      </c>
      <c r="E40" s="78">
        <v>6.3872222222222197</v>
      </c>
      <c r="F40" s="38" t="s">
        <v>344</v>
      </c>
      <c r="G40" s="4" t="s">
        <v>199</v>
      </c>
      <c r="H40" s="5" t="s">
        <v>2401</v>
      </c>
      <c r="I40" s="7" t="s">
        <v>196</v>
      </c>
      <c r="J40" s="8" t="s">
        <v>198</v>
      </c>
      <c r="K40" s="4" t="s">
        <v>272</v>
      </c>
    </row>
    <row r="41" spans="1:11" ht="14.1" customHeight="1" x14ac:dyDescent="0.2">
      <c r="A41" s="4" t="s">
        <v>190</v>
      </c>
      <c r="B41" s="5" t="s">
        <v>459</v>
      </c>
      <c r="C41" s="6" t="s">
        <v>2459</v>
      </c>
      <c r="D41" s="78">
        <v>36.191388888888902</v>
      </c>
      <c r="E41" s="78">
        <v>5.4094444444444401</v>
      </c>
      <c r="F41" s="38" t="s">
        <v>344</v>
      </c>
      <c r="G41" s="4" t="s">
        <v>199</v>
      </c>
      <c r="H41" s="5" t="s">
        <v>2401</v>
      </c>
      <c r="I41" s="7" t="s">
        <v>196</v>
      </c>
      <c r="J41" s="8" t="s">
        <v>198</v>
      </c>
      <c r="K41" s="4" t="s">
        <v>272</v>
      </c>
    </row>
    <row r="42" spans="1:11" ht="14.1" customHeight="1" x14ac:dyDescent="0.2">
      <c r="A42" s="4" t="s">
        <v>190</v>
      </c>
      <c r="B42" s="5" t="s">
        <v>460</v>
      </c>
      <c r="C42" s="6" t="s">
        <v>2459</v>
      </c>
      <c r="D42" s="78">
        <v>36.65</v>
      </c>
      <c r="E42" s="78">
        <v>8.1</v>
      </c>
      <c r="F42" s="38" t="s">
        <v>344</v>
      </c>
      <c r="G42" s="4" t="s">
        <v>199</v>
      </c>
      <c r="H42" s="5" t="s">
        <v>2401</v>
      </c>
      <c r="I42" s="7" t="s">
        <v>196</v>
      </c>
      <c r="J42" s="8" t="s">
        <v>198</v>
      </c>
      <c r="K42" s="4" t="s">
        <v>272</v>
      </c>
    </row>
    <row r="43" spans="1:11" ht="14.1" customHeight="1" x14ac:dyDescent="0.2">
      <c r="A43" s="4" t="s">
        <v>190</v>
      </c>
      <c r="B43" s="5" t="s">
        <v>457</v>
      </c>
      <c r="C43" s="6" t="s">
        <v>2459</v>
      </c>
      <c r="D43" s="78">
        <v>36.945277777777797</v>
      </c>
      <c r="E43" s="78">
        <v>6.5688888888888899</v>
      </c>
      <c r="F43" s="38" t="s">
        <v>344</v>
      </c>
      <c r="G43" s="4" t="s">
        <v>199</v>
      </c>
      <c r="H43" s="5" t="s">
        <v>2401</v>
      </c>
      <c r="I43" s="7" t="s">
        <v>196</v>
      </c>
      <c r="J43" s="8" t="s">
        <v>198</v>
      </c>
      <c r="K43" s="4" t="s">
        <v>272</v>
      </c>
    </row>
    <row r="44" spans="1:11" ht="14.1" customHeight="1" x14ac:dyDescent="0.2">
      <c r="A44" s="4" t="s">
        <v>190</v>
      </c>
      <c r="B44" s="5" t="s">
        <v>454</v>
      </c>
      <c r="C44" s="6" t="s">
        <v>2459</v>
      </c>
      <c r="D44" s="78">
        <v>35.802500000000002</v>
      </c>
      <c r="E44" s="78">
        <v>-0.26111111111111102</v>
      </c>
      <c r="F44" s="4" t="s">
        <v>2307</v>
      </c>
      <c r="G44" s="4" t="s">
        <v>199</v>
      </c>
      <c r="H44" s="5" t="s">
        <v>2401</v>
      </c>
      <c r="I44" s="7" t="s">
        <v>196</v>
      </c>
      <c r="J44" s="8">
        <v>300000</v>
      </c>
      <c r="K44" s="4" t="s">
        <v>272</v>
      </c>
    </row>
    <row r="45" spans="1:11" ht="14.1" customHeight="1" x14ac:dyDescent="0.2">
      <c r="A45" s="4" t="s">
        <v>190</v>
      </c>
      <c r="B45" s="5" t="s">
        <v>282</v>
      </c>
      <c r="C45" s="4" t="s">
        <v>283</v>
      </c>
      <c r="D45" s="78">
        <v>36.804722222222203</v>
      </c>
      <c r="E45" s="78">
        <v>7.7383333333333297</v>
      </c>
      <c r="F45" s="5" t="s">
        <v>557</v>
      </c>
      <c r="G45" s="6" t="s">
        <v>2459</v>
      </c>
      <c r="H45" s="5" t="s">
        <v>278</v>
      </c>
      <c r="I45" s="7" t="s">
        <v>196</v>
      </c>
      <c r="J45" s="8">
        <v>1320000</v>
      </c>
      <c r="K45" s="4" t="s">
        <v>272</v>
      </c>
    </row>
    <row r="46" spans="1:11" ht="14.1" customHeight="1" x14ac:dyDescent="0.2">
      <c r="A46" s="4" t="s">
        <v>190</v>
      </c>
      <c r="B46" s="5" t="s">
        <v>285</v>
      </c>
      <c r="C46" s="4" t="s">
        <v>192</v>
      </c>
      <c r="D46" s="78">
        <v>32.483333333333299</v>
      </c>
      <c r="E46" s="78">
        <v>3.6666666666666701</v>
      </c>
      <c r="F46" s="5" t="s">
        <v>557</v>
      </c>
      <c r="G46" s="6" t="s">
        <v>2459</v>
      </c>
      <c r="H46" s="5" t="s">
        <v>286</v>
      </c>
      <c r="I46" s="7" t="s">
        <v>196</v>
      </c>
      <c r="J46" s="8">
        <v>128000</v>
      </c>
      <c r="K46" s="4" t="s">
        <v>272</v>
      </c>
    </row>
    <row r="47" spans="1:11" ht="14.1" customHeight="1" x14ac:dyDescent="0.2">
      <c r="A47" s="4" t="s">
        <v>190</v>
      </c>
      <c r="B47" s="5" t="s">
        <v>277</v>
      </c>
      <c r="C47" s="4" t="s">
        <v>192</v>
      </c>
      <c r="D47" s="78">
        <v>36.804722222222203</v>
      </c>
      <c r="E47" s="78">
        <v>7.7383333333333297</v>
      </c>
      <c r="F47" s="5" t="s">
        <v>557</v>
      </c>
      <c r="G47" s="6" t="s">
        <v>2459</v>
      </c>
      <c r="H47" s="5" t="s">
        <v>284</v>
      </c>
      <c r="I47" s="7" t="s">
        <v>196</v>
      </c>
      <c r="J47" s="8">
        <v>70000</v>
      </c>
      <c r="K47" s="4" t="s">
        <v>272</v>
      </c>
    </row>
    <row r="48" spans="1:11" ht="14.1" customHeight="1" x14ac:dyDescent="0.2">
      <c r="A48" s="4" t="s">
        <v>190</v>
      </c>
      <c r="B48" s="5" t="s">
        <v>282</v>
      </c>
      <c r="C48" s="4" t="s">
        <v>283</v>
      </c>
      <c r="D48" s="78">
        <v>36.804722222222203</v>
      </c>
      <c r="E48" s="78">
        <v>7.7383333333333297</v>
      </c>
      <c r="F48" s="5" t="s">
        <v>557</v>
      </c>
      <c r="G48" s="6" t="s">
        <v>2459</v>
      </c>
      <c r="H48" s="5" t="s">
        <v>278</v>
      </c>
      <c r="I48" s="7" t="s">
        <v>196</v>
      </c>
      <c r="J48" s="8">
        <v>100000</v>
      </c>
      <c r="K48" s="4" t="s">
        <v>272</v>
      </c>
    </row>
    <row r="49" spans="1:11" ht="14.1" customHeight="1" x14ac:dyDescent="0.2">
      <c r="A49" s="4" t="s">
        <v>190</v>
      </c>
      <c r="B49" s="5" t="s">
        <v>282</v>
      </c>
      <c r="C49" s="4" t="s">
        <v>192</v>
      </c>
      <c r="D49" s="78">
        <v>36.804722222222203</v>
      </c>
      <c r="E49" s="78">
        <v>7.7383333333333297</v>
      </c>
      <c r="F49" s="5" t="s">
        <v>557</v>
      </c>
      <c r="G49" s="6" t="s">
        <v>2459</v>
      </c>
      <c r="H49" s="5" t="s">
        <v>278</v>
      </c>
      <c r="I49" s="7" t="s">
        <v>196</v>
      </c>
      <c r="J49" s="8">
        <v>400000</v>
      </c>
      <c r="K49" s="4" t="s">
        <v>272</v>
      </c>
    </row>
    <row r="50" spans="1:11" ht="14.1" customHeight="1" x14ac:dyDescent="0.2">
      <c r="A50" s="4" t="s">
        <v>190</v>
      </c>
      <c r="B50" s="5" t="s">
        <v>282</v>
      </c>
      <c r="C50" s="4" t="s">
        <v>283</v>
      </c>
      <c r="D50" s="78">
        <v>36.804722222222203</v>
      </c>
      <c r="E50" s="78">
        <v>7.7383333333333297</v>
      </c>
      <c r="F50" s="5" t="s">
        <v>557</v>
      </c>
      <c r="G50" s="6" t="s">
        <v>2459</v>
      </c>
      <c r="H50" s="5" t="s">
        <v>278</v>
      </c>
      <c r="I50" s="7" t="s">
        <v>196</v>
      </c>
      <c r="J50" s="8">
        <v>540000</v>
      </c>
      <c r="K50" s="4" t="s">
        <v>272</v>
      </c>
    </row>
    <row r="51" spans="1:11" ht="14.1" customHeight="1" x14ac:dyDescent="0.2">
      <c r="A51" s="4" t="s">
        <v>190</v>
      </c>
      <c r="B51" s="5" t="s">
        <v>282</v>
      </c>
      <c r="C51" s="4" t="s">
        <v>283</v>
      </c>
      <c r="D51" s="78">
        <v>36.804722222222203</v>
      </c>
      <c r="E51" s="78">
        <v>7.7383333333333297</v>
      </c>
      <c r="F51" s="5" t="s">
        <v>557</v>
      </c>
      <c r="G51" s="6" t="s">
        <v>2459</v>
      </c>
      <c r="H51" s="5" t="s">
        <v>278</v>
      </c>
      <c r="I51" s="7" t="s">
        <v>196</v>
      </c>
      <c r="J51" s="8">
        <v>700000</v>
      </c>
      <c r="K51" s="4" t="s">
        <v>272</v>
      </c>
    </row>
    <row r="52" spans="1:11" ht="14.1" customHeight="1" x14ac:dyDescent="0.2">
      <c r="A52" s="4" t="s">
        <v>190</v>
      </c>
      <c r="B52" s="5" t="s">
        <v>282</v>
      </c>
      <c r="C52" s="4" t="s">
        <v>192</v>
      </c>
      <c r="D52" s="78">
        <v>36.804722222222203</v>
      </c>
      <c r="E52" s="78">
        <v>7.7383333333333297</v>
      </c>
      <c r="F52" s="5" t="s">
        <v>557</v>
      </c>
      <c r="G52" s="6" t="s">
        <v>2459</v>
      </c>
      <c r="H52" s="5" t="s">
        <v>278</v>
      </c>
      <c r="I52" s="7" t="s">
        <v>196</v>
      </c>
      <c r="J52" s="8">
        <v>1400000</v>
      </c>
      <c r="K52" s="4" t="s">
        <v>272</v>
      </c>
    </row>
    <row r="53" spans="1:11" ht="14.1" customHeight="1" x14ac:dyDescent="0.2">
      <c r="A53" s="4" t="s">
        <v>190</v>
      </c>
      <c r="B53" s="4" t="s">
        <v>287</v>
      </c>
      <c r="C53" s="4" t="s">
        <v>281</v>
      </c>
      <c r="D53" s="78">
        <v>35.1</v>
      </c>
      <c r="E53" s="78">
        <v>-0.85</v>
      </c>
      <c r="F53" s="4" t="s">
        <v>2251</v>
      </c>
      <c r="G53" s="6" t="s">
        <v>2459</v>
      </c>
      <c r="H53" s="5" t="s">
        <v>288</v>
      </c>
      <c r="I53" s="7" t="s">
        <v>196</v>
      </c>
      <c r="J53" s="8">
        <v>30000</v>
      </c>
      <c r="K53" s="4" t="s">
        <v>272</v>
      </c>
    </row>
    <row r="54" spans="1:11" ht="14.1" customHeight="1" x14ac:dyDescent="0.2">
      <c r="A54" s="4" t="s">
        <v>190</v>
      </c>
      <c r="B54" s="4" t="s">
        <v>289</v>
      </c>
      <c r="C54" s="4" t="s">
        <v>197</v>
      </c>
      <c r="D54" s="78">
        <v>35.89</v>
      </c>
      <c r="E54" s="78">
        <v>6.41</v>
      </c>
      <c r="F54" s="4" t="s">
        <v>2251</v>
      </c>
      <c r="G54" s="6" t="s">
        <v>2459</v>
      </c>
      <c r="H54" s="5" t="s">
        <v>290</v>
      </c>
      <c r="I54" s="7" t="s">
        <v>194</v>
      </c>
      <c r="J54" s="8" t="s">
        <v>198</v>
      </c>
      <c r="K54" s="4" t="s">
        <v>272</v>
      </c>
    </row>
    <row r="55" spans="1:11" ht="14.1" customHeight="1" x14ac:dyDescent="0.2">
      <c r="A55" s="4" t="s">
        <v>190</v>
      </c>
      <c r="B55" s="4" t="s">
        <v>291</v>
      </c>
      <c r="C55" s="4" t="s">
        <v>197</v>
      </c>
      <c r="D55" s="78">
        <v>34.6</v>
      </c>
      <c r="E55" s="78">
        <v>-0.3</v>
      </c>
      <c r="F55" s="4" t="s">
        <v>2251</v>
      </c>
      <c r="G55" s="6" t="s">
        <v>2459</v>
      </c>
      <c r="H55" s="4" t="s">
        <v>279</v>
      </c>
      <c r="I55" s="7" t="s">
        <v>194</v>
      </c>
      <c r="J55" s="8" t="s">
        <v>198</v>
      </c>
      <c r="K55" s="4" t="s">
        <v>272</v>
      </c>
    </row>
    <row r="56" spans="1:11" ht="14.1" customHeight="1" x14ac:dyDescent="0.2">
      <c r="A56" s="4" t="s">
        <v>190</v>
      </c>
      <c r="B56" s="4" t="s">
        <v>291</v>
      </c>
      <c r="C56" s="4" t="s">
        <v>197</v>
      </c>
      <c r="D56" s="78">
        <v>34.6</v>
      </c>
      <c r="E56" s="78">
        <v>-0.3</v>
      </c>
      <c r="F56" s="4" t="s">
        <v>2250</v>
      </c>
      <c r="G56" s="6" t="s">
        <v>2459</v>
      </c>
      <c r="H56" s="4" t="s">
        <v>279</v>
      </c>
      <c r="I56" s="7" t="s">
        <v>194</v>
      </c>
      <c r="J56" s="8" t="s">
        <v>198</v>
      </c>
      <c r="K56" s="4" t="s">
        <v>272</v>
      </c>
    </row>
    <row r="57" spans="1:11" ht="14.1" customHeight="1" x14ac:dyDescent="0.2">
      <c r="A57" s="4" t="s">
        <v>292</v>
      </c>
      <c r="B57" s="4" t="s">
        <v>293</v>
      </c>
      <c r="C57" s="4" t="s">
        <v>280</v>
      </c>
      <c r="D57" s="77">
        <v>-4.5833333333333304</v>
      </c>
      <c r="E57" s="77">
        <v>12.716666666666701</v>
      </c>
      <c r="F57" s="7" t="s">
        <v>2242</v>
      </c>
      <c r="G57" s="4" t="s">
        <v>199</v>
      </c>
      <c r="H57" s="4" t="s">
        <v>294</v>
      </c>
      <c r="I57" s="7" t="s">
        <v>196</v>
      </c>
      <c r="J57" s="8" t="s">
        <v>198</v>
      </c>
      <c r="K57" s="44" t="s">
        <v>272</v>
      </c>
    </row>
    <row r="58" spans="1:11" ht="14.1" customHeight="1" x14ac:dyDescent="0.2">
      <c r="A58" s="4" t="s">
        <v>292</v>
      </c>
      <c r="B58" s="4" t="s">
        <v>295</v>
      </c>
      <c r="C58" s="4" t="s">
        <v>192</v>
      </c>
      <c r="D58" s="77">
        <v>-8.83</v>
      </c>
      <c r="E58" s="77">
        <v>14.23</v>
      </c>
      <c r="F58" s="5" t="s">
        <v>296</v>
      </c>
      <c r="G58" s="6" t="s">
        <v>2459</v>
      </c>
      <c r="H58" s="4" t="s">
        <v>297</v>
      </c>
      <c r="I58" s="7" t="s">
        <v>196</v>
      </c>
      <c r="J58" s="8">
        <v>700000</v>
      </c>
      <c r="K58" s="4" t="s">
        <v>272</v>
      </c>
    </row>
    <row r="59" spans="1:11" ht="14.1" customHeight="1" x14ac:dyDescent="0.2">
      <c r="A59" s="4" t="s">
        <v>292</v>
      </c>
      <c r="B59" s="4" t="s">
        <v>298</v>
      </c>
      <c r="C59" s="4" t="s">
        <v>197</v>
      </c>
      <c r="D59" s="79">
        <v>-12.5</v>
      </c>
      <c r="E59" s="79">
        <v>18.5</v>
      </c>
      <c r="F59" s="4" t="s">
        <v>2247</v>
      </c>
      <c r="G59" s="6" t="s">
        <v>2459</v>
      </c>
      <c r="H59" s="4" t="s">
        <v>299</v>
      </c>
      <c r="I59" s="7" t="s">
        <v>196</v>
      </c>
      <c r="J59" s="8" t="s">
        <v>198</v>
      </c>
      <c r="K59" s="4" t="s">
        <v>272</v>
      </c>
    </row>
    <row r="60" spans="1:11" ht="14.1" customHeight="1" x14ac:dyDescent="0.2">
      <c r="A60" s="4" t="s">
        <v>292</v>
      </c>
      <c r="B60" s="4" t="s">
        <v>315</v>
      </c>
      <c r="C60" s="4" t="s">
        <v>197</v>
      </c>
      <c r="D60" s="79">
        <v>-12.5</v>
      </c>
      <c r="E60" s="79">
        <v>18.5</v>
      </c>
      <c r="F60" s="10" t="s">
        <v>264</v>
      </c>
      <c r="G60" s="4" t="s">
        <v>199</v>
      </c>
      <c r="H60" s="4" t="s">
        <v>316</v>
      </c>
      <c r="I60" s="7" t="s">
        <v>196</v>
      </c>
      <c r="J60" s="8">
        <v>120000</v>
      </c>
      <c r="K60" s="4" t="s">
        <v>273</v>
      </c>
    </row>
    <row r="61" spans="1:11" ht="14.1" customHeight="1" x14ac:dyDescent="0.2">
      <c r="A61" s="4" t="s">
        <v>292</v>
      </c>
      <c r="B61" s="4" t="s">
        <v>328</v>
      </c>
      <c r="C61" s="4" t="s">
        <v>197</v>
      </c>
      <c r="D61" s="77">
        <v>-11.3</v>
      </c>
      <c r="E61" s="77">
        <v>20.816666666666698</v>
      </c>
      <c r="F61" s="10" t="s">
        <v>264</v>
      </c>
      <c r="G61" s="4" t="s">
        <v>199</v>
      </c>
      <c r="H61" s="4" t="s">
        <v>303</v>
      </c>
      <c r="I61" s="7" t="s">
        <v>196</v>
      </c>
      <c r="J61" s="8">
        <v>300000</v>
      </c>
      <c r="K61" s="4" t="s">
        <v>273</v>
      </c>
    </row>
    <row r="62" spans="1:11" ht="14.1" customHeight="1" x14ac:dyDescent="0.2">
      <c r="A62" s="4" t="s">
        <v>292</v>
      </c>
      <c r="B62" s="4" t="s">
        <v>313</v>
      </c>
      <c r="C62" s="4" t="s">
        <v>197</v>
      </c>
      <c r="D62" s="77">
        <v>-11.233333333333301</v>
      </c>
      <c r="E62" s="77">
        <v>17.4166666666667</v>
      </c>
      <c r="F62" s="10" t="s">
        <v>264</v>
      </c>
      <c r="G62" s="4" t="s">
        <v>199</v>
      </c>
      <c r="H62" s="10" t="s">
        <v>314</v>
      </c>
      <c r="I62" s="7" t="s">
        <v>196</v>
      </c>
      <c r="J62" s="8" t="s">
        <v>198</v>
      </c>
      <c r="K62" s="4" t="s">
        <v>273</v>
      </c>
    </row>
    <row r="63" spans="1:11" ht="14.1" customHeight="1" x14ac:dyDescent="0.2">
      <c r="A63" s="10" t="s">
        <v>292</v>
      </c>
      <c r="B63" s="10" t="s">
        <v>307</v>
      </c>
      <c r="C63" s="10" t="s">
        <v>197</v>
      </c>
      <c r="D63" s="77">
        <v>-10.15</v>
      </c>
      <c r="E63" s="77">
        <v>15.92</v>
      </c>
      <c r="F63" s="10" t="s">
        <v>264</v>
      </c>
      <c r="G63" s="10" t="s">
        <v>199</v>
      </c>
      <c r="H63" s="10" t="s">
        <v>308</v>
      </c>
      <c r="I63" s="7" t="s">
        <v>196</v>
      </c>
      <c r="J63" s="11">
        <v>990000</v>
      </c>
      <c r="K63" s="4" t="s">
        <v>273</v>
      </c>
    </row>
    <row r="64" spans="1:11" ht="14.1" customHeight="1" x14ac:dyDescent="0.2">
      <c r="A64" s="10" t="s">
        <v>292</v>
      </c>
      <c r="B64" s="10" t="s">
        <v>300</v>
      </c>
      <c r="C64" s="10" t="s">
        <v>197</v>
      </c>
      <c r="D64" s="82">
        <v>-10.049989626210699</v>
      </c>
      <c r="E64" s="82">
        <v>15.1666602658877</v>
      </c>
      <c r="F64" s="10" t="s">
        <v>264</v>
      </c>
      <c r="G64" s="10" t="s">
        <v>199</v>
      </c>
      <c r="H64" s="10" t="s">
        <v>301</v>
      </c>
      <c r="I64" s="7" t="s">
        <v>196</v>
      </c>
      <c r="J64" s="11" t="s">
        <v>198</v>
      </c>
      <c r="K64" s="4" t="s">
        <v>273</v>
      </c>
    </row>
    <row r="65" spans="1:11" ht="14.1" customHeight="1" x14ac:dyDescent="0.2">
      <c r="A65" s="10" t="s">
        <v>292</v>
      </c>
      <c r="B65" s="10" t="s">
        <v>322</v>
      </c>
      <c r="C65" s="10" t="s">
        <v>197</v>
      </c>
      <c r="D65" s="77">
        <v>-9.4499999999999993</v>
      </c>
      <c r="E65" s="77">
        <v>21.48</v>
      </c>
      <c r="F65" s="10" t="s">
        <v>264</v>
      </c>
      <c r="G65" s="10" t="s">
        <v>199</v>
      </c>
      <c r="H65" s="10" t="s">
        <v>2477</v>
      </c>
      <c r="I65" s="7" t="s">
        <v>196</v>
      </c>
      <c r="J65" s="11">
        <v>470000</v>
      </c>
      <c r="K65" s="4" t="s">
        <v>273</v>
      </c>
    </row>
    <row r="66" spans="1:11" ht="14.1" customHeight="1" x14ac:dyDescent="0.2">
      <c r="A66" s="4" t="s">
        <v>292</v>
      </c>
      <c r="B66" s="4" t="s">
        <v>311</v>
      </c>
      <c r="C66" s="4" t="s">
        <v>197</v>
      </c>
      <c r="D66" s="79">
        <v>-9.1402740478515607</v>
      </c>
      <c r="E66" s="79">
        <v>18.051336288452099</v>
      </c>
      <c r="F66" s="10" t="s">
        <v>264</v>
      </c>
      <c r="G66" s="4" t="s">
        <v>199</v>
      </c>
      <c r="H66" s="4" t="s">
        <v>312</v>
      </c>
      <c r="I66" s="7" t="s">
        <v>196</v>
      </c>
      <c r="J66" s="8" t="s">
        <v>198</v>
      </c>
      <c r="K66" s="4" t="s">
        <v>273</v>
      </c>
    </row>
    <row r="67" spans="1:11" ht="14.1" customHeight="1" x14ac:dyDescent="0.2">
      <c r="A67" s="10" t="s">
        <v>292</v>
      </c>
      <c r="B67" s="10" t="s">
        <v>317</v>
      </c>
      <c r="C67" s="10" t="s">
        <v>192</v>
      </c>
      <c r="D67" s="77">
        <v>-8.83</v>
      </c>
      <c r="E67" s="77">
        <v>14.23</v>
      </c>
      <c r="F67" s="10" t="s">
        <v>264</v>
      </c>
      <c r="G67" s="6" t="s">
        <v>2459</v>
      </c>
      <c r="H67" s="10" t="s">
        <v>318</v>
      </c>
      <c r="I67" s="7" t="s">
        <v>196</v>
      </c>
      <c r="J67" s="11" t="s">
        <v>198</v>
      </c>
      <c r="K67" s="4" t="s">
        <v>273</v>
      </c>
    </row>
    <row r="68" spans="1:11" ht="14.1" customHeight="1" x14ac:dyDescent="0.2">
      <c r="A68" s="10" t="s">
        <v>292</v>
      </c>
      <c r="B68" s="10" t="s">
        <v>326</v>
      </c>
      <c r="C68" s="10" t="s">
        <v>197</v>
      </c>
      <c r="D68" s="82">
        <v>-8.83</v>
      </c>
      <c r="E68" s="82">
        <v>17.899999999999999</v>
      </c>
      <c r="F68" s="10" t="s">
        <v>264</v>
      </c>
      <c r="G68" s="10" t="s">
        <v>199</v>
      </c>
      <c r="H68" s="10" t="s">
        <v>327</v>
      </c>
      <c r="I68" s="7" t="s">
        <v>196</v>
      </c>
      <c r="J68" s="11" t="s">
        <v>198</v>
      </c>
      <c r="K68" s="4" t="s">
        <v>273</v>
      </c>
    </row>
    <row r="69" spans="1:11" ht="14.1" customHeight="1" x14ac:dyDescent="0.2">
      <c r="A69" s="4" t="s">
        <v>292</v>
      </c>
      <c r="B69" s="4" t="s">
        <v>319</v>
      </c>
      <c r="C69" s="4" t="s">
        <v>320</v>
      </c>
      <c r="D69" s="82">
        <v>-8.7499955919157006</v>
      </c>
      <c r="E69" s="82">
        <v>20.333301550712299</v>
      </c>
      <c r="F69" s="10" t="s">
        <v>264</v>
      </c>
      <c r="G69" s="4" t="s">
        <v>199</v>
      </c>
      <c r="H69" s="4" t="s">
        <v>321</v>
      </c>
      <c r="I69" s="7" t="s">
        <v>196</v>
      </c>
      <c r="J69" s="8">
        <v>96000</v>
      </c>
      <c r="K69" s="4" t="s">
        <v>273</v>
      </c>
    </row>
    <row r="70" spans="1:11" ht="14.1" customHeight="1" x14ac:dyDescent="0.2">
      <c r="A70" s="10" t="s">
        <v>292</v>
      </c>
      <c r="B70" s="10" t="s">
        <v>329</v>
      </c>
      <c r="C70" s="10" t="s">
        <v>197</v>
      </c>
      <c r="D70" s="77">
        <v>-8.52</v>
      </c>
      <c r="E70" s="77">
        <v>18.829999999999998</v>
      </c>
      <c r="F70" s="10" t="s">
        <v>264</v>
      </c>
      <c r="G70" s="10" t="s">
        <v>199</v>
      </c>
      <c r="H70" s="10" t="s">
        <v>330</v>
      </c>
      <c r="I70" s="7" t="s">
        <v>196</v>
      </c>
      <c r="J70" s="11">
        <v>500000</v>
      </c>
      <c r="K70" s="4" t="s">
        <v>273</v>
      </c>
    </row>
    <row r="71" spans="1:11" ht="14.1" customHeight="1" x14ac:dyDescent="0.2">
      <c r="A71" s="4" t="s">
        <v>292</v>
      </c>
      <c r="B71" s="4" t="s">
        <v>302</v>
      </c>
      <c r="C71" s="4" t="s">
        <v>197</v>
      </c>
      <c r="D71" s="77">
        <v>-8.4666666666666703</v>
      </c>
      <c r="E71" s="77">
        <v>20.55</v>
      </c>
      <c r="F71" s="10" t="s">
        <v>264</v>
      </c>
      <c r="G71" s="4" t="s">
        <v>199</v>
      </c>
      <c r="H71" s="4" t="s">
        <v>303</v>
      </c>
      <c r="I71" s="7" t="s">
        <v>196</v>
      </c>
      <c r="J71" s="8">
        <v>275000</v>
      </c>
      <c r="K71" s="4" t="s">
        <v>273</v>
      </c>
    </row>
    <row r="72" spans="1:11" ht="14.1" customHeight="1" x14ac:dyDescent="0.2">
      <c r="A72" s="10" t="s">
        <v>292</v>
      </c>
      <c r="B72" s="10" t="s">
        <v>2479</v>
      </c>
      <c r="C72" s="10" t="s">
        <v>197</v>
      </c>
      <c r="D72" s="78">
        <v>-8.42</v>
      </c>
      <c r="E72" s="78">
        <v>21.75</v>
      </c>
      <c r="F72" s="10" t="s">
        <v>264</v>
      </c>
      <c r="G72" s="10" t="s">
        <v>199</v>
      </c>
      <c r="H72" s="10" t="s">
        <v>304</v>
      </c>
      <c r="I72" s="7" t="s">
        <v>196</v>
      </c>
      <c r="J72" s="11">
        <v>150000</v>
      </c>
      <c r="K72" s="4" t="s">
        <v>273</v>
      </c>
    </row>
    <row r="73" spans="1:11" ht="14.1" customHeight="1" x14ac:dyDescent="0.2">
      <c r="A73" s="10" t="s">
        <v>292</v>
      </c>
      <c r="B73" s="10" t="s">
        <v>331</v>
      </c>
      <c r="C73" s="10" t="s">
        <v>197</v>
      </c>
      <c r="D73" s="77">
        <v>-8.42</v>
      </c>
      <c r="E73" s="77">
        <v>21.75</v>
      </c>
      <c r="F73" s="10" t="s">
        <v>264</v>
      </c>
      <c r="G73" s="10" t="s">
        <v>199</v>
      </c>
      <c r="H73" s="10" t="s">
        <v>323</v>
      </c>
      <c r="I73" s="7" t="s">
        <v>196</v>
      </c>
      <c r="J73" s="11">
        <v>120000</v>
      </c>
      <c r="K73" s="4" t="s">
        <v>273</v>
      </c>
    </row>
    <row r="74" spans="1:11" ht="14.1" customHeight="1" x14ac:dyDescent="0.2">
      <c r="A74" s="4" t="s">
        <v>292</v>
      </c>
      <c r="B74" s="4" t="s">
        <v>324</v>
      </c>
      <c r="C74" s="4" t="s">
        <v>197</v>
      </c>
      <c r="D74" s="77">
        <v>-7.81666666666667</v>
      </c>
      <c r="E74" s="77">
        <v>21.066666666666698</v>
      </c>
      <c r="F74" s="10" t="s">
        <v>264</v>
      </c>
      <c r="G74" s="4" t="s">
        <v>199</v>
      </c>
      <c r="H74" s="10" t="s">
        <v>325</v>
      </c>
      <c r="I74" s="7" t="s">
        <v>196</v>
      </c>
      <c r="J74" s="8" t="s">
        <v>198</v>
      </c>
      <c r="K74" s="4" t="s">
        <v>273</v>
      </c>
    </row>
    <row r="75" spans="1:11" ht="14.1" customHeight="1" x14ac:dyDescent="0.2">
      <c r="A75" s="4" t="s">
        <v>292</v>
      </c>
      <c r="B75" s="4" t="s">
        <v>309</v>
      </c>
      <c r="C75" s="4" t="s">
        <v>197</v>
      </c>
      <c r="D75" s="79">
        <v>-7.7630343437194798</v>
      </c>
      <c r="E75" s="79">
        <v>21.408613204956001</v>
      </c>
      <c r="F75" s="10" t="s">
        <v>264</v>
      </c>
      <c r="G75" s="4" t="s">
        <v>199</v>
      </c>
      <c r="H75" s="4" t="s">
        <v>310</v>
      </c>
      <c r="I75" s="7" t="s">
        <v>196</v>
      </c>
      <c r="J75" s="8">
        <v>300000</v>
      </c>
      <c r="K75" s="4" t="s">
        <v>273</v>
      </c>
    </row>
    <row r="76" spans="1:11" ht="14.1" customHeight="1" x14ac:dyDescent="0.2">
      <c r="A76" s="10" t="s">
        <v>292</v>
      </c>
      <c r="B76" s="10" t="s">
        <v>305</v>
      </c>
      <c r="C76" s="10" t="s">
        <v>197</v>
      </c>
      <c r="D76" s="78">
        <v>-7.4833333333333298</v>
      </c>
      <c r="E76" s="78">
        <v>21.3</v>
      </c>
      <c r="F76" s="10" t="s">
        <v>264</v>
      </c>
      <c r="G76" s="10" t="s">
        <v>199</v>
      </c>
      <c r="H76" s="10" t="s">
        <v>306</v>
      </c>
      <c r="I76" s="7" t="s">
        <v>196</v>
      </c>
      <c r="J76" s="11">
        <v>145000</v>
      </c>
      <c r="K76" s="4" t="s">
        <v>273</v>
      </c>
    </row>
    <row r="77" spans="1:11" ht="14.1" customHeight="1" x14ac:dyDescent="0.2">
      <c r="A77" s="10" t="s">
        <v>292</v>
      </c>
      <c r="B77" s="10" t="s">
        <v>332</v>
      </c>
      <c r="C77" s="10" t="s">
        <v>197</v>
      </c>
      <c r="D77" s="77">
        <v>-15</v>
      </c>
      <c r="E77" s="77">
        <v>17</v>
      </c>
      <c r="F77" s="4" t="s">
        <v>2322</v>
      </c>
      <c r="G77" s="6" t="s">
        <v>2459</v>
      </c>
      <c r="H77" s="4" t="s">
        <v>198</v>
      </c>
      <c r="I77" s="7" t="s">
        <v>196</v>
      </c>
      <c r="J77" s="11">
        <v>5200000</v>
      </c>
      <c r="K77" s="4" t="s">
        <v>272</v>
      </c>
    </row>
    <row r="78" spans="1:11" ht="14.1" customHeight="1" x14ac:dyDescent="0.2">
      <c r="A78" s="4" t="s">
        <v>292</v>
      </c>
      <c r="B78" s="4" t="s">
        <v>342</v>
      </c>
      <c r="C78" s="4" t="s">
        <v>200</v>
      </c>
      <c r="D78" s="77">
        <v>-16</v>
      </c>
      <c r="E78" s="77">
        <v>16</v>
      </c>
      <c r="F78" s="4" t="s">
        <v>334</v>
      </c>
      <c r="G78" s="4" t="s">
        <v>199</v>
      </c>
      <c r="H78" s="4" t="s">
        <v>335</v>
      </c>
      <c r="I78" s="7" t="s">
        <v>196</v>
      </c>
      <c r="J78" s="8">
        <v>1800</v>
      </c>
      <c r="K78" s="4" t="s">
        <v>272</v>
      </c>
    </row>
    <row r="79" spans="1:11" ht="14.1" customHeight="1" x14ac:dyDescent="0.2">
      <c r="A79" s="4" t="s">
        <v>292</v>
      </c>
      <c r="B79" s="4" t="s">
        <v>333</v>
      </c>
      <c r="C79" s="4" t="s">
        <v>200</v>
      </c>
      <c r="D79" s="77">
        <v>-15.3333333333333</v>
      </c>
      <c r="E79" s="77">
        <v>15</v>
      </c>
      <c r="F79" s="4" t="s">
        <v>334</v>
      </c>
      <c r="G79" s="4" t="s">
        <v>199</v>
      </c>
      <c r="H79" s="4" t="s">
        <v>335</v>
      </c>
      <c r="I79" s="7" t="s">
        <v>196</v>
      </c>
      <c r="J79" s="8">
        <v>6000</v>
      </c>
      <c r="K79" s="4" t="s">
        <v>272</v>
      </c>
    </row>
    <row r="80" spans="1:11" ht="14.1" customHeight="1" x14ac:dyDescent="0.2">
      <c r="A80" s="4" t="s">
        <v>292</v>
      </c>
      <c r="B80" s="4" t="s">
        <v>333</v>
      </c>
      <c r="C80" s="4" t="s">
        <v>200</v>
      </c>
      <c r="D80" s="77">
        <v>-15.3333333333333</v>
      </c>
      <c r="E80" s="77">
        <v>15</v>
      </c>
      <c r="F80" s="4" t="s">
        <v>334</v>
      </c>
      <c r="G80" s="4" t="s">
        <v>199</v>
      </c>
      <c r="H80" s="4" t="s">
        <v>336</v>
      </c>
      <c r="I80" s="7" t="s">
        <v>196</v>
      </c>
      <c r="J80" s="8" t="s">
        <v>198</v>
      </c>
      <c r="K80" s="4" t="s">
        <v>272</v>
      </c>
    </row>
    <row r="81" spans="1:11" ht="14.1" customHeight="1" x14ac:dyDescent="0.2">
      <c r="A81" s="4" t="s">
        <v>292</v>
      </c>
      <c r="B81" s="4" t="s">
        <v>333</v>
      </c>
      <c r="C81" s="4" t="s">
        <v>200</v>
      </c>
      <c r="D81" s="77">
        <v>-15.3333333333333</v>
      </c>
      <c r="E81" s="77">
        <v>15</v>
      </c>
      <c r="F81" s="4" t="s">
        <v>334</v>
      </c>
      <c r="G81" s="4" t="s">
        <v>199</v>
      </c>
      <c r="H81" s="4" t="s">
        <v>337</v>
      </c>
      <c r="I81" s="7" t="s">
        <v>196</v>
      </c>
      <c r="J81" s="8" t="s">
        <v>198</v>
      </c>
      <c r="K81" s="4" t="s">
        <v>272</v>
      </c>
    </row>
    <row r="82" spans="1:11" ht="14.1" customHeight="1" x14ac:dyDescent="0.2">
      <c r="A82" s="4" t="s">
        <v>292</v>
      </c>
      <c r="B82" s="4" t="s">
        <v>338</v>
      </c>
      <c r="C82" s="4" t="s">
        <v>281</v>
      </c>
      <c r="D82" s="77">
        <v>-12.3480555555556</v>
      </c>
      <c r="E82" s="77">
        <v>13.5455555555556</v>
      </c>
      <c r="F82" s="4" t="s">
        <v>269</v>
      </c>
      <c r="G82" s="6" t="s">
        <v>2459</v>
      </c>
      <c r="H82" s="4" t="s">
        <v>339</v>
      </c>
      <c r="I82" s="7" t="s">
        <v>196</v>
      </c>
      <c r="J82" s="8">
        <v>11606073</v>
      </c>
      <c r="K82" s="4" t="s">
        <v>272</v>
      </c>
    </row>
    <row r="83" spans="1:11" ht="14.1" customHeight="1" x14ac:dyDescent="0.2">
      <c r="A83" s="4" t="s">
        <v>292</v>
      </c>
      <c r="B83" s="4" t="s">
        <v>295</v>
      </c>
      <c r="C83" s="4" t="s">
        <v>281</v>
      </c>
      <c r="D83" s="77">
        <v>-7.9</v>
      </c>
      <c r="E83" s="77">
        <v>15.55</v>
      </c>
      <c r="F83" s="4" t="s">
        <v>269</v>
      </c>
      <c r="G83" s="6" t="s">
        <v>2459</v>
      </c>
      <c r="H83" s="4" t="s">
        <v>339</v>
      </c>
      <c r="I83" s="7" t="s">
        <v>196</v>
      </c>
      <c r="J83" s="8">
        <v>2321215</v>
      </c>
      <c r="K83" s="4" t="s">
        <v>272</v>
      </c>
    </row>
    <row r="84" spans="1:11" ht="14.1" customHeight="1" x14ac:dyDescent="0.2">
      <c r="A84" s="4" t="s">
        <v>292</v>
      </c>
      <c r="B84" s="4" t="s">
        <v>340</v>
      </c>
      <c r="C84" s="4" t="s">
        <v>197</v>
      </c>
      <c r="D84" s="79">
        <v>-12.5</v>
      </c>
      <c r="E84" s="79">
        <v>18.5</v>
      </c>
      <c r="F84" s="4" t="s">
        <v>182</v>
      </c>
      <c r="G84" s="4" t="s">
        <v>199</v>
      </c>
      <c r="H84" s="4" t="s">
        <v>341</v>
      </c>
      <c r="I84" s="7" t="s">
        <v>196</v>
      </c>
      <c r="J84" s="8" t="s">
        <v>198</v>
      </c>
      <c r="K84" s="4" t="s">
        <v>272</v>
      </c>
    </row>
    <row r="85" spans="1:11" ht="14.1" customHeight="1" x14ac:dyDescent="0.2">
      <c r="A85" s="4" t="s">
        <v>292</v>
      </c>
      <c r="B85" s="4" t="s">
        <v>343</v>
      </c>
      <c r="C85" s="4" t="s">
        <v>197</v>
      </c>
      <c r="D85" s="77">
        <v>-12.578333333333299</v>
      </c>
      <c r="E85" s="77">
        <v>13.407222222222201</v>
      </c>
      <c r="F85" s="4" t="s">
        <v>344</v>
      </c>
      <c r="G85" s="4" t="s">
        <v>199</v>
      </c>
      <c r="H85" s="4" t="s">
        <v>198</v>
      </c>
      <c r="I85" s="7" t="s">
        <v>196</v>
      </c>
      <c r="J85" s="8" t="s">
        <v>198</v>
      </c>
      <c r="K85" s="4" t="s">
        <v>272</v>
      </c>
    </row>
    <row r="86" spans="1:11" ht="14.1" customHeight="1" x14ac:dyDescent="0.2">
      <c r="A86" s="4" t="s">
        <v>292</v>
      </c>
      <c r="B86" s="4" t="s">
        <v>345</v>
      </c>
      <c r="C86" s="4" t="s">
        <v>192</v>
      </c>
      <c r="D86" s="77">
        <v>-15.196111111111099</v>
      </c>
      <c r="E86" s="77">
        <v>12.1522222222222</v>
      </c>
      <c r="F86" s="4" t="s">
        <v>346</v>
      </c>
      <c r="G86" s="4" t="s">
        <v>199</v>
      </c>
      <c r="H86" s="4" t="s">
        <v>336</v>
      </c>
      <c r="I86" s="7" t="s">
        <v>196</v>
      </c>
      <c r="J86" s="8" t="s">
        <v>198</v>
      </c>
      <c r="K86" s="4" t="s">
        <v>272</v>
      </c>
    </row>
    <row r="87" spans="1:11" ht="14.1" customHeight="1" x14ac:dyDescent="0.2">
      <c r="A87" s="12" t="s">
        <v>347</v>
      </c>
      <c r="B87" s="13" t="s">
        <v>348</v>
      </c>
      <c r="C87" s="12" t="s">
        <v>283</v>
      </c>
      <c r="D87" s="82">
        <v>26.15</v>
      </c>
      <c r="E87" s="82">
        <v>50.616666000000002</v>
      </c>
      <c r="F87" s="34" t="s">
        <v>2288</v>
      </c>
      <c r="G87" s="12" t="s">
        <v>199</v>
      </c>
      <c r="H87" s="13" t="s">
        <v>349</v>
      </c>
      <c r="I87" s="7" t="s">
        <v>196</v>
      </c>
      <c r="J87" s="14" t="s">
        <v>198</v>
      </c>
      <c r="K87" s="4" t="s">
        <v>272</v>
      </c>
    </row>
    <row r="88" spans="1:11" ht="14.1" customHeight="1" x14ac:dyDescent="0.2">
      <c r="A88" s="12" t="s">
        <v>347</v>
      </c>
      <c r="B88" s="13" t="s">
        <v>350</v>
      </c>
      <c r="C88" s="12" t="s">
        <v>351</v>
      </c>
      <c r="D88" s="82">
        <v>26.15</v>
      </c>
      <c r="E88" s="82">
        <v>50.616666000000002</v>
      </c>
      <c r="F88" s="34" t="s">
        <v>2288</v>
      </c>
      <c r="G88" s="12" t="s">
        <v>199</v>
      </c>
      <c r="H88" s="13" t="s">
        <v>352</v>
      </c>
      <c r="I88" s="7" t="s">
        <v>196</v>
      </c>
      <c r="J88" s="14" t="s">
        <v>198</v>
      </c>
      <c r="K88" s="4" t="s">
        <v>272</v>
      </c>
    </row>
    <row r="89" spans="1:11" ht="14.1" customHeight="1" x14ac:dyDescent="0.2">
      <c r="A89" s="12" t="s">
        <v>347</v>
      </c>
      <c r="B89" s="15" t="s">
        <v>353</v>
      </c>
      <c r="C89" s="12" t="s">
        <v>283</v>
      </c>
      <c r="D89" s="82">
        <v>26.257221999999999</v>
      </c>
      <c r="E89" s="82">
        <v>50.611944000000001</v>
      </c>
      <c r="F89" s="5" t="s">
        <v>296</v>
      </c>
      <c r="G89" s="12" t="s">
        <v>199</v>
      </c>
      <c r="H89" s="15" t="s">
        <v>354</v>
      </c>
      <c r="I89" s="7" t="s">
        <v>196</v>
      </c>
      <c r="J89" s="16" t="s">
        <v>198</v>
      </c>
      <c r="K89" s="4" t="s">
        <v>272</v>
      </c>
    </row>
    <row r="90" spans="1:11" ht="14.1" customHeight="1" x14ac:dyDescent="0.2">
      <c r="A90" s="12" t="s">
        <v>347</v>
      </c>
      <c r="B90" s="13" t="s">
        <v>355</v>
      </c>
      <c r="C90" s="12" t="s">
        <v>192</v>
      </c>
      <c r="D90" s="82">
        <v>26.245555</v>
      </c>
      <c r="E90" s="82">
        <v>50.654165999999996</v>
      </c>
      <c r="F90" s="4" t="s">
        <v>2322</v>
      </c>
      <c r="G90" s="6" t="s">
        <v>2459</v>
      </c>
      <c r="H90" s="13" t="s">
        <v>356</v>
      </c>
      <c r="I90" s="7" t="s">
        <v>196</v>
      </c>
      <c r="J90" s="14" t="s">
        <v>198</v>
      </c>
      <c r="K90" s="4" t="s">
        <v>272</v>
      </c>
    </row>
    <row r="91" spans="1:11" ht="14.1" customHeight="1" x14ac:dyDescent="0.2">
      <c r="A91" s="12" t="s">
        <v>347</v>
      </c>
      <c r="B91" s="12" t="s">
        <v>357</v>
      </c>
      <c r="C91" s="12" t="s">
        <v>192</v>
      </c>
      <c r="D91" s="82">
        <v>26.15</v>
      </c>
      <c r="E91" s="82">
        <v>50.616666000000002</v>
      </c>
      <c r="F91" s="38" t="s">
        <v>2498</v>
      </c>
      <c r="G91" s="12" t="s">
        <v>199</v>
      </c>
      <c r="H91" s="13" t="s">
        <v>359</v>
      </c>
      <c r="I91" s="7" t="s">
        <v>196</v>
      </c>
      <c r="J91" s="17" t="s">
        <v>198</v>
      </c>
      <c r="K91" s="4" t="s">
        <v>272</v>
      </c>
    </row>
    <row r="92" spans="1:11" ht="14.1" customHeight="1" x14ac:dyDescent="0.2">
      <c r="A92" s="12" t="s">
        <v>347</v>
      </c>
      <c r="B92" s="12" t="s">
        <v>357</v>
      </c>
      <c r="C92" s="12" t="s">
        <v>192</v>
      </c>
      <c r="D92" s="82">
        <v>26.15</v>
      </c>
      <c r="E92" s="82">
        <v>50.616666000000002</v>
      </c>
      <c r="F92" s="12" t="s">
        <v>266</v>
      </c>
      <c r="G92" s="6" t="s">
        <v>2459</v>
      </c>
      <c r="H92" s="13" t="s">
        <v>359</v>
      </c>
      <c r="I92" s="7" t="s">
        <v>196</v>
      </c>
      <c r="J92" s="17" t="s">
        <v>198</v>
      </c>
      <c r="K92" s="4" t="s">
        <v>272</v>
      </c>
    </row>
    <row r="93" spans="1:11" ht="14.1" customHeight="1" x14ac:dyDescent="0.2">
      <c r="A93" s="12" t="s">
        <v>347</v>
      </c>
      <c r="B93" s="12" t="s">
        <v>357</v>
      </c>
      <c r="C93" s="12" t="s">
        <v>192</v>
      </c>
      <c r="D93" s="82">
        <v>26.15</v>
      </c>
      <c r="E93" s="82">
        <v>50.616666000000002</v>
      </c>
      <c r="F93" s="12" t="s">
        <v>2498</v>
      </c>
      <c r="G93" s="6" t="s">
        <v>2459</v>
      </c>
      <c r="H93" s="13" t="s">
        <v>358</v>
      </c>
      <c r="I93" s="7" t="s">
        <v>196</v>
      </c>
      <c r="J93" s="17" t="s">
        <v>198</v>
      </c>
      <c r="K93" s="4" t="s">
        <v>272</v>
      </c>
    </row>
    <row r="94" spans="1:11" ht="14.1" customHeight="1" x14ac:dyDescent="0.2">
      <c r="A94" s="12" t="s">
        <v>347</v>
      </c>
      <c r="B94" s="12" t="s">
        <v>357</v>
      </c>
      <c r="C94" s="12" t="s">
        <v>360</v>
      </c>
      <c r="D94" s="82">
        <v>26.15</v>
      </c>
      <c r="E94" s="82">
        <v>50.616666000000002</v>
      </c>
      <c r="F94" s="12" t="s">
        <v>199</v>
      </c>
      <c r="G94" s="6" t="s">
        <v>2459</v>
      </c>
      <c r="H94" s="13" t="s">
        <v>361</v>
      </c>
      <c r="I94" s="7" t="s">
        <v>196</v>
      </c>
      <c r="J94" s="17" t="s">
        <v>198</v>
      </c>
      <c r="K94" s="4" t="s">
        <v>272</v>
      </c>
    </row>
    <row r="95" spans="1:11" ht="14.1" customHeight="1" x14ac:dyDescent="0.2">
      <c r="A95" s="18" t="s">
        <v>362</v>
      </c>
      <c r="B95" s="18" t="s">
        <v>365</v>
      </c>
      <c r="C95" s="4" t="s">
        <v>192</v>
      </c>
      <c r="D95" s="78">
        <v>6.35</v>
      </c>
      <c r="E95" s="78">
        <v>2.43333333333333</v>
      </c>
      <c r="F95" s="5" t="s">
        <v>296</v>
      </c>
      <c r="G95" s="6" t="s">
        <v>2459</v>
      </c>
      <c r="H95" s="18" t="s">
        <v>366</v>
      </c>
      <c r="I95" s="7" t="s">
        <v>196</v>
      </c>
      <c r="J95" s="19">
        <v>200000</v>
      </c>
      <c r="K95" s="4" t="s">
        <v>272</v>
      </c>
    </row>
    <row r="96" spans="1:11" ht="14.1" customHeight="1" x14ac:dyDescent="0.2">
      <c r="A96" s="18" t="s">
        <v>362</v>
      </c>
      <c r="B96" s="18" t="s">
        <v>363</v>
      </c>
      <c r="C96" s="4" t="s">
        <v>192</v>
      </c>
      <c r="D96" s="78">
        <v>6.35</v>
      </c>
      <c r="E96" s="78">
        <v>2.43333333333333</v>
      </c>
      <c r="F96" s="5" t="s">
        <v>296</v>
      </c>
      <c r="G96" s="6" t="s">
        <v>2459</v>
      </c>
      <c r="H96" s="18" t="s">
        <v>364</v>
      </c>
      <c r="I96" s="7" t="s">
        <v>196</v>
      </c>
      <c r="J96" s="19">
        <v>275000</v>
      </c>
      <c r="K96" s="4" t="s">
        <v>272</v>
      </c>
    </row>
    <row r="97" spans="1:11" ht="14.1" customHeight="1" x14ac:dyDescent="0.2">
      <c r="A97" s="18" t="s">
        <v>362</v>
      </c>
      <c r="B97" s="18" t="s">
        <v>367</v>
      </c>
      <c r="C97" s="18" t="s">
        <v>192</v>
      </c>
      <c r="D97" s="79">
        <v>7.1620844000000004</v>
      </c>
      <c r="E97" s="79">
        <v>2.6529297999999999</v>
      </c>
      <c r="F97" s="5" t="s">
        <v>296</v>
      </c>
      <c r="G97" s="6" t="s">
        <v>2459</v>
      </c>
      <c r="H97" s="18" t="s">
        <v>2443</v>
      </c>
      <c r="I97" s="7" t="s">
        <v>196</v>
      </c>
      <c r="J97" s="19">
        <f>450000+500000</f>
        <v>950000</v>
      </c>
      <c r="K97" s="4" t="s">
        <v>272</v>
      </c>
    </row>
    <row r="98" spans="1:11" ht="14.1" customHeight="1" x14ac:dyDescent="0.2">
      <c r="A98" s="18" t="s">
        <v>362</v>
      </c>
      <c r="B98" s="18" t="s">
        <v>368</v>
      </c>
      <c r="C98" s="10" t="s">
        <v>197</v>
      </c>
      <c r="D98" s="78">
        <v>7.1</v>
      </c>
      <c r="E98" s="78">
        <v>1.9666666666666699</v>
      </c>
      <c r="F98" s="8" t="s">
        <v>269</v>
      </c>
      <c r="G98" s="6" t="s">
        <v>2459</v>
      </c>
      <c r="H98" s="18" t="s">
        <v>2449</v>
      </c>
      <c r="I98" s="7" t="s">
        <v>196</v>
      </c>
      <c r="J98" s="19" t="s">
        <v>369</v>
      </c>
      <c r="K98" s="18" t="s">
        <v>270</v>
      </c>
    </row>
    <row r="99" spans="1:11" ht="14.1" customHeight="1" x14ac:dyDescent="0.2">
      <c r="A99" s="4" t="s">
        <v>263</v>
      </c>
      <c r="B99" s="8" t="s">
        <v>387</v>
      </c>
      <c r="C99" s="8" t="s">
        <v>197</v>
      </c>
      <c r="D99" s="79">
        <v>-21.367054</v>
      </c>
      <c r="E99" s="79">
        <v>27.705448799999999</v>
      </c>
      <c r="F99" s="7" t="s">
        <v>2242</v>
      </c>
      <c r="G99" s="4" t="s">
        <v>199</v>
      </c>
      <c r="H99" s="8" t="s">
        <v>388</v>
      </c>
      <c r="I99" s="7" t="s">
        <v>196</v>
      </c>
      <c r="J99" s="8" t="s">
        <v>198</v>
      </c>
      <c r="K99" s="7" t="s">
        <v>272</v>
      </c>
    </row>
    <row r="100" spans="1:11" ht="14.1" customHeight="1" x14ac:dyDescent="0.2">
      <c r="A100" s="4" t="s">
        <v>263</v>
      </c>
      <c r="B100" s="8" t="s">
        <v>370</v>
      </c>
      <c r="C100" s="6" t="s">
        <v>2459</v>
      </c>
      <c r="D100" s="78">
        <v>-25.216666666666701</v>
      </c>
      <c r="E100" s="78">
        <v>25.6666666666667</v>
      </c>
      <c r="F100" s="8" t="s">
        <v>274</v>
      </c>
      <c r="G100" s="6" t="s">
        <v>2459</v>
      </c>
      <c r="H100" s="8" t="s">
        <v>371</v>
      </c>
      <c r="I100" s="7" t="s">
        <v>196</v>
      </c>
      <c r="J100" s="20">
        <v>50000</v>
      </c>
      <c r="K100" s="4" t="s">
        <v>272</v>
      </c>
    </row>
    <row r="101" spans="1:11" ht="14.1" customHeight="1" x14ac:dyDescent="0.2">
      <c r="A101" s="4" t="s">
        <v>263</v>
      </c>
      <c r="B101" s="8" t="s">
        <v>372</v>
      </c>
      <c r="C101" s="6" t="s">
        <v>2459</v>
      </c>
      <c r="D101" s="78">
        <v>-22.2</v>
      </c>
      <c r="E101" s="78">
        <v>26.55</v>
      </c>
      <c r="F101" s="8" t="s">
        <v>274</v>
      </c>
      <c r="G101" s="6" t="s">
        <v>2459</v>
      </c>
      <c r="H101" s="8" t="s">
        <v>373</v>
      </c>
      <c r="I101" s="7" t="s">
        <v>196</v>
      </c>
      <c r="J101" s="8">
        <v>20000</v>
      </c>
      <c r="K101" s="4" t="s">
        <v>272</v>
      </c>
    </row>
    <row r="102" spans="1:11" ht="14.1" customHeight="1" x14ac:dyDescent="0.2">
      <c r="A102" s="4" t="s">
        <v>263</v>
      </c>
      <c r="B102" s="8" t="s">
        <v>389</v>
      </c>
      <c r="C102" s="8" t="s">
        <v>197</v>
      </c>
      <c r="D102" s="78">
        <v>21.1666666666667</v>
      </c>
      <c r="E102" s="78">
        <v>27.516666666666701</v>
      </c>
      <c r="F102" s="8" t="s">
        <v>2245</v>
      </c>
      <c r="G102" s="4" t="s">
        <v>199</v>
      </c>
      <c r="H102" s="8" t="s">
        <v>2272</v>
      </c>
      <c r="I102" s="7" t="s">
        <v>196</v>
      </c>
      <c r="J102" s="8">
        <v>60</v>
      </c>
      <c r="K102" s="38" t="s">
        <v>272</v>
      </c>
    </row>
    <row r="103" spans="1:11" ht="14.1" customHeight="1" x14ac:dyDescent="0.2">
      <c r="A103" s="4" t="s">
        <v>263</v>
      </c>
      <c r="B103" s="8" t="s">
        <v>2463</v>
      </c>
      <c r="C103" s="8" t="s">
        <v>197</v>
      </c>
      <c r="D103" s="78">
        <v>22.016666666666701</v>
      </c>
      <c r="E103" s="78">
        <v>27.8333333333333</v>
      </c>
      <c r="F103" s="8" t="s">
        <v>2245</v>
      </c>
      <c r="G103" s="4" t="s">
        <v>375</v>
      </c>
      <c r="H103" s="8" t="s">
        <v>390</v>
      </c>
      <c r="I103" s="7" t="s">
        <v>196</v>
      </c>
      <c r="J103" s="8">
        <v>40</v>
      </c>
      <c r="K103" s="4" t="s">
        <v>272</v>
      </c>
    </row>
    <row r="104" spans="1:11" ht="14.1" customHeight="1" x14ac:dyDescent="0.2">
      <c r="A104" s="4" t="s">
        <v>263</v>
      </c>
      <c r="B104" s="8" t="s">
        <v>374</v>
      </c>
      <c r="C104" s="6" t="s">
        <v>2459</v>
      </c>
      <c r="D104" s="78">
        <v>24.6666666666667</v>
      </c>
      <c r="E104" s="78">
        <v>25.9166666666667</v>
      </c>
      <c r="F104" s="8" t="s">
        <v>276</v>
      </c>
      <c r="G104" s="4" t="s">
        <v>375</v>
      </c>
      <c r="H104" s="8" t="s">
        <v>376</v>
      </c>
      <c r="I104" s="7" t="s">
        <v>196</v>
      </c>
      <c r="J104" s="8">
        <v>1000000</v>
      </c>
      <c r="K104" s="4" t="s">
        <v>272</v>
      </c>
    </row>
    <row r="105" spans="1:11" ht="14.1" customHeight="1" x14ac:dyDescent="0.2">
      <c r="A105" s="4" t="s">
        <v>263</v>
      </c>
      <c r="B105" s="8" t="s">
        <v>389</v>
      </c>
      <c r="C105" s="8" t="s">
        <v>197</v>
      </c>
      <c r="D105" s="78">
        <v>21.1666666666667</v>
      </c>
      <c r="E105" s="78">
        <v>27.516666666666701</v>
      </c>
      <c r="F105" s="8" t="s">
        <v>2247</v>
      </c>
      <c r="G105" s="4" t="s">
        <v>199</v>
      </c>
      <c r="H105" s="8" t="s">
        <v>2272</v>
      </c>
      <c r="I105" s="7" t="s">
        <v>196</v>
      </c>
      <c r="J105" s="8">
        <v>9000</v>
      </c>
      <c r="K105" s="38" t="s">
        <v>272</v>
      </c>
    </row>
    <row r="106" spans="1:11" ht="14.1" customHeight="1" x14ac:dyDescent="0.2">
      <c r="A106" s="4" t="s">
        <v>263</v>
      </c>
      <c r="B106" s="8" t="s">
        <v>2463</v>
      </c>
      <c r="C106" s="8" t="s">
        <v>197</v>
      </c>
      <c r="D106" s="78">
        <v>22.016666666666701</v>
      </c>
      <c r="E106" s="78">
        <v>27.8333333333333</v>
      </c>
      <c r="F106" s="8" t="s">
        <v>2247</v>
      </c>
      <c r="G106" s="4" t="s">
        <v>375</v>
      </c>
      <c r="H106" s="8" t="s">
        <v>390</v>
      </c>
      <c r="I106" s="7" t="s">
        <v>196</v>
      </c>
      <c r="J106" s="8">
        <v>20000</v>
      </c>
      <c r="K106" s="4" t="s">
        <v>272</v>
      </c>
    </row>
    <row r="107" spans="1:11" ht="14.1" customHeight="1" x14ac:dyDescent="0.2">
      <c r="A107" s="4" t="s">
        <v>263</v>
      </c>
      <c r="B107" s="8" t="s">
        <v>379</v>
      </c>
      <c r="C107" s="8" t="s">
        <v>197</v>
      </c>
      <c r="D107" s="78">
        <v>-24.5833333333333</v>
      </c>
      <c r="E107" s="78">
        <v>24.7</v>
      </c>
      <c r="F107" s="10" t="s">
        <v>264</v>
      </c>
      <c r="G107" s="4" t="s">
        <v>199</v>
      </c>
      <c r="H107" s="8" t="s">
        <v>378</v>
      </c>
      <c r="I107" s="7" t="s">
        <v>196</v>
      </c>
      <c r="J107" s="8">
        <v>12000</v>
      </c>
      <c r="K107" s="4" t="s">
        <v>273</v>
      </c>
    </row>
    <row r="108" spans="1:11" ht="14.1" customHeight="1" x14ac:dyDescent="0.2">
      <c r="A108" s="4" t="s">
        <v>263</v>
      </c>
      <c r="B108" s="8" t="s">
        <v>382</v>
      </c>
      <c r="C108" s="8" t="s">
        <v>197</v>
      </c>
      <c r="D108" s="78">
        <v>-22.633333333333301</v>
      </c>
      <c r="E108" s="78">
        <v>27.5</v>
      </c>
      <c r="F108" s="10" t="s">
        <v>264</v>
      </c>
      <c r="G108" s="4" t="s">
        <v>199</v>
      </c>
      <c r="H108" s="8" t="s">
        <v>383</v>
      </c>
      <c r="I108" s="7" t="s">
        <v>196</v>
      </c>
      <c r="J108" s="8">
        <v>3</v>
      </c>
      <c r="K108" s="4" t="s">
        <v>273</v>
      </c>
    </row>
    <row r="109" spans="1:11" ht="14.1" customHeight="1" x14ac:dyDescent="0.2">
      <c r="A109" s="4" t="s">
        <v>263</v>
      </c>
      <c r="B109" s="8" t="s">
        <v>377</v>
      </c>
      <c r="C109" s="8" t="s">
        <v>197</v>
      </c>
      <c r="D109" s="78">
        <v>-21.4166666666667</v>
      </c>
      <c r="E109" s="78">
        <v>25.5833333333333</v>
      </c>
      <c r="F109" s="10" t="s">
        <v>264</v>
      </c>
      <c r="G109" s="4" t="s">
        <v>199</v>
      </c>
      <c r="H109" s="8" t="s">
        <v>378</v>
      </c>
      <c r="I109" s="7" t="s">
        <v>196</v>
      </c>
      <c r="J109" s="8">
        <v>670</v>
      </c>
      <c r="K109" s="4" t="s">
        <v>273</v>
      </c>
    </row>
    <row r="110" spans="1:11" ht="14.1" customHeight="1" x14ac:dyDescent="0.2">
      <c r="A110" s="4" t="s">
        <v>263</v>
      </c>
      <c r="B110" s="8" t="s">
        <v>380</v>
      </c>
      <c r="C110" s="8" t="s">
        <v>197</v>
      </c>
      <c r="D110" s="78">
        <v>-21.4166666666667</v>
      </c>
      <c r="E110" s="78">
        <v>25.5833333333333</v>
      </c>
      <c r="F110" s="10" t="s">
        <v>264</v>
      </c>
      <c r="G110" s="4" t="s">
        <v>199</v>
      </c>
      <c r="H110" s="8" t="s">
        <v>378</v>
      </c>
      <c r="I110" s="7" t="s">
        <v>196</v>
      </c>
      <c r="J110" s="8">
        <v>1000</v>
      </c>
      <c r="K110" s="4" t="s">
        <v>273</v>
      </c>
    </row>
    <row r="111" spans="1:11" ht="14.1" customHeight="1" x14ac:dyDescent="0.2">
      <c r="A111" s="4" t="s">
        <v>263</v>
      </c>
      <c r="B111" s="8" t="s">
        <v>381</v>
      </c>
      <c r="C111" s="8" t="s">
        <v>197</v>
      </c>
      <c r="D111" s="78">
        <v>-21.283333333333299</v>
      </c>
      <c r="E111" s="78">
        <v>25.366666666666699</v>
      </c>
      <c r="F111" s="10" t="s">
        <v>264</v>
      </c>
      <c r="G111" s="4" t="s">
        <v>199</v>
      </c>
      <c r="H111" s="8" t="s">
        <v>378</v>
      </c>
      <c r="I111" s="7" t="s">
        <v>196</v>
      </c>
      <c r="J111" s="8">
        <v>13000</v>
      </c>
      <c r="K111" s="4" t="s">
        <v>273</v>
      </c>
    </row>
    <row r="112" spans="1:11" ht="14.1" customHeight="1" x14ac:dyDescent="0.2">
      <c r="A112" s="4" t="s">
        <v>263</v>
      </c>
      <c r="B112" s="8" t="s">
        <v>385</v>
      </c>
      <c r="C112" s="8" t="s">
        <v>192</v>
      </c>
      <c r="D112" s="78">
        <v>-24.45</v>
      </c>
      <c r="E112" s="78">
        <v>26.133333333333301</v>
      </c>
      <c r="F112" s="40" t="s">
        <v>2253</v>
      </c>
      <c r="G112" s="6" t="s">
        <v>2459</v>
      </c>
      <c r="H112" s="8" t="s">
        <v>386</v>
      </c>
      <c r="I112" s="7" t="s">
        <v>196</v>
      </c>
      <c r="J112" s="8">
        <v>60</v>
      </c>
      <c r="K112" s="7" t="s">
        <v>272</v>
      </c>
    </row>
    <row r="113" spans="1:11" ht="14.1" customHeight="1" x14ac:dyDescent="0.2">
      <c r="A113" s="4" t="s">
        <v>263</v>
      </c>
      <c r="B113" s="8" t="s">
        <v>2464</v>
      </c>
      <c r="C113" s="6" t="s">
        <v>2459</v>
      </c>
      <c r="D113" s="78">
        <v>-21.966666666666701</v>
      </c>
      <c r="E113" s="78">
        <v>28.3333333333333</v>
      </c>
      <c r="F113" s="40" t="s">
        <v>2253</v>
      </c>
      <c r="G113" s="4" t="s">
        <v>199</v>
      </c>
      <c r="H113" s="8" t="s">
        <v>384</v>
      </c>
      <c r="I113" s="7" t="s">
        <v>196</v>
      </c>
      <c r="J113" s="8">
        <v>4</v>
      </c>
      <c r="K113" s="7" t="s">
        <v>272</v>
      </c>
    </row>
    <row r="114" spans="1:11" ht="14.1" customHeight="1" x14ac:dyDescent="0.2">
      <c r="A114" s="4" t="s">
        <v>263</v>
      </c>
      <c r="B114" s="8" t="s">
        <v>389</v>
      </c>
      <c r="C114" s="8" t="s">
        <v>197</v>
      </c>
      <c r="D114" s="78">
        <v>21.1666666666667</v>
      </c>
      <c r="E114" s="78">
        <v>27.516666666666701</v>
      </c>
      <c r="F114" s="8" t="s">
        <v>2249</v>
      </c>
      <c r="G114" s="4" t="s">
        <v>199</v>
      </c>
      <c r="H114" s="8" t="s">
        <v>2272</v>
      </c>
      <c r="I114" s="7" t="s">
        <v>196</v>
      </c>
      <c r="J114" s="8">
        <v>15000</v>
      </c>
      <c r="K114" s="38" t="s">
        <v>272</v>
      </c>
    </row>
    <row r="115" spans="1:11" ht="14.1" customHeight="1" x14ac:dyDescent="0.2">
      <c r="A115" s="4" t="s">
        <v>263</v>
      </c>
      <c r="B115" s="8" t="s">
        <v>2463</v>
      </c>
      <c r="C115" s="8" t="s">
        <v>197</v>
      </c>
      <c r="D115" s="78">
        <v>22.016666666666701</v>
      </c>
      <c r="E115" s="78">
        <v>27.8333333333333</v>
      </c>
      <c r="F115" s="8" t="s">
        <v>2249</v>
      </c>
      <c r="G115" s="4" t="s">
        <v>375</v>
      </c>
      <c r="H115" s="8" t="s">
        <v>390</v>
      </c>
      <c r="I115" s="7" t="s">
        <v>196</v>
      </c>
      <c r="J115" s="8">
        <v>20000</v>
      </c>
      <c r="K115" s="4" t="s">
        <v>272</v>
      </c>
    </row>
    <row r="116" spans="1:11" ht="14.25" customHeight="1" x14ac:dyDescent="0.2">
      <c r="A116" s="4" t="s">
        <v>263</v>
      </c>
      <c r="B116" s="8" t="s">
        <v>391</v>
      </c>
      <c r="C116" s="6" t="s">
        <v>2459</v>
      </c>
      <c r="D116" s="78">
        <v>20.05</v>
      </c>
      <c r="E116" s="78">
        <v>26.2</v>
      </c>
      <c r="F116" s="4" t="s">
        <v>344</v>
      </c>
      <c r="G116" s="4" t="s">
        <v>199</v>
      </c>
      <c r="H116" s="8" t="s">
        <v>392</v>
      </c>
      <c r="I116" s="7" t="s">
        <v>196</v>
      </c>
      <c r="J116" s="8">
        <v>650000</v>
      </c>
      <c r="K116" s="4" t="s">
        <v>272</v>
      </c>
    </row>
    <row r="117" spans="1:11" ht="14.1" customHeight="1" x14ac:dyDescent="0.2">
      <c r="A117" s="4" t="s">
        <v>263</v>
      </c>
      <c r="B117" s="8" t="s">
        <v>391</v>
      </c>
      <c r="C117" s="6" t="s">
        <v>2459</v>
      </c>
      <c r="D117" s="78">
        <v>20.05</v>
      </c>
      <c r="E117" s="78">
        <v>26.2</v>
      </c>
      <c r="F117" s="8" t="s">
        <v>2375</v>
      </c>
      <c r="G117" s="4" t="s">
        <v>199</v>
      </c>
      <c r="H117" s="8" t="s">
        <v>392</v>
      </c>
      <c r="I117" s="7" t="s">
        <v>196</v>
      </c>
      <c r="J117" s="41">
        <v>300000</v>
      </c>
      <c r="K117" s="4" t="s">
        <v>272</v>
      </c>
    </row>
    <row r="118" spans="1:11" ht="14.1" customHeight="1" x14ac:dyDescent="0.2">
      <c r="A118" s="4" t="s">
        <v>393</v>
      </c>
      <c r="B118" s="21" t="s">
        <v>394</v>
      </c>
      <c r="C118" s="21" t="s">
        <v>192</v>
      </c>
      <c r="D118" s="86">
        <v>12.370277777777799</v>
      </c>
      <c r="E118" s="86">
        <v>1.5247222222222201</v>
      </c>
      <c r="F118" s="5" t="s">
        <v>296</v>
      </c>
      <c r="G118" s="6" t="s">
        <v>2459</v>
      </c>
      <c r="H118" s="21" t="s">
        <v>395</v>
      </c>
      <c r="I118" s="7" t="s">
        <v>196</v>
      </c>
      <c r="J118" s="22">
        <v>200000</v>
      </c>
      <c r="K118" s="4" t="s">
        <v>272</v>
      </c>
    </row>
    <row r="119" spans="1:11" ht="14.1" customHeight="1" x14ac:dyDescent="0.2">
      <c r="A119" s="4" t="s">
        <v>396</v>
      </c>
      <c r="B119" s="23" t="s">
        <v>402</v>
      </c>
      <c r="C119" s="4" t="s">
        <v>197</v>
      </c>
      <c r="D119" s="78">
        <v>-2.7661099999999998</v>
      </c>
      <c r="E119" s="78">
        <v>30.274722000000001</v>
      </c>
      <c r="F119" s="7" t="s">
        <v>2242</v>
      </c>
      <c r="G119" s="6" t="s">
        <v>2459</v>
      </c>
      <c r="H119" s="23" t="s">
        <v>403</v>
      </c>
      <c r="I119" s="7" t="s">
        <v>196</v>
      </c>
      <c r="J119" s="25">
        <v>33</v>
      </c>
      <c r="K119" s="7" t="s">
        <v>271</v>
      </c>
    </row>
    <row r="120" spans="1:11" ht="14.1" customHeight="1" x14ac:dyDescent="0.2">
      <c r="A120" s="4" t="s">
        <v>396</v>
      </c>
      <c r="B120" s="23" t="s">
        <v>402</v>
      </c>
      <c r="C120" s="4" t="s">
        <v>197</v>
      </c>
      <c r="D120" s="78">
        <v>2.766111</v>
      </c>
      <c r="E120" s="78">
        <v>30.274722000000001</v>
      </c>
      <c r="F120" s="7" t="s">
        <v>2242</v>
      </c>
      <c r="G120" s="6" t="s">
        <v>2459</v>
      </c>
      <c r="H120" s="23" t="s">
        <v>403</v>
      </c>
      <c r="I120" s="7" t="s">
        <v>196</v>
      </c>
      <c r="J120" s="24">
        <v>18300</v>
      </c>
      <c r="K120" s="4" t="s">
        <v>272</v>
      </c>
    </row>
    <row r="121" spans="1:11" ht="14.1" customHeight="1" x14ac:dyDescent="0.2">
      <c r="A121" s="4" t="s">
        <v>396</v>
      </c>
      <c r="B121" s="23" t="s">
        <v>397</v>
      </c>
      <c r="C121" s="4" t="s">
        <v>398</v>
      </c>
      <c r="D121" s="78">
        <v>3.3921999999999999</v>
      </c>
      <c r="E121" s="78">
        <v>29.386666000000002</v>
      </c>
      <c r="F121" s="5" t="s">
        <v>296</v>
      </c>
      <c r="G121" s="6" t="s">
        <v>2459</v>
      </c>
      <c r="H121" s="23" t="s">
        <v>399</v>
      </c>
      <c r="I121" s="7" t="s">
        <v>196</v>
      </c>
      <c r="J121" s="53">
        <v>20000</v>
      </c>
      <c r="K121" s="4" t="s">
        <v>272</v>
      </c>
    </row>
    <row r="122" spans="1:11" ht="14.1" customHeight="1" x14ac:dyDescent="0.2">
      <c r="A122" s="4" t="s">
        <v>396</v>
      </c>
      <c r="B122" s="23" t="s">
        <v>400</v>
      </c>
      <c r="C122" s="4" t="s">
        <v>197</v>
      </c>
      <c r="D122" s="78">
        <v>4.1844000000000001</v>
      </c>
      <c r="E122" s="78">
        <v>29.565270000000002</v>
      </c>
      <c r="F122" s="23" t="s">
        <v>2296</v>
      </c>
      <c r="G122" s="6" t="s">
        <v>2459</v>
      </c>
      <c r="H122" s="23" t="s">
        <v>401</v>
      </c>
      <c r="I122" s="7" t="s">
        <v>196</v>
      </c>
      <c r="J122" s="24" t="s">
        <v>198</v>
      </c>
      <c r="K122" s="4" t="s">
        <v>272</v>
      </c>
    </row>
    <row r="123" spans="1:11" ht="14.1" customHeight="1" x14ac:dyDescent="0.2">
      <c r="A123" s="4" t="s">
        <v>396</v>
      </c>
      <c r="B123" s="23" t="s">
        <v>400</v>
      </c>
      <c r="C123" s="4" t="s">
        <v>197</v>
      </c>
      <c r="D123" s="78">
        <v>4.1844000000000001</v>
      </c>
      <c r="E123" s="78">
        <v>29.565270000000002</v>
      </c>
      <c r="F123" s="23" t="s">
        <v>2495</v>
      </c>
      <c r="G123" s="6" t="s">
        <v>2459</v>
      </c>
      <c r="H123" s="23" t="s">
        <v>401</v>
      </c>
      <c r="I123" s="7" t="s">
        <v>196</v>
      </c>
      <c r="J123" s="24" t="s">
        <v>198</v>
      </c>
      <c r="K123" s="4" t="s">
        <v>272</v>
      </c>
    </row>
    <row r="124" spans="1:11" ht="14.1" customHeight="1" x14ac:dyDescent="0.2">
      <c r="A124" s="4" t="s">
        <v>396</v>
      </c>
      <c r="B124" s="23" t="s">
        <v>404</v>
      </c>
      <c r="C124" s="4" t="s">
        <v>197</v>
      </c>
      <c r="D124" s="79">
        <v>3.5</v>
      </c>
      <c r="E124" s="79">
        <v>30</v>
      </c>
      <c r="F124" s="23" t="s">
        <v>268</v>
      </c>
      <c r="G124" s="6" t="s">
        <v>2459</v>
      </c>
      <c r="H124" s="23" t="s">
        <v>405</v>
      </c>
      <c r="I124" s="7" t="s">
        <v>196</v>
      </c>
      <c r="J124" s="53">
        <v>20000</v>
      </c>
      <c r="K124" s="4" t="s">
        <v>272</v>
      </c>
    </row>
    <row r="125" spans="1:11" ht="14.1" customHeight="1" x14ac:dyDescent="0.2">
      <c r="A125" s="4" t="s">
        <v>396</v>
      </c>
      <c r="B125" s="23" t="s">
        <v>406</v>
      </c>
      <c r="C125" s="4" t="s">
        <v>197</v>
      </c>
      <c r="D125" s="78">
        <v>2.3863889999999999</v>
      </c>
      <c r="E125" s="78">
        <v>30.23611</v>
      </c>
      <c r="F125" s="21" t="s">
        <v>2530</v>
      </c>
      <c r="G125" s="6" t="s">
        <v>2459</v>
      </c>
      <c r="H125" s="23" t="s">
        <v>407</v>
      </c>
      <c r="I125" s="7" t="s">
        <v>196</v>
      </c>
      <c r="J125" s="25" t="s">
        <v>198</v>
      </c>
      <c r="K125" s="4" t="s">
        <v>272</v>
      </c>
    </row>
    <row r="126" spans="1:11" ht="14.1" customHeight="1" x14ac:dyDescent="0.2">
      <c r="A126" s="4" t="s">
        <v>396</v>
      </c>
      <c r="B126" s="23" t="s">
        <v>406</v>
      </c>
      <c r="C126" s="4" t="s">
        <v>197</v>
      </c>
      <c r="D126" s="78">
        <v>2.3863889999999999</v>
      </c>
      <c r="E126" s="78">
        <v>30.23611</v>
      </c>
      <c r="F126" s="23" t="s">
        <v>2382</v>
      </c>
      <c r="G126" s="6" t="s">
        <v>2459</v>
      </c>
      <c r="H126" s="23" t="s">
        <v>407</v>
      </c>
      <c r="I126" s="7" t="s">
        <v>196</v>
      </c>
      <c r="J126" s="25" t="s">
        <v>198</v>
      </c>
      <c r="K126" s="4" t="s">
        <v>272</v>
      </c>
    </row>
    <row r="127" spans="1:11" ht="14.1" customHeight="1" x14ac:dyDescent="0.2">
      <c r="A127" s="26" t="s">
        <v>408</v>
      </c>
      <c r="B127" s="26" t="s">
        <v>409</v>
      </c>
      <c r="C127" s="6" t="s">
        <v>2459</v>
      </c>
      <c r="D127" s="78">
        <v>3.8</v>
      </c>
      <c r="E127" s="78">
        <v>10.133333333333301</v>
      </c>
      <c r="F127" s="34" t="s">
        <v>2288</v>
      </c>
      <c r="G127" s="6" t="s">
        <v>2459</v>
      </c>
      <c r="H127" s="27" t="s">
        <v>2412</v>
      </c>
      <c r="I127" s="7" t="s">
        <v>196</v>
      </c>
      <c r="J127" s="28">
        <v>80000</v>
      </c>
      <c r="K127" s="4" t="s">
        <v>272</v>
      </c>
    </row>
    <row r="128" spans="1:11" ht="14.1" customHeight="1" x14ac:dyDescent="0.2">
      <c r="A128" s="26" t="s">
        <v>408</v>
      </c>
      <c r="B128" s="26" t="s">
        <v>206</v>
      </c>
      <c r="C128" s="26" t="s">
        <v>351</v>
      </c>
      <c r="D128" s="78">
        <v>3.8</v>
      </c>
      <c r="E128" s="78">
        <v>10.133333333333301</v>
      </c>
      <c r="F128" s="34" t="s">
        <v>2288</v>
      </c>
      <c r="G128" s="6" t="s">
        <v>2459</v>
      </c>
      <c r="H128" s="27" t="s">
        <v>2412</v>
      </c>
      <c r="I128" s="7" t="s">
        <v>196</v>
      </c>
      <c r="J128" s="28">
        <v>95000</v>
      </c>
      <c r="K128" s="4" t="s">
        <v>272</v>
      </c>
    </row>
    <row r="129" spans="1:11" ht="14.1" customHeight="1" x14ac:dyDescent="0.2">
      <c r="A129" s="26" t="s">
        <v>408</v>
      </c>
      <c r="B129" s="26" t="s">
        <v>409</v>
      </c>
      <c r="C129" s="26" t="s">
        <v>283</v>
      </c>
      <c r="D129" s="78">
        <v>3.8</v>
      </c>
      <c r="E129" s="78">
        <v>10.133333333333301</v>
      </c>
      <c r="F129" s="34" t="s">
        <v>2288</v>
      </c>
      <c r="G129" s="6" t="s">
        <v>2459</v>
      </c>
      <c r="H129" s="27" t="s">
        <v>2412</v>
      </c>
      <c r="I129" s="7" t="s">
        <v>196</v>
      </c>
      <c r="J129" s="28" t="s">
        <v>410</v>
      </c>
      <c r="K129" s="4" t="s">
        <v>272</v>
      </c>
    </row>
    <row r="130" spans="1:11" ht="14.1" customHeight="1" x14ac:dyDescent="0.2">
      <c r="A130" s="26" t="s">
        <v>408</v>
      </c>
      <c r="B130" s="26" t="s">
        <v>413</v>
      </c>
      <c r="C130" s="6" t="s">
        <v>2459</v>
      </c>
      <c r="D130" s="79">
        <v>4.6125521999999997</v>
      </c>
      <c r="E130" s="79">
        <v>13.1535811</v>
      </c>
      <c r="F130" s="7" t="s">
        <v>2242</v>
      </c>
      <c r="G130" s="6" t="s">
        <v>2459</v>
      </c>
      <c r="H130" s="26" t="s">
        <v>414</v>
      </c>
      <c r="I130" s="7" t="s">
        <v>196</v>
      </c>
      <c r="J130" s="28">
        <v>1500</v>
      </c>
      <c r="K130" s="7" t="s">
        <v>271</v>
      </c>
    </row>
    <row r="131" spans="1:11" ht="14.1" customHeight="1" x14ac:dyDescent="0.2">
      <c r="A131" s="26" t="s">
        <v>408</v>
      </c>
      <c r="B131" s="26" t="s">
        <v>411</v>
      </c>
      <c r="C131" s="26" t="s">
        <v>283</v>
      </c>
      <c r="D131" s="78">
        <v>5.1333333333333302</v>
      </c>
      <c r="E131" s="78">
        <v>14</v>
      </c>
      <c r="F131" s="5" t="s">
        <v>296</v>
      </c>
      <c r="G131" s="6" t="s">
        <v>2459</v>
      </c>
      <c r="H131" s="26" t="s">
        <v>412</v>
      </c>
      <c r="I131" s="7" t="s">
        <v>196</v>
      </c>
      <c r="J131" s="28">
        <v>1200000</v>
      </c>
      <c r="K131" s="4" t="s">
        <v>272</v>
      </c>
    </row>
    <row r="132" spans="1:11" ht="14.1" customHeight="1" x14ac:dyDescent="0.2">
      <c r="A132" s="26" t="s">
        <v>408</v>
      </c>
      <c r="B132" s="26" t="s">
        <v>413</v>
      </c>
      <c r="C132" s="6" t="s">
        <v>2459</v>
      </c>
      <c r="D132" s="82">
        <v>4.2999961119476096</v>
      </c>
      <c r="E132" s="82">
        <v>2.68333084097512</v>
      </c>
      <c r="F132" s="10" t="s">
        <v>264</v>
      </c>
      <c r="G132" s="6" t="s">
        <v>2459</v>
      </c>
      <c r="H132" s="26" t="s">
        <v>414</v>
      </c>
      <c r="I132" s="7" t="s">
        <v>196</v>
      </c>
      <c r="J132" s="28">
        <v>12000</v>
      </c>
      <c r="K132" s="4" t="s">
        <v>273</v>
      </c>
    </row>
    <row r="133" spans="1:11" ht="14.1" customHeight="1" x14ac:dyDescent="0.2">
      <c r="A133" s="26" t="s">
        <v>408</v>
      </c>
      <c r="B133" s="26" t="s">
        <v>415</v>
      </c>
      <c r="C133" s="6" t="s">
        <v>2459</v>
      </c>
      <c r="D133" s="82">
        <v>8.86</v>
      </c>
      <c r="E133" s="82">
        <v>13.11</v>
      </c>
      <c r="F133" s="26" t="s">
        <v>421</v>
      </c>
      <c r="G133" s="6" t="s">
        <v>2459</v>
      </c>
      <c r="H133" s="26" t="s">
        <v>416</v>
      </c>
      <c r="I133" s="7" t="s">
        <v>196</v>
      </c>
      <c r="J133" s="28">
        <v>272000</v>
      </c>
      <c r="K133" s="4" t="s">
        <v>272</v>
      </c>
    </row>
    <row r="134" spans="1:11" ht="14.1" customHeight="1" x14ac:dyDescent="0.2">
      <c r="A134" s="26" t="s">
        <v>408</v>
      </c>
      <c r="B134" s="26" t="s">
        <v>417</v>
      </c>
      <c r="C134" s="6" t="s">
        <v>2459</v>
      </c>
      <c r="D134" s="82">
        <v>8.3999964499637496</v>
      </c>
      <c r="E134" s="82">
        <v>2.1666579479967498</v>
      </c>
      <c r="F134" s="26" t="s">
        <v>275</v>
      </c>
      <c r="G134" s="6" t="s">
        <v>2459</v>
      </c>
      <c r="H134" s="26" t="s">
        <v>416</v>
      </c>
      <c r="I134" s="7" t="s">
        <v>196</v>
      </c>
      <c r="J134" s="28">
        <v>25000</v>
      </c>
      <c r="K134" s="4" t="s">
        <v>272</v>
      </c>
    </row>
    <row r="135" spans="1:11" ht="14.1" customHeight="1" x14ac:dyDescent="0.2">
      <c r="A135" s="26" t="s">
        <v>408</v>
      </c>
      <c r="B135" s="26" t="s">
        <v>2482</v>
      </c>
      <c r="C135" s="6" t="s">
        <v>2459</v>
      </c>
      <c r="D135" s="78">
        <v>2.85</v>
      </c>
      <c r="E135" s="78">
        <v>14.516666666666699</v>
      </c>
      <c r="F135" s="8" t="s">
        <v>269</v>
      </c>
      <c r="G135" s="6" t="s">
        <v>2459</v>
      </c>
      <c r="H135" s="26" t="s">
        <v>203</v>
      </c>
      <c r="I135" s="7" t="s">
        <v>196</v>
      </c>
      <c r="J135" s="28">
        <v>638333989</v>
      </c>
      <c r="K135" s="26" t="s">
        <v>272</v>
      </c>
    </row>
    <row r="136" spans="1:11" ht="14.1" customHeight="1" x14ac:dyDescent="0.2">
      <c r="A136" s="26" t="s">
        <v>408</v>
      </c>
      <c r="B136" s="26" t="s">
        <v>420</v>
      </c>
      <c r="C136" s="6" t="s">
        <v>2459</v>
      </c>
      <c r="D136" s="78">
        <v>4</v>
      </c>
      <c r="E136" s="78">
        <v>12.216666666666701</v>
      </c>
      <c r="F136" s="8" t="s">
        <v>269</v>
      </c>
      <c r="G136" s="6" t="s">
        <v>2459</v>
      </c>
      <c r="H136" s="27" t="s">
        <v>202</v>
      </c>
      <c r="I136" s="7" t="s">
        <v>196</v>
      </c>
      <c r="J136" s="28">
        <v>29015181</v>
      </c>
      <c r="K136" s="26" t="s">
        <v>272</v>
      </c>
    </row>
    <row r="137" spans="1:11" ht="14.1" customHeight="1" x14ac:dyDescent="0.2">
      <c r="A137" s="26" t="s">
        <v>408</v>
      </c>
      <c r="B137" s="26" t="s">
        <v>418</v>
      </c>
      <c r="C137" s="26" t="s">
        <v>281</v>
      </c>
      <c r="D137" s="78">
        <v>4.0127777777777798</v>
      </c>
      <c r="E137" s="78">
        <v>9.2202777777777793</v>
      </c>
      <c r="F137" s="8" t="s">
        <v>269</v>
      </c>
      <c r="G137" s="6" t="s">
        <v>2459</v>
      </c>
      <c r="H137" s="27" t="s">
        <v>419</v>
      </c>
      <c r="I137" s="7" t="s">
        <v>196</v>
      </c>
      <c r="J137" s="28">
        <v>15000000</v>
      </c>
      <c r="K137" s="4" t="s">
        <v>272</v>
      </c>
    </row>
    <row r="138" spans="1:11" ht="14.1" customHeight="1" x14ac:dyDescent="0.2">
      <c r="A138" s="26" t="s">
        <v>408</v>
      </c>
      <c r="B138" s="26" t="s">
        <v>204</v>
      </c>
      <c r="C138" s="6" t="s">
        <v>2459</v>
      </c>
      <c r="D138" s="78">
        <v>9.8000000000000007</v>
      </c>
      <c r="E138" s="78">
        <v>13.5</v>
      </c>
      <c r="F138" s="8" t="s">
        <v>269</v>
      </c>
      <c r="G138" s="6" t="s">
        <v>2459</v>
      </c>
      <c r="H138" s="27" t="s">
        <v>205</v>
      </c>
      <c r="I138" s="7" t="s">
        <v>196</v>
      </c>
      <c r="J138" s="28">
        <v>214712342</v>
      </c>
      <c r="K138" s="26" t="s">
        <v>272</v>
      </c>
    </row>
    <row r="139" spans="1:11" ht="14.1" customHeight="1" x14ac:dyDescent="0.2">
      <c r="A139" s="26" t="s">
        <v>408</v>
      </c>
      <c r="B139" s="26" t="s">
        <v>2483</v>
      </c>
      <c r="C139" s="6" t="s">
        <v>2459</v>
      </c>
      <c r="D139" s="82">
        <v>4.45444422421778</v>
      </c>
      <c r="E139" s="82">
        <v>3.9655481197796898</v>
      </c>
      <c r="F139" s="4" t="s">
        <v>267</v>
      </c>
      <c r="G139" s="6" t="s">
        <v>2459</v>
      </c>
      <c r="H139" s="27" t="s">
        <v>416</v>
      </c>
      <c r="I139" s="7" t="s">
        <v>196</v>
      </c>
      <c r="J139" s="28">
        <v>750000</v>
      </c>
      <c r="K139" s="4" t="s">
        <v>272</v>
      </c>
    </row>
    <row r="140" spans="1:11" ht="14.1" customHeight="1" x14ac:dyDescent="0.2">
      <c r="A140" s="18" t="s">
        <v>207</v>
      </c>
      <c r="B140" s="18" t="s">
        <v>208</v>
      </c>
      <c r="C140" s="6" t="s">
        <v>2459</v>
      </c>
      <c r="D140" s="78">
        <v>16.883333333333301</v>
      </c>
      <c r="E140" s="78">
        <v>25</v>
      </c>
      <c r="F140" s="4" t="s">
        <v>344</v>
      </c>
      <c r="G140" s="6" t="s">
        <v>2459</v>
      </c>
      <c r="H140" s="18" t="s">
        <v>209</v>
      </c>
      <c r="I140" s="7" t="s">
        <v>196</v>
      </c>
      <c r="J140" s="19">
        <v>2000</v>
      </c>
      <c r="K140" s="4" t="s">
        <v>272</v>
      </c>
    </row>
    <row r="141" spans="1:11" ht="14.1" customHeight="1" x14ac:dyDescent="0.2">
      <c r="A141" s="4" t="s">
        <v>210</v>
      </c>
      <c r="B141" s="4" t="s">
        <v>216</v>
      </c>
      <c r="C141" s="4" t="s">
        <v>197</v>
      </c>
      <c r="D141" s="78">
        <v>5.05</v>
      </c>
      <c r="E141" s="78">
        <v>25.15</v>
      </c>
      <c r="F141" s="7" t="s">
        <v>2242</v>
      </c>
      <c r="G141" s="6" t="s">
        <v>2459</v>
      </c>
      <c r="H141" s="4" t="s">
        <v>294</v>
      </c>
      <c r="I141" s="7" t="s">
        <v>196</v>
      </c>
      <c r="J141" s="8" t="s">
        <v>198</v>
      </c>
      <c r="K141" s="44" t="s">
        <v>272</v>
      </c>
    </row>
    <row r="142" spans="1:11" ht="14.1" customHeight="1" x14ac:dyDescent="0.2">
      <c r="A142" s="4" t="s">
        <v>210</v>
      </c>
      <c r="B142" s="4" t="s">
        <v>217</v>
      </c>
      <c r="C142" s="4" t="s">
        <v>197</v>
      </c>
      <c r="D142" s="78">
        <v>5.1333333333333302</v>
      </c>
      <c r="E142" s="78">
        <v>17.766666666666701</v>
      </c>
      <c r="F142" s="7" t="s">
        <v>2242</v>
      </c>
      <c r="G142" s="6" t="s">
        <v>2459</v>
      </c>
      <c r="H142" s="4" t="s">
        <v>294</v>
      </c>
      <c r="I142" s="7" t="s">
        <v>196</v>
      </c>
      <c r="J142" s="8" t="s">
        <v>198</v>
      </c>
      <c r="K142" s="44" t="s">
        <v>272</v>
      </c>
    </row>
    <row r="143" spans="1:11" ht="14.1" customHeight="1" x14ac:dyDescent="0.2">
      <c r="A143" s="4" t="s">
        <v>210</v>
      </c>
      <c r="B143" s="4" t="s">
        <v>214</v>
      </c>
      <c r="C143" s="4" t="s">
        <v>197</v>
      </c>
      <c r="D143" s="78">
        <v>4.4666666666666703</v>
      </c>
      <c r="E143" s="78">
        <v>21.9166666666667</v>
      </c>
      <c r="F143" s="10" t="s">
        <v>264</v>
      </c>
      <c r="G143" s="6" t="s">
        <v>2459</v>
      </c>
      <c r="H143" s="4" t="s">
        <v>294</v>
      </c>
      <c r="I143" s="7" t="s">
        <v>196</v>
      </c>
      <c r="J143" s="8" t="s">
        <v>198</v>
      </c>
      <c r="K143" s="4" t="s">
        <v>273</v>
      </c>
    </row>
    <row r="144" spans="1:11" ht="14.1" customHeight="1" x14ac:dyDescent="0.2">
      <c r="A144" s="4" t="s">
        <v>210</v>
      </c>
      <c r="B144" s="4" t="s">
        <v>213</v>
      </c>
      <c r="C144" s="4" t="s">
        <v>197</v>
      </c>
      <c r="D144" s="78">
        <v>4.9829999999999997</v>
      </c>
      <c r="E144" s="78">
        <v>15.933</v>
      </c>
      <c r="F144" s="10" t="s">
        <v>264</v>
      </c>
      <c r="G144" s="6" t="s">
        <v>2459</v>
      </c>
      <c r="H144" s="4" t="s">
        <v>294</v>
      </c>
      <c r="I144" s="7" t="s">
        <v>196</v>
      </c>
      <c r="J144" s="8">
        <v>600000</v>
      </c>
      <c r="K144" s="4" t="s">
        <v>273</v>
      </c>
    </row>
    <row r="145" spans="1:11" ht="14.1" customHeight="1" x14ac:dyDescent="0.2">
      <c r="A145" s="4" t="s">
        <v>210</v>
      </c>
      <c r="B145" s="4" t="s">
        <v>211</v>
      </c>
      <c r="C145" s="4" t="s">
        <v>197</v>
      </c>
      <c r="D145" s="78">
        <v>6.05</v>
      </c>
      <c r="E145" s="78">
        <v>21.95</v>
      </c>
      <c r="F145" s="10" t="s">
        <v>264</v>
      </c>
      <c r="G145" s="6" t="s">
        <v>2459</v>
      </c>
      <c r="H145" s="4" t="s">
        <v>294</v>
      </c>
      <c r="I145" s="7" t="s">
        <v>196</v>
      </c>
      <c r="J145" s="8" t="s">
        <v>198</v>
      </c>
      <c r="K145" s="4" t="s">
        <v>273</v>
      </c>
    </row>
    <row r="146" spans="1:11" ht="14.1" customHeight="1" x14ac:dyDescent="0.2">
      <c r="A146" s="4" t="s">
        <v>210</v>
      </c>
      <c r="B146" s="4" t="s">
        <v>212</v>
      </c>
      <c r="C146" s="4" t="s">
        <v>197</v>
      </c>
      <c r="D146" s="78">
        <v>6.5330000000000004</v>
      </c>
      <c r="E146" s="78">
        <v>22</v>
      </c>
      <c r="F146" s="10" t="s">
        <v>264</v>
      </c>
      <c r="G146" s="6" t="s">
        <v>2459</v>
      </c>
      <c r="H146" s="4" t="s">
        <v>294</v>
      </c>
      <c r="I146" s="7" t="s">
        <v>196</v>
      </c>
      <c r="J146" s="8">
        <v>600000</v>
      </c>
      <c r="K146" s="4" t="s">
        <v>273</v>
      </c>
    </row>
    <row r="147" spans="1:11" ht="14.1" customHeight="1" x14ac:dyDescent="0.2">
      <c r="A147" s="4" t="s">
        <v>210</v>
      </c>
      <c r="B147" s="4" t="s">
        <v>215</v>
      </c>
      <c r="C147" s="4" t="s">
        <v>197</v>
      </c>
      <c r="D147" s="78">
        <v>8.06666666666667</v>
      </c>
      <c r="E147" s="78">
        <v>22.4</v>
      </c>
      <c r="F147" s="10" t="s">
        <v>264</v>
      </c>
      <c r="G147" s="6" t="s">
        <v>2459</v>
      </c>
      <c r="H147" s="4" t="s">
        <v>294</v>
      </c>
      <c r="I147" s="7" t="s">
        <v>196</v>
      </c>
      <c r="J147" s="8" t="s">
        <v>198</v>
      </c>
      <c r="K147" s="4" t="s">
        <v>273</v>
      </c>
    </row>
    <row r="148" spans="1:11" ht="14.1" customHeight="1" x14ac:dyDescent="0.2">
      <c r="A148" s="26" t="s">
        <v>218</v>
      </c>
      <c r="B148" s="26" t="s">
        <v>225</v>
      </c>
      <c r="C148" s="6" t="s">
        <v>2459</v>
      </c>
      <c r="D148" s="85">
        <v>12.966666666666701</v>
      </c>
      <c r="E148" s="78">
        <v>14.516666666666699</v>
      </c>
      <c r="F148" s="26" t="s">
        <v>265</v>
      </c>
      <c r="G148" s="4" t="s">
        <v>199</v>
      </c>
      <c r="H148" s="26" t="s">
        <v>219</v>
      </c>
      <c r="I148" s="7" t="s">
        <v>196</v>
      </c>
      <c r="J148" s="28">
        <v>300000</v>
      </c>
      <c r="K148" s="4" t="s">
        <v>272</v>
      </c>
    </row>
    <row r="149" spans="1:11" ht="14.1" customHeight="1" x14ac:dyDescent="0.2">
      <c r="A149" s="26" t="s">
        <v>218</v>
      </c>
      <c r="B149" s="26" t="s">
        <v>220</v>
      </c>
      <c r="C149" s="6" t="s">
        <v>2459</v>
      </c>
      <c r="D149" s="85">
        <v>9.6666666666666696</v>
      </c>
      <c r="E149" s="78">
        <v>14.5</v>
      </c>
      <c r="F149" s="7" t="s">
        <v>2242</v>
      </c>
      <c r="G149" s="4" t="s">
        <v>199</v>
      </c>
      <c r="H149" s="26" t="s">
        <v>221</v>
      </c>
      <c r="I149" s="7" t="s">
        <v>196</v>
      </c>
      <c r="J149" s="28">
        <v>150</v>
      </c>
      <c r="K149" s="7" t="s">
        <v>271</v>
      </c>
    </row>
    <row r="150" spans="1:11" ht="14.1" customHeight="1" x14ac:dyDescent="0.2">
      <c r="A150" s="26" t="s">
        <v>218</v>
      </c>
      <c r="B150" s="26" t="s">
        <v>413</v>
      </c>
      <c r="C150" s="6" t="s">
        <v>2459</v>
      </c>
      <c r="D150" s="79">
        <v>15.613413700000001</v>
      </c>
      <c r="E150" s="79">
        <v>19.015617200000001</v>
      </c>
      <c r="F150" s="8" t="s">
        <v>274</v>
      </c>
      <c r="G150" s="6" t="s">
        <v>2459</v>
      </c>
      <c r="H150" s="26" t="s">
        <v>219</v>
      </c>
      <c r="I150" s="7" t="s">
        <v>196</v>
      </c>
      <c r="J150" s="28" t="s">
        <v>410</v>
      </c>
      <c r="K150" s="4" t="s">
        <v>272</v>
      </c>
    </row>
    <row r="151" spans="1:11" ht="14.1" customHeight="1" x14ac:dyDescent="0.2">
      <c r="A151" s="26" t="s">
        <v>218</v>
      </c>
      <c r="B151" s="26" t="s">
        <v>413</v>
      </c>
      <c r="C151" s="6" t="s">
        <v>2459</v>
      </c>
      <c r="D151" s="79">
        <v>15.613413700000001</v>
      </c>
      <c r="E151" s="79">
        <v>19.015617200000001</v>
      </c>
      <c r="F151" s="26" t="s">
        <v>421</v>
      </c>
      <c r="G151" s="4" t="s">
        <v>199</v>
      </c>
      <c r="H151" s="26" t="s">
        <v>219</v>
      </c>
      <c r="I151" s="7" t="s">
        <v>196</v>
      </c>
      <c r="J151" s="28" t="s">
        <v>410</v>
      </c>
      <c r="K151" s="4" t="s">
        <v>272</v>
      </c>
    </row>
    <row r="152" spans="1:11" ht="14.1" customHeight="1" x14ac:dyDescent="0.2">
      <c r="A152" s="26" t="s">
        <v>218</v>
      </c>
      <c r="B152" s="26" t="s">
        <v>222</v>
      </c>
      <c r="C152" s="4" t="s">
        <v>200</v>
      </c>
      <c r="D152" s="85">
        <v>12.533333333333299</v>
      </c>
      <c r="E152" s="78">
        <v>19.25</v>
      </c>
      <c r="F152" s="26" t="s">
        <v>421</v>
      </c>
      <c r="G152" s="4" t="s">
        <v>199</v>
      </c>
      <c r="H152" s="26" t="s">
        <v>2428</v>
      </c>
      <c r="I152" s="7" t="s">
        <v>196</v>
      </c>
      <c r="J152" s="28" t="s">
        <v>410</v>
      </c>
      <c r="K152" s="4" t="s">
        <v>272</v>
      </c>
    </row>
    <row r="153" spans="1:11" ht="14.1" customHeight="1" x14ac:dyDescent="0.2">
      <c r="A153" s="26" t="s">
        <v>218</v>
      </c>
      <c r="B153" s="26" t="s">
        <v>223</v>
      </c>
      <c r="C153" s="6" t="s">
        <v>2459</v>
      </c>
      <c r="D153" s="84">
        <v>8.4499999999999993</v>
      </c>
      <c r="E153" s="78">
        <v>16.649999999999999</v>
      </c>
      <c r="F153" s="8" t="s">
        <v>269</v>
      </c>
      <c r="G153" s="6" t="s">
        <v>2459</v>
      </c>
      <c r="H153" s="27" t="s">
        <v>224</v>
      </c>
      <c r="I153" s="7" t="s">
        <v>196</v>
      </c>
      <c r="J153" s="28">
        <v>12592589</v>
      </c>
      <c r="K153" s="4" t="s">
        <v>272</v>
      </c>
    </row>
    <row r="154" spans="1:11" ht="14.1" customHeight="1" x14ac:dyDescent="0.2">
      <c r="A154" s="26" t="s">
        <v>218</v>
      </c>
      <c r="B154" s="26" t="s">
        <v>413</v>
      </c>
      <c r="C154" s="6" t="s">
        <v>2459</v>
      </c>
      <c r="D154" s="79">
        <v>15.613413700000001</v>
      </c>
      <c r="E154" s="79">
        <v>19.015617200000001</v>
      </c>
      <c r="F154" s="4" t="s">
        <v>344</v>
      </c>
      <c r="G154" s="4" t="s">
        <v>199</v>
      </c>
      <c r="H154" s="26" t="s">
        <v>219</v>
      </c>
      <c r="I154" s="7" t="s">
        <v>196</v>
      </c>
      <c r="J154" s="28">
        <v>9000</v>
      </c>
      <c r="K154" s="4" t="s">
        <v>272</v>
      </c>
    </row>
    <row r="155" spans="1:11" ht="14.1" customHeight="1" x14ac:dyDescent="0.2">
      <c r="A155" s="26" t="s">
        <v>218</v>
      </c>
      <c r="B155" s="26" t="s">
        <v>226</v>
      </c>
      <c r="C155" s="6" t="s">
        <v>2459</v>
      </c>
      <c r="D155" s="85">
        <v>13.869722222222199</v>
      </c>
      <c r="E155" s="78">
        <v>14.264722222222201</v>
      </c>
      <c r="F155" s="8" t="s">
        <v>2375</v>
      </c>
      <c r="G155" s="4" t="s">
        <v>199</v>
      </c>
      <c r="H155" s="26" t="s">
        <v>219</v>
      </c>
      <c r="I155" s="7" t="s">
        <v>196</v>
      </c>
      <c r="J155" s="28">
        <v>12000</v>
      </c>
      <c r="K155" s="4" t="s">
        <v>272</v>
      </c>
    </row>
    <row r="156" spans="1:11" ht="14.1" customHeight="1" x14ac:dyDescent="0.2">
      <c r="A156" s="26" t="s">
        <v>218</v>
      </c>
      <c r="B156" s="26" t="s">
        <v>227</v>
      </c>
      <c r="C156" s="4" t="s">
        <v>200</v>
      </c>
      <c r="D156" s="84">
        <v>12.733333333333301</v>
      </c>
      <c r="E156" s="78">
        <v>14.6833333333333</v>
      </c>
      <c r="F156" s="4" t="s">
        <v>346</v>
      </c>
      <c r="G156" s="4" t="s">
        <v>199</v>
      </c>
      <c r="H156" s="26" t="s">
        <v>2432</v>
      </c>
      <c r="I156" s="7" t="s">
        <v>196</v>
      </c>
      <c r="J156" s="28" t="s">
        <v>410</v>
      </c>
      <c r="K156" s="4" t="s">
        <v>272</v>
      </c>
    </row>
    <row r="157" spans="1:11" ht="14.1" customHeight="1" x14ac:dyDescent="0.2">
      <c r="A157" s="4" t="s">
        <v>2531</v>
      </c>
      <c r="B157" s="4" t="s">
        <v>228</v>
      </c>
      <c r="C157" s="4" t="s">
        <v>320</v>
      </c>
      <c r="D157" s="78">
        <v>2</v>
      </c>
      <c r="E157" s="78">
        <v>15</v>
      </c>
      <c r="F157" s="7" t="s">
        <v>2242</v>
      </c>
      <c r="G157" s="4" t="s">
        <v>375</v>
      </c>
      <c r="H157" s="4" t="s">
        <v>2457</v>
      </c>
      <c r="I157" s="7" t="s">
        <v>196</v>
      </c>
      <c r="J157" s="8">
        <v>1500</v>
      </c>
      <c r="K157" s="7" t="s">
        <v>271</v>
      </c>
    </row>
    <row r="158" spans="1:11" ht="14.1" customHeight="1" x14ac:dyDescent="0.2">
      <c r="A158" s="4" t="s">
        <v>2531</v>
      </c>
      <c r="B158" s="4" t="s">
        <v>229</v>
      </c>
      <c r="C158" s="4" t="s">
        <v>192</v>
      </c>
      <c r="D158" s="78">
        <v>-4.2961111111111103</v>
      </c>
      <c r="E158" s="78">
        <v>13.8508333333333</v>
      </c>
      <c r="F158" s="5" t="s">
        <v>296</v>
      </c>
      <c r="G158" s="6" t="s">
        <v>2459</v>
      </c>
      <c r="H158" s="4" t="s">
        <v>230</v>
      </c>
      <c r="I158" s="7" t="s">
        <v>196</v>
      </c>
      <c r="J158" s="8">
        <v>250000</v>
      </c>
      <c r="K158" s="4" t="s">
        <v>272</v>
      </c>
    </row>
    <row r="159" spans="1:11" ht="14.1" customHeight="1" x14ac:dyDescent="0.2">
      <c r="A159" s="4" t="s">
        <v>2531</v>
      </c>
      <c r="B159" s="4" t="s">
        <v>231</v>
      </c>
      <c r="C159" s="4" t="s">
        <v>280</v>
      </c>
      <c r="D159" s="78">
        <v>-1.8244444444444401</v>
      </c>
      <c r="E159" s="78">
        <v>14.8883333333333</v>
      </c>
      <c r="F159" s="10" t="s">
        <v>264</v>
      </c>
      <c r="G159" s="4" t="s">
        <v>199</v>
      </c>
      <c r="H159" s="4" t="s">
        <v>294</v>
      </c>
      <c r="I159" s="7" t="s">
        <v>196</v>
      </c>
      <c r="J159" s="8">
        <v>50000</v>
      </c>
      <c r="K159" s="4" t="s">
        <v>273</v>
      </c>
    </row>
    <row r="160" spans="1:11" ht="14.1" customHeight="1" x14ac:dyDescent="0.2">
      <c r="A160" s="4" t="s">
        <v>2531</v>
      </c>
      <c r="B160" s="4" t="s">
        <v>2481</v>
      </c>
      <c r="C160" s="4" t="s">
        <v>280</v>
      </c>
      <c r="D160" s="78">
        <v>-6.1388888888888903E-2</v>
      </c>
      <c r="E160" s="78">
        <v>14.4966666666667</v>
      </c>
      <c r="F160" s="10" t="s">
        <v>264</v>
      </c>
      <c r="G160" s="4" t="s">
        <v>199</v>
      </c>
      <c r="H160" s="4" t="s">
        <v>294</v>
      </c>
      <c r="I160" s="7" t="s">
        <v>196</v>
      </c>
      <c r="J160" s="8" t="s">
        <v>198</v>
      </c>
      <c r="K160" s="4" t="s">
        <v>273</v>
      </c>
    </row>
    <row r="161" spans="1:11" ht="14.1" customHeight="1" x14ac:dyDescent="0.2">
      <c r="A161" s="4" t="s">
        <v>2531</v>
      </c>
      <c r="B161" s="4" t="s">
        <v>232</v>
      </c>
      <c r="C161" s="4" t="s">
        <v>280</v>
      </c>
      <c r="D161" s="78">
        <v>2</v>
      </c>
      <c r="E161" s="78">
        <v>15</v>
      </c>
      <c r="F161" s="10" t="s">
        <v>264</v>
      </c>
      <c r="G161" s="4" t="s">
        <v>199</v>
      </c>
      <c r="H161" s="4" t="s">
        <v>294</v>
      </c>
      <c r="I161" s="7" t="s">
        <v>196</v>
      </c>
      <c r="J161" s="8" t="s">
        <v>198</v>
      </c>
      <c r="K161" s="4" t="s">
        <v>273</v>
      </c>
    </row>
    <row r="162" spans="1:11" ht="14.1" customHeight="1" x14ac:dyDescent="0.2">
      <c r="A162" s="12" t="s">
        <v>19</v>
      </c>
      <c r="B162" s="12" t="s">
        <v>22</v>
      </c>
      <c r="C162" s="12" t="s">
        <v>192</v>
      </c>
      <c r="D162" s="82">
        <v>34.708333000000003</v>
      </c>
      <c r="E162" s="82">
        <v>33.191665999999998</v>
      </c>
      <c r="F162" s="5" t="s">
        <v>296</v>
      </c>
      <c r="G162" s="6" t="s">
        <v>2459</v>
      </c>
      <c r="H162" s="12" t="s">
        <v>23</v>
      </c>
      <c r="I162" s="4" t="s">
        <v>196</v>
      </c>
      <c r="J162" s="17">
        <v>400000</v>
      </c>
      <c r="K162" s="4" t="s">
        <v>272</v>
      </c>
    </row>
    <row r="163" spans="1:11" ht="14.1" customHeight="1" x14ac:dyDescent="0.2">
      <c r="A163" s="12" t="s">
        <v>19</v>
      </c>
      <c r="B163" s="12" t="s">
        <v>24</v>
      </c>
      <c r="C163" s="12" t="s">
        <v>192</v>
      </c>
      <c r="D163" s="82">
        <v>34.954166000000001</v>
      </c>
      <c r="E163" s="82">
        <v>32.570833</v>
      </c>
      <c r="F163" s="5" t="s">
        <v>296</v>
      </c>
      <c r="G163" s="6" t="s">
        <v>2459</v>
      </c>
      <c r="H163" s="12" t="s">
        <v>25</v>
      </c>
      <c r="I163" s="4" t="s">
        <v>196</v>
      </c>
      <c r="J163" s="17">
        <v>18000</v>
      </c>
      <c r="K163" s="4" t="s">
        <v>272</v>
      </c>
    </row>
    <row r="164" spans="1:11" ht="14.1" customHeight="1" x14ac:dyDescent="0.2">
      <c r="A164" s="12" t="s">
        <v>19</v>
      </c>
      <c r="B164" s="12" t="s">
        <v>20</v>
      </c>
      <c r="C164" s="12" t="s">
        <v>192</v>
      </c>
      <c r="D164" s="82">
        <v>35.333333000000003</v>
      </c>
      <c r="E164" s="82">
        <v>33.866666000000002</v>
      </c>
      <c r="F164" s="5" t="s">
        <v>296</v>
      </c>
      <c r="G164" s="6" t="s">
        <v>2459</v>
      </c>
      <c r="H164" s="12" t="s">
        <v>21</v>
      </c>
      <c r="I164" s="4" t="s">
        <v>196</v>
      </c>
      <c r="J164" s="17">
        <v>150000</v>
      </c>
      <c r="K164" s="4" t="s">
        <v>272</v>
      </c>
    </row>
    <row r="165" spans="1:11" ht="14.1" customHeight="1" x14ac:dyDescent="0.2">
      <c r="A165" s="10" t="s">
        <v>2238</v>
      </c>
      <c r="B165" s="4" t="s">
        <v>575</v>
      </c>
      <c r="C165" s="10" t="s">
        <v>197</v>
      </c>
      <c r="D165" s="77">
        <v>-3.0552777777777802</v>
      </c>
      <c r="E165" s="77">
        <v>28.181944444444401</v>
      </c>
      <c r="F165" s="7" t="s">
        <v>2242</v>
      </c>
      <c r="G165" s="6" t="s">
        <v>2459</v>
      </c>
      <c r="H165" s="4" t="s">
        <v>576</v>
      </c>
      <c r="I165" s="4" t="s">
        <v>194</v>
      </c>
      <c r="J165" s="8" t="s">
        <v>198</v>
      </c>
      <c r="K165" s="44" t="s">
        <v>272</v>
      </c>
    </row>
    <row r="166" spans="1:11" ht="14.1" customHeight="1" x14ac:dyDescent="0.2">
      <c r="A166" s="10" t="s">
        <v>2238</v>
      </c>
      <c r="B166" s="4" t="s">
        <v>698</v>
      </c>
      <c r="C166" s="10" t="s">
        <v>197</v>
      </c>
      <c r="D166" s="79">
        <v>1.56666672229766</v>
      </c>
      <c r="E166" s="79">
        <v>30.25</v>
      </c>
      <c r="F166" s="7" t="s">
        <v>2242</v>
      </c>
      <c r="G166" s="6" t="s">
        <v>2459</v>
      </c>
      <c r="H166" s="4" t="s">
        <v>2425</v>
      </c>
      <c r="I166" s="4" t="s">
        <v>194</v>
      </c>
      <c r="J166" s="8" t="s">
        <v>198</v>
      </c>
      <c r="K166" s="44" t="s">
        <v>272</v>
      </c>
    </row>
    <row r="167" spans="1:11" ht="14.1" customHeight="1" x14ac:dyDescent="0.2">
      <c r="A167" s="10" t="s">
        <v>2238</v>
      </c>
      <c r="B167" s="8" t="s">
        <v>237</v>
      </c>
      <c r="C167" s="10" t="s">
        <v>192</v>
      </c>
      <c r="D167" s="77">
        <v>-6.85</v>
      </c>
      <c r="E167" s="77">
        <v>21.3</v>
      </c>
      <c r="F167" s="5" t="s">
        <v>296</v>
      </c>
      <c r="G167" s="6" t="s">
        <v>2459</v>
      </c>
      <c r="H167" s="8" t="s">
        <v>238</v>
      </c>
      <c r="I167" s="7" t="s">
        <v>196</v>
      </c>
      <c r="J167" s="8">
        <v>200000</v>
      </c>
      <c r="K167" s="4" t="s">
        <v>272</v>
      </c>
    </row>
    <row r="168" spans="1:11" ht="14.1" customHeight="1" x14ac:dyDescent="0.2">
      <c r="A168" s="10" t="s">
        <v>2238</v>
      </c>
      <c r="B168" s="8" t="s">
        <v>233</v>
      </c>
      <c r="C168" s="10" t="s">
        <v>192</v>
      </c>
      <c r="D168" s="77">
        <v>-6.7833333333333297</v>
      </c>
      <c r="E168" s="77">
        <v>23.383333333333301</v>
      </c>
      <c r="F168" s="5" t="s">
        <v>296</v>
      </c>
      <c r="G168" s="6" t="s">
        <v>2459</v>
      </c>
      <c r="H168" s="8" t="s">
        <v>234</v>
      </c>
      <c r="I168" s="7" t="s">
        <v>196</v>
      </c>
      <c r="J168" s="8">
        <v>50000</v>
      </c>
      <c r="K168" s="4" t="s">
        <v>272</v>
      </c>
    </row>
    <row r="169" spans="1:11" ht="14.1" customHeight="1" x14ac:dyDescent="0.2">
      <c r="A169" s="10" t="s">
        <v>2238</v>
      </c>
      <c r="B169" s="8" t="s">
        <v>241</v>
      </c>
      <c r="C169" s="10" t="s">
        <v>192</v>
      </c>
      <c r="D169" s="77">
        <v>-5.7333333333333298</v>
      </c>
      <c r="E169" s="77">
        <v>26.8333333333333</v>
      </c>
      <c r="F169" s="5" t="s">
        <v>296</v>
      </c>
      <c r="G169" s="6" t="s">
        <v>2459</v>
      </c>
      <c r="H169" s="8" t="s">
        <v>242</v>
      </c>
      <c r="I169" s="7" t="s">
        <v>196</v>
      </c>
      <c r="J169" s="8">
        <v>360000</v>
      </c>
      <c r="K169" s="4" t="s">
        <v>272</v>
      </c>
    </row>
    <row r="170" spans="1:11" ht="14.1" customHeight="1" x14ac:dyDescent="0.2">
      <c r="A170" s="10" t="s">
        <v>2238</v>
      </c>
      <c r="B170" s="8" t="s">
        <v>235</v>
      </c>
      <c r="C170" s="10" t="s">
        <v>192</v>
      </c>
      <c r="D170" s="77">
        <v>-5.55</v>
      </c>
      <c r="E170" s="77">
        <v>14.4333333333333</v>
      </c>
      <c r="F170" s="5" t="s">
        <v>296</v>
      </c>
      <c r="G170" s="6" t="s">
        <v>2459</v>
      </c>
      <c r="H170" s="8" t="s">
        <v>236</v>
      </c>
      <c r="I170" s="7" t="s">
        <v>196</v>
      </c>
      <c r="J170" s="8">
        <v>318000</v>
      </c>
      <c r="K170" s="4" t="s">
        <v>272</v>
      </c>
    </row>
    <row r="171" spans="1:11" ht="14.1" customHeight="1" x14ac:dyDescent="0.2">
      <c r="A171" s="10" t="s">
        <v>2238</v>
      </c>
      <c r="B171" s="8" t="s">
        <v>239</v>
      </c>
      <c r="C171" s="10" t="s">
        <v>197</v>
      </c>
      <c r="D171" s="77">
        <v>9.4499999999999993</v>
      </c>
      <c r="E171" s="77">
        <v>25.783333333333299</v>
      </c>
      <c r="F171" s="5" t="s">
        <v>296</v>
      </c>
      <c r="G171" s="6" t="s">
        <v>2459</v>
      </c>
      <c r="H171" s="4" t="s">
        <v>240</v>
      </c>
      <c r="I171" s="7" t="s">
        <v>196</v>
      </c>
      <c r="J171" s="8">
        <v>800000</v>
      </c>
      <c r="K171" s="4" t="s">
        <v>272</v>
      </c>
    </row>
    <row r="172" spans="1:11" ht="14.1" customHeight="1" x14ac:dyDescent="0.2">
      <c r="A172" s="10" t="s">
        <v>2238</v>
      </c>
      <c r="B172" s="8" t="s">
        <v>568</v>
      </c>
      <c r="C172" s="10" t="s">
        <v>197</v>
      </c>
      <c r="D172" s="79">
        <v>2.5</v>
      </c>
      <c r="E172" s="79">
        <v>23.5</v>
      </c>
      <c r="F172" s="8" t="s">
        <v>2245</v>
      </c>
      <c r="G172" s="6" t="s">
        <v>2459</v>
      </c>
      <c r="H172" s="8" t="s">
        <v>246</v>
      </c>
      <c r="I172" s="4" t="s">
        <v>196</v>
      </c>
      <c r="J172" s="8">
        <v>15000</v>
      </c>
      <c r="K172" s="4" t="s">
        <v>272</v>
      </c>
    </row>
    <row r="173" spans="1:11" ht="14.1" customHeight="1" x14ac:dyDescent="0.2">
      <c r="A173" s="10" t="s">
        <v>2238</v>
      </c>
      <c r="B173" s="8" t="s">
        <v>245</v>
      </c>
      <c r="C173" s="10" t="s">
        <v>192</v>
      </c>
      <c r="D173" s="79">
        <v>2.9814343999999999</v>
      </c>
      <c r="E173" s="79">
        <v>23.822263599999999</v>
      </c>
      <c r="F173" s="8" t="s">
        <v>2245</v>
      </c>
      <c r="G173" s="6" t="s">
        <v>2459</v>
      </c>
      <c r="H173" s="8" t="s">
        <v>246</v>
      </c>
      <c r="I173" s="7" t="s">
        <v>196</v>
      </c>
      <c r="J173" s="8">
        <v>1200</v>
      </c>
      <c r="K173" s="4" t="s">
        <v>272</v>
      </c>
    </row>
    <row r="174" spans="1:11" ht="14.1" customHeight="1" x14ac:dyDescent="0.2">
      <c r="A174" s="10" t="s">
        <v>2238</v>
      </c>
      <c r="B174" s="10" t="s">
        <v>2238</v>
      </c>
      <c r="C174" s="6" t="s">
        <v>2459</v>
      </c>
      <c r="D174" s="79">
        <v>2.9814343999999999</v>
      </c>
      <c r="E174" s="79">
        <v>23.822263599999999</v>
      </c>
      <c r="F174" s="8" t="s">
        <v>2245</v>
      </c>
      <c r="G174" s="6" t="s">
        <v>2459</v>
      </c>
      <c r="H174" s="8" t="s">
        <v>247</v>
      </c>
      <c r="I174" s="7" t="s">
        <v>196</v>
      </c>
      <c r="J174" s="8">
        <v>7000</v>
      </c>
      <c r="K174" s="4" t="s">
        <v>272</v>
      </c>
    </row>
    <row r="175" spans="1:11" ht="14.1" customHeight="1" x14ac:dyDescent="0.2">
      <c r="A175" s="10" t="s">
        <v>2238</v>
      </c>
      <c r="B175" s="8" t="s">
        <v>566</v>
      </c>
      <c r="C175" s="10" t="s">
        <v>281</v>
      </c>
      <c r="D175" s="77">
        <v>10.633333333333301</v>
      </c>
      <c r="E175" s="77">
        <v>25.35</v>
      </c>
      <c r="F175" s="8" t="s">
        <v>2245</v>
      </c>
      <c r="G175" s="6" t="s">
        <v>2459</v>
      </c>
      <c r="H175" s="8" t="s">
        <v>246</v>
      </c>
      <c r="I175" s="4" t="s">
        <v>196</v>
      </c>
      <c r="J175" s="8">
        <v>8000</v>
      </c>
      <c r="K175" s="4" t="s">
        <v>272</v>
      </c>
    </row>
    <row r="176" spans="1:11" ht="14.1" customHeight="1" x14ac:dyDescent="0.2">
      <c r="A176" s="10" t="s">
        <v>2238</v>
      </c>
      <c r="B176" s="8" t="s">
        <v>565</v>
      </c>
      <c r="C176" s="10" t="s">
        <v>197</v>
      </c>
      <c r="D176" s="77">
        <v>10.716666666666701</v>
      </c>
      <c r="E176" s="77">
        <v>25.4725</v>
      </c>
      <c r="F176" s="8" t="s">
        <v>2245</v>
      </c>
      <c r="G176" s="6" t="s">
        <v>2459</v>
      </c>
      <c r="H176" s="8" t="s">
        <v>246</v>
      </c>
      <c r="I176" s="4" t="s">
        <v>196</v>
      </c>
      <c r="J176" s="8">
        <v>500000</v>
      </c>
      <c r="K176" s="4" t="s">
        <v>272</v>
      </c>
    </row>
    <row r="177" spans="1:11" ht="14.1" customHeight="1" x14ac:dyDescent="0.2">
      <c r="A177" s="10" t="s">
        <v>2238</v>
      </c>
      <c r="B177" s="8" t="s">
        <v>2474</v>
      </c>
      <c r="C177" s="10" t="s">
        <v>197</v>
      </c>
      <c r="D177" s="77">
        <v>10.75</v>
      </c>
      <c r="E177" s="77">
        <v>26.3</v>
      </c>
      <c r="F177" s="8" t="s">
        <v>2245</v>
      </c>
      <c r="G177" s="6" t="s">
        <v>2459</v>
      </c>
      <c r="H177" s="8" t="s">
        <v>246</v>
      </c>
      <c r="I177" s="4" t="s">
        <v>196</v>
      </c>
      <c r="J177" s="8">
        <v>1200</v>
      </c>
      <c r="K177" s="4" t="s">
        <v>272</v>
      </c>
    </row>
    <row r="178" spans="1:11" ht="14.1" customHeight="1" x14ac:dyDescent="0.2">
      <c r="A178" s="10" t="s">
        <v>2238</v>
      </c>
      <c r="B178" s="8" t="s">
        <v>2472</v>
      </c>
      <c r="C178" s="6" t="s">
        <v>2459</v>
      </c>
      <c r="D178" s="77">
        <v>10.75</v>
      </c>
      <c r="E178" s="77">
        <v>26.3</v>
      </c>
      <c r="F178" s="8" t="s">
        <v>2245</v>
      </c>
      <c r="G178" s="6" t="s">
        <v>2459</v>
      </c>
      <c r="H178" s="8" t="s">
        <v>246</v>
      </c>
      <c r="I178" s="4" t="s">
        <v>196</v>
      </c>
      <c r="J178" s="8">
        <v>7100</v>
      </c>
      <c r="K178" s="4" t="s">
        <v>272</v>
      </c>
    </row>
    <row r="179" spans="1:11" ht="14.1" customHeight="1" x14ac:dyDescent="0.2">
      <c r="A179" s="10" t="s">
        <v>2238</v>
      </c>
      <c r="B179" s="8" t="s">
        <v>2473</v>
      </c>
      <c r="C179" s="10" t="s">
        <v>197</v>
      </c>
      <c r="D179" s="77">
        <v>10.75</v>
      </c>
      <c r="E179" s="77">
        <v>26.3</v>
      </c>
      <c r="F179" s="8" t="s">
        <v>2245</v>
      </c>
      <c r="G179" s="6" t="s">
        <v>2459</v>
      </c>
      <c r="H179" s="8" t="s">
        <v>246</v>
      </c>
      <c r="I179" s="4" t="s">
        <v>196</v>
      </c>
      <c r="J179" s="8">
        <v>11000</v>
      </c>
      <c r="K179" s="4" t="s">
        <v>272</v>
      </c>
    </row>
    <row r="180" spans="1:11" ht="14.1" customHeight="1" x14ac:dyDescent="0.2">
      <c r="A180" s="10" t="s">
        <v>2238</v>
      </c>
      <c r="B180" s="8" t="s">
        <v>2475</v>
      </c>
      <c r="C180" s="10" t="s">
        <v>197</v>
      </c>
      <c r="D180" s="77">
        <v>10.75</v>
      </c>
      <c r="E180" s="77">
        <v>26.3</v>
      </c>
      <c r="F180" s="8" t="s">
        <v>2245</v>
      </c>
      <c r="G180" s="6" t="s">
        <v>2459</v>
      </c>
      <c r="H180" s="8" t="s">
        <v>246</v>
      </c>
      <c r="I180" s="4" t="s">
        <v>196</v>
      </c>
      <c r="J180" s="8">
        <v>20000</v>
      </c>
      <c r="K180" s="4" t="s">
        <v>272</v>
      </c>
    </row>
    <row r="181" spans="1:11" ht="14.1" customHeight="1" x14ac:dyDescent="0.2">
      <c r="A181" s="10" t="s">
        <v>2238</v>
      </c>
      <c r="B181" s="8" t="s">
        <v>2471</v>
      </c>
      <c r="C181" s="10" t="s">
        <v>197</v>
      </c>
      <c r="D181" s="77">
        <v>10.75</v>
      </c>
      <c r="E181" s="77">
        <v>26.3</v>
      </c>
      <c r="F181" s="8" t="s">
        <v>2245</v>
      </c>
      <c r="G181" s="6" t="s">
        <v>2459</v>
      </c>
      <c r="H181" s="8" t="s">
        <v>246</v>
      </c>
      <c r="I181" s="4" t="s">
        <v>196</v>
      </c>
      <c r="J181" s="8">
        <v>48000</v>
      </c>
      <c r="K181" s="4" t="s">
        <v>272</v>
      </c>
    </row>
    <row r="182" spans="1:11" ht="14.1" customHeight="1" x14ac:dyDescent="0.2">
      <c r="A182" s="10" t="s">
        <v>2238</v>
      </c>
      <c r="B182" s="8" t="s">
        <v>2469</v>
      </c>
      <c r="C182" s="10" t="s">
        <v>197</v>
      </c>
      <c r="D182" s="77">
        <v>10.95</v>
      </c>
      <c r="E182" s="77">
        <v>26.766666666666701</v>
      </c>
      <c r="F182" s="8" t="s">
        <v>2245</v>
      </c>
      <c r="G182" s="6" t="s">
        <v>2459</v>
      </c>
      <c r="H182" s="8" t="s">
        <v>246</v>
      </c>
      <c r="I182" s="4" t="s">
        <v>196</v>
      </c>
      <c r="J182" s="8">
        <v>4000</v>
      </c>
      <c r="K182" s="4" t="s">
        <v>272</v>
      </c>
    </row>
    <row r="183" spans="1:11" ht="14.1" customHeight="1" x14ac:dyDescent="0.2">
      <c r="A183" s="10" t="s">
        <v>2238</v>
      </c>
      <c r="B183" s="8" t="s">
        <v>2468</v>
      </c>
      <c r="C183" s="10" t="s">
        <v>197</v>
      </c>
      <c r="D183" s="77">
        <v>10.981388888888899</v>
      </c>
      <c r="E183" s="77">
        <v>26.733333333333299</v>
      </c>
      <c r="F183" s="8" t="s">
        <v>2245</v>
      </c>
      <c r="G183" s="6" t="s">
        <v>2459</v>
      </c>
      <c r="H183" s="8" t="s">
        <v>567</v>
      </c>
      <c r="I183" s="4" t="s">
        <v>196</v>
      </c>
      <c r="J183" s="8">
        <v>8000</v>
      </c>
      <c r="K183" s="4" t="s">
        <v>272</v>
      </c>
    </row>
    <row r="184" spans="1:11" ht="14.1" customHeight="1" x14ac:dyDescent="0.2">
      <c r="A184" s="10" t="s">
        <v>2238</v>
      </c>
      <c r="B184" s="8" t="s">
        <v>2466</v>
      </c>
      <c r="C184" s="10" t="s">
        <v>197</v>
      </c>
      <c r="D184" s="77">
        <v>11.616666666666699</v>
      </c>
      <c r="E184" s="77">
        <v>27.55</v>
      </c>
      <c r="F184" s="8" t="s">
        <v>2245</v>
      </c>
      <c r="G184" s="6" t="s">
        <v>2459</v>
      </c>
      <c r="H184" s="8" t="s">
        <v>2269</v>
      </c>
      <c r="I184" s="4" t="s">
        <v>196</v>
      </c>
      <c r="J184" s="8">
        <v>1300</v>
      </c>
      <c r="K184" s="4" t="s">
        <v>272</v>
      </c>
    </row>
    <row r="185" spans="1:11" ht="14.1" customHeight="1" x14ac:dyDescent="0.2">
      <c r="A185" s="10" t="s">
        <v>2238</v>
      </c>
      <c r="B185" s="8" t="s">
        <v>2467</v>
      </c>
      <c r="C185" s="10" t="s">
        <v>197</v>
      </c>
      <c r="D185" s="77">
        <v>11.616666666666699</v>
      </c>
      <c r="E185" s="77">
        <v>27.55</v>
      </c>
      <c r="F185" s="8" t="s">
        <v>2245</v>
      </c>
      <c r="G185" s="6" t="s">
        <v>2459</v>
      </c>
      <c r="H185" s="8" t="s">
        <v>2269</v>
      </c>
      <c r="I185" s="4" t="s">
        <v>196</v>
      </c>
      <c r="J185" s="8">
        <v>3500</v>
      </c>
      <c r="K185" s="4" t="s">
        <v>272</v>
      </c>
    </row>
    <row r="186" spans="1:11" ht="14.1" customHeight="1" x14ac:dyDescent="0.2">
      <c r="A186" s="10" t="s">
        <v>2238</v>
      </c>
      <c r="B186" s="8" t="s">
        <v>243</v>
      </c>
      <c r="C186" s="10" t="s">
        <v>351</v>
      </c>
      <c r="D186" s="77">
        <v>11.6833333333333</v>
      </c>
      <c r="E186" s="77">
        <v>27.45</v>
      </c>
      <c r="F186" s="8" t="s">
        <v>2245</v>
      </c>
      <c r="G186" s="6" t="s">
        <v>2459</v>
      </c>
      <c r="H186" s="4" t="s">
        <v>244</v>
      </c>
      <c r="I186" s="7" t="s">
        <v>196</v>
      </c>
      <c r="J186" s="8">
        <v>5000</v>
      </c>
      <c r="K186" s="4" t="s">
        <v>272</v>
      </c>
    </row>
    <row r="187" spans="1:11" ht="14.1" customHeight="1" x14ac:dyDescent="0.2">
      <c r="A187" s="10" t="s">
        <v>2238</v>
      </c>
      <c r="B187" s="8" t="s">
        <v>568</v>
      </c>
      <c r="C187" s="10" t="s">
        <v>197</v>
      </c>
      <c r="D187" s="79">
        <v>2.5</v>
      </c>
      <c r="E187" s="79">
        <v>23.5</v>
      </c>
      <c r="F187" s="8" t="s">
        <v>2247</v>
      </c>
      <c r="G187" s="6" t="s">
        <v>2459</v>
      </c>
      <c r="H187" s="8" t="s">
        <v>246</v>
      </c>
      <c r="I187" s="4" t="s">
        <v>196</v>
      </c>
      <c r="J187" s="8">
        <v>19000</v>
      </c>
      <c r="K187" s="4" t="s">
        <v>272</v>
      </c>
    </row>
    <row r="188" spans="1:11" ht="14.1" customHeight="1" x14ac:dyDescent="0.2">
      <c r="A188" s="10" t="s">
        <v>2238</v>
      </c>
      <c r="B188" s="8" t="s">
        <v>257</v>
      </c>
      <c r="C188" s="10" t="s">
        <v>197</v>
      </c>
      <c r="D188" s="77">
        <v>9</v>
      </c>
      <c r="E188" s="77">
        <v>26</v>
      </c>
      <c r="F188" s="4" t="s">
        <v>2247</v>
      </c>
      <c r="G188" s="6" t="s">
        <v>2459</v>
      </c>
      <c r="H188" s="8" t="s">
        <v>258</v>
      </c>
      <c r="I188" s="7" t="s">
        <v>196</v>
      </c>
      <c r="J188" s="8">
        <v>35000</v>
      </c>
      <c r="K188" s="4" t="s">
        <v>272</v>
      </c>
    </row>
    <row r="189" spans="1:11" ht="14.1" customHeight="1" x14ac:dyDescent="0.2">
      <c r="A189" s="10" t="s">
        <v>2238</v>
      </c>
      <c r="B189" s="8" t="s">
        <v>255</v>
      </c>
      <c r="C189" s="10" t="s">
        <v>197</v>
      </c>
      <c r="D189" s="77">
        <v>9</v>
      </c>
      <c r="E189" s="77">
        <v>26</v>
      </c>
      <c r="F189" s="4" t="s">
        <v>2247</v>
      </c>
      <c r="G189" s="6" t="s">
        <v>2459</v>
      </c>
      <c r="H189" s="8" t="s">
        <v>256</v>
      </c>
      <c r="I189" s="7" t="s">
        <v>196</v>
      </c>
      <c r="J189" s="8">
        <v>85000</v>
      </c>
      <c r="K189" s="4" t="s">
        <v>272</v>
      </c>
    </row>
    <row r="190" spans="1:11" ht="14.1" customHeight="1" x14ac:dyDescent="0.2">
      <c r="A190" s="10" t="s">
        <v>2238</v>
      </c>
      <c r="B190" s="8" t="s">
        <v>566</v>
      </c>
      <c r="C190" s="10" t="s">
        <v>281</v>
      </c>
      <c r="D190" s="77">
        <v>10.633333333333301</v>
      </c>
      <c r="E190" s="77">
        <v>25.35</v>
      </c>
      <c r="F190" s="8" t="s">
        <v>2247</v>
      </c>
      <c r="G190" s="6" t="s">
        <v>2459</v>
      </c>
      <c r="H190" s="8" t="s">
        <v>246</v>
      </c>
      <c r="I190" s="4" t="s">
        <v>196</v>
      </c>
      <c r="J190" s="8">
        <v>175000</v>
      </c>
      <c r="K190" s="4" t="s">
        <v>272</v>
      </c>
    </row>
    <row r="191" spans="1:11" ht="14.1" customHeight="1" x14ac:dyDescent="0.2">
      <c r="A191" s="10" t="s">
        <v>2238</v>
      </c>
      <c r="B191" s="8" t="s">
        <v>562</v>
      </c>
      <c r="C191" s="10" t="s">
        <v>192</v>
      </c>
      <c r="D191" s="77">
        <v>10.6605555555556</v>
      </c>
      <c r="E191" s="77">
        <v>25.391388888888901</v>
      </c>
      <c r="F191" s="8" t="s">
        <v>2247</v>
      </c>
      <c r="G191" s="6" t="s">
        <v>2459</v>
      </c>
      <c r="H191" s="8" t="s">
        <v>563</v>
      </c>
      <c r="I191" s="4" t="s">
        <v>196</v>
      </c>
      <c r="J191" s="8">
        <v>42000</v>
      </c>
      <c r="K191" s="4" t="s">
        <v>272</v>
      </c>
    </row>
    <row r="192" spans="1:11" ht="14.1" customHeight="1" x14ac:dyDescent="0.2">
      <c r="A192" s="10" t="s">
        <v>2238</v>
      </c>
      <c r="B192" s="8" t="s">
        <v>558</v>
      </c>
      <c r="C192" s="10" t="s">
        <v>283</v>
      </c>
      <c r="D192" s="77">
        <v>10.716666666666701</v>
      </c>
      <c r="E192" s="77">
        <v>25.4166666666667</v>
      </c>
      <c r="F192" s="8" t="s">
        <v>2247</v>
      </c>
      <c r="G192" s="6" t="s">
        <v>2459</v>
      </c>
      <c r="H192" s="8" t="s">
        <v>559</v>
      </c>
      <c r="I192" s="4" t="s">
        <v>196</v>
      </c>
      <c r="J192" s="8">
        <v>75000</v>
      </c>
      <c r="K192" s="4" t="s">
        <v>272</v>
      </c>
    </row>
    <row r="193" spans="1:11" ht="14.1" customHeight="1" x14ac:dyDescent="0.2">
      <c r="A193" s="10" t="s">
        <v>2238</v>
      </c>
      <c r="B193" s="8" t="s">
        <v>565</v>
      </c>
      <c r="C193" s="10" t="s">
        <v>197</v>
      </c>
      <c r="D193" s="77">
        <v>10.716666666666701</v>
      </c>
      <c r="E193" s="77">
        <v>25.4725</v>
      </c>
      <c r="F193" s="8" t="s">
        <v>2247</v>
      </c>
      <c r="G193" s="6" t="s">
        <v>2459</v>
      </c>
      <c r="H193" s="8" t="s">
        <v>246</v>
      </c>
      <c r="I193" s="4" t="s">
        <v>196</v>
      </c>
      <c r="J193" s="8">
        <v>6700000</v>
      </c>
      <c r="K193" s="4" t="s">
        <v>272</v>
      </c>
    </row>
    <row r="194" spans="1:11" ht="14.1" customHeight="1" x14ac:dyDescent="0.2">
      <c r="A194" s="10" t="s">
        <v>2238</v>
      </c>
      <c r="B194" s="8" t="s">
        <v>2476</v>
      </c>
      <c r="C194" s="6" t="s">
        <v>2459</v>
      </c>
      <c r="D194" s="77">
        <v>10.716666666666701</v>
      </c>
      <c r="E194" s="77">
        <v>25.4725</v>
      </c>
      <c r="F194" s="8" t="s">
        <v>2247</v>
      </c>
      <c r="G194" s="6" t="s">
        <v>2459</v>
      </c>
      <c r="H194" s="8" t="s">
        <v>246</v>
      </c>
      <c r="I194" s="7" t="s">
        <v>196</v>
      </c>
      <c r="J194" s="8">
        <v>8000000</v>
      </c>
      <c r="K194" s="4" t="s">
        <v>272</v>
      </c>
    </row>
    <row r="195" spans="1:11" ht="14.1" customHeight="1" x14ac:dyDescent="0.2">
      <c r="A195" s="10" t="s">
        <v>2238</v>
      </c>
      <c r="B195" s="8" t="s">
        <v>2473</v>
      </c>
      <c r="C195" s="10" t="s">
        <v>197</v>
      </c>
      <c r="D195" s="77">
        <v>10.75</v>
      </c>
      <c r="E195" s="77">
        <v>26.3</v>
      </c>
      <c r="F195" s="8" t="s">
        <v>2247</v>
      </c>
      <c r="G195" s="6" t="s">
        <v>2459</v>
      </c>
      <c r="H195" s="8" t="s">
        <v>246</v>
      </c>
      <c r="I195" s="4" t="s">
        <v>196</v>
      </c>
      <c r="J195" s="8">
        <v>36000</v>
      </c>
      <c r="K195" s="4" t="s">
        <v>272</v>
      </c>
    </row>
    <row r="196" spans="1:11" ht="14.1" customHeight="1" x14ac:dyDescent="0.2">
      <c r="A196" s="10" t="s">
        <v>2238</v>
      </c>
      <c r="B196" s="8" t="s">
        <v>2474</v>
      </c>
      <c r="C196" s="10" t="s">
        <v>197</v>
      </c>
      <c r="D196" s="77">
        <v>10.75</v>
      </c>
      <c r="E196" s="77">
        <v>26.3</v>
      </c>
      <c r="F196" s="8" t="s">
        <v>2247</v>
      </c>
      <c r="G196" s="6" t="s">
        <v>2459</v>
      </c>
      <c r="H196" s="8" t="s">
        <v>246</v>
      </c>
      <c r="I196" s="4" t="s">
        <v>196</v>
      </c>
      <c r="J196" s="8">
        <v>60000</v>
      </c>
      <c r="K196" s="4" t="s">
        <v>272</v>
      </c>
    </row>
    <row r="197" spans="1:11" ht="14.1" customHeight="1" x14ac:dyDescent="0.2">
      <c r="A197" s="10" t="s">
        <v>2238</v>
      </c>
      <c r="B197" s="8" t="s">
        <v>2472</v>
      </c>
      <c r="C197" s="6" t="s">
        <v>2459</v>
      </c>
      <c r="D197" s="77">
        <v>10.75</v>
      </c>
      <c r="E197" s="77">
        <v>26.3</v>
      </c>
      <c r="F197" s="8" t="s">
        <v>2247</v>
      </c>
      <c r="G197" s="6" t="s">
        <v>2459</v>
      </c>
      <c r="H197" s="8" t="s">
        <v>246</v>
      </c>
      <c r="I197" s="4" t="s">
        <v>196</v>
      </c>
      <c r="J197" s="8">
        <v>79000</v>
      </c>
      <c r="K197" s="4" t="s">
        <v>272</v>
      </c>
    </row>
    <row r="198" spans="1:11" ht="14.1" customHeight="1" x14ac:dyDescent="0.2">
      <c r="A198" s="10" t="s">
        <v>2238</v>
      </c>
      <c r="B198" s="8" t="s">
        <v>2471</v>
      </c>
      <c r="C198" s="10" t="s">
        <v>197</v>
      </c>
      <c r="D198" s="77">
        <v>10.75</v>
      </c>
      <c r="E198" s="77">
        <v>26.3</v>
      </c>
      <c r="F198" s="8" t="s">
        <v>2247</v>
      </c>
      <c r="G198" s="6" t="s">
        <v>2459</v>
      </c>
      <c r="H198" s="8" t="s">
        <v>246</v>
      </c>
      <c r="I198" s="4" t="s">
        <v>196</v>
      </c>
      <c r="J198" s="8">
        <v>400000</v>
      </c>
      <c r="K198" s="4" t="s">
        <v>272</v>
      </c>
    </row>
    <row r="199" spans="1:11" ht="14.1" customHeight="1" x14ac:dyDescent="0.2">
      <c r="A199" s="10" t="s">
        <v>2238</v>
      </c>
      <c r="B199" s="8" t="s">
        <v>2475</v>
      </c>
      <c r="C199" s="10" t="s">
        <v>197</v>
      </c>
      <c r="D199" s="77">
        <v>10.75</v>
      </c>
      <c r="E199" s="77">
        <v>26.3</v>
      </c>
      <c r="F199" s="8" t="s">
        <v>2247</v>
      </c>
      <c r="G199" s="6" t="s">
        <v>2459</v>
      </c>
      <c r="H199" s="8" t="s">
        <v>246</v>
      </c>
      <c r="I199" s="4" t="s">
        <v>196</v>
      </c>
      <c r="J199" s="8">
        <v>620000</v>
      </c>
      <c r="K199" s="4" t="s">
        <v>272</v>
      </c>
    </row>
    <row r="200" spans="1:11" ht="14.1" customHeight="1" x14ac:dyDescent="0.2">
      <c r="A200" s="10" t="s">
        <v>2238</v>
      </c>
      <c r="B200" s="8" t="s">
        <v>2470</v>
      </c>
      <c r="C200" s="6" t="s">
        <v>2459</v>
      </c>
      <c r="D200" s="77">
        <v>10.8</v>
      </c>
      <c r="E200" s="77">
        <v>26.5833333333333</v>
      </c>
      <c r="F200" s="4" t="s">
        <v>2247</v>
      </c>
      <c r="G200" s="6" t="s">
        <v>2459</v>
      </c>
      <c r="H200" s="8" t="s">
        <v>246</v>
      </c>
      <c r="I200" s="7" t="s">
        <v>196</v>
      </c>
      <c r="J200" s="8">
        <v>1500000</v>
      </c>
      <c r="K200" s="4" t="s">
        <v>272</v>
      </c>
    </row>
    <row r="201" spans="1:11" ht="14.1" customHeight="1" x14ac:dyDescent="0.2">
      <c r="A201" s="10" t="s">
        <v>2238</v>
      </c>
      <c r="B201" s="8" t="s">
        <v>2469</v>
      </c>
      <c r="C201" s="10" t="s">
        <v>197</v>
      </c>
      <c r="D201" s="77">
        <v>10.95</v>
      </c>
      <c r="E201" s="77">
        <v>26.766666666666701</v>
      </c>
      <c r="F201" s="8" t="s">
        <v>2247</v>
      </c>
      <c r="G201" s="6" t="s">
        <v>2459</v>
      </c>
      <c r="H201" s="8" t="s">
        <v>246</v>
      </c>
      <c r="I201" s="4" t="s">
        <v>196</v>
      </c>
      <c r="J201" s="8">
        <v>57000</v>
      </c>
      <c r="K201" s="4" t="s">
        <v>272</v>
      </c>
    </row>
    <row r="202" spans="1:11" ht="14.1" customHeight="1" x14ac:dyDescent="0.2">
      <c r="A202" s="10" t="s">
        <v>2238</v>
      </c>
      <c r="B202" s="8" t="s">
        <v>2468</v>
      </c>
      <c r="C202" s="10" t="s">
        <v>197</v>
      </c>
      <c r="D202" s="77">
        <v>10.981388888888899</v>
      </c>
      <c r="E202" s="77">
        <v>26.733333333333299</v>
      </c>
      <c r="F202" s="8" t="s">
        <v>2247</v>
      </c>
      <c r="G202" s="6" t="s">
        <v>2459</v>
      </c>
      <c r="H202" s="8" t="s">
        <v>567</v>
      </c>
      <c r="I202" s="4" t="s">
        <v>196</v>
      </c>
      <c r="J202" s="8">
        <v>100000</v>
      </c>
      <c r="K202" s="4" t="s">
        <v>272</v>
      </c>
    </row>
    <row r="203" spans="1:11" ht="14.1" customHeight="1" x14ac:dyDescent="0.2">
      <c r="A203" s="10" t="s">
        <v>2238</v>
      </c>
      <c r="B203" s="8" t="s">
        <v>262</v>
      </c>
      <c r="C203" s="10" t="s">
        <v>281</v>
      </c>
      <c r="D203" s="77">
        <v>10.981388888888899</v>
      </c>
      <c r="E203" s="77">
        <v>26.733333333333299</v>
      </c>
      <c r="F203" s="4" t="s">
        <v>2247</v>
      </c>
      <c r="G203" s="6" t="s">
        <v>2459</v>
      </c>
      <c r="H203" s="8" t="s">
        <v>246</v>
      </c>
      <c r="I203" s="7" t="s">
        <v>196</v>
      </c>
      <c r="J203" s="8">
        <v>150000</v>
      </c>
      <c r="K203" s="4" t="s">
        <v>272</v>
      </c>
    </row>
    <row r="204" spans="1:11" ht="14.1" customHeight="1" x14ac:dyDescent="0.2">
      <c r="A204" s="10" t="s">
        <v>2238</v>
      </c>
      <c r="B204" s="8" t="s">
        <v>260</v>
      </c>
      <c r="C204" s="10" t="s">
        <v>197</v>
      </c>
      <c r="D204" s="77">
        <v>11.533333333333299</v>
      </c>
      <c r="E204" s="77">
        <v>27.433333333333302</v>
      </c>
      <c r="F204" s="4" t="s">
        <v>2247</v>
      </c>
      <c r="G204" s="6" t="s">
        <v>2459</v>
      </c>
      <c r="H204" s="8" t="s">
        <v>261</v>
      </c>
      <c r="I204" s="7" t="s">
        <v>196</v>
      </c>
      <c r="J204" s="8">
        <v>12000</v>
      </c>
      <c r="K204" s="4" t="s">
        <v>272</v>
      </c>
    </row>
    <row r="205" spans="1:11" ht="14.1" customHeight="1" x14ac:dyDescent="0.2">
      <c r="A205" s="10" t="s">
        <v>2238</v>
      </c>
      <c r="B205" s="8" t="s">
        <v>2466</v>
      </c>
      <c r="C205" s="10" t="s">
        <v>197</v>
      </c>
      <c r="D205" s="77">
        <v>11.616666666666699</v>
      </c>
      <c r="E205" s="77">
        <v>27.55</v>
      </c>
      <c r="F205" s="8" t="s">
        <v>2247</v>
      </c>
      <c r="G205" s="6" t="s">
        <v>2459</v>
      </c>
      <c r="H205" s="8" t="s">
        <v>2269</v>
      </c>
      <c r="I205" s="4" t="s">
        <v>196</v>
      </c>
      <c r="J205" s="8">
        <v>10000</v>
      </c>
      <c r="K205" s="4" t="s">
        <v>272</v>
      </c>
    </row>
    <row r="206" spans="1:11" ht="14.1" customHeight="1" x14ac:dyDescent="0.2">
      <c r="A206" s="10" t="s">
        <v>2238</v>
      </c>
      <c r="B206" s="8" t="s">
        <v>2467</v>
      </c>
      <c r="C206" s="10" t="s">
        <v>197</v>
      </c>
      <c r="D206" s="77">
        <v>11.616666666666699</v>
      </c>
      <c r="E206" s="77">
        <v>27.55</v>
      </c>
      <c r="F206" s="8" t="s">
        <v>2247</v>
      </c>
      <c r="G206" s="6" t="s">
        <v>2459</v>
      </c>
      <c r="H206" s="8" t="s">
        <v>2269</v>
      </c>
      <c r="I206" s="4" t="s">
        <v>196</v>
      </c>
      <c r="J206" s="8">
        <v>42500</v>
      </c>
      <c r="K206" s="4" t="s">
        <v>272</v>
      </c>
    </row>
    <row r="207" spans="1:11" ht="14.1" customHeight="1" x14ac:dyDescent="0.2">
      <c r="A207" s="10" t="s">
        <v>2238</v>
      </c>
      <c r="B207" s="8" t="s">
        <v>259</v>
      </c>
      <c r="C207" s="10" t="s">
        <v>351</v>
      </c>
      <c r="D207" s="79">
        <v>11.6666669845581</v>
      </c>
      <c r="E207" s="79">
        <v>27.466667175292901</v>
      </c>
      <c r="F207" s="4" t="s">
        <v>2247</v>
      </c>
      <c r="G207" s="6" t="s">
        <v>2459</v>
      </c>
      <c r="H207" s="8" t="s">
        <v>246</v>
      </c>
      <c r="I207" s="7" t="s">
        <v>194</v>
      </c>
      <c r="J207" s="8">
        <v>150000</v>
      </c>
      <c r="K207" s="4" t="s">
        <v>272</v>
      </c>
    </row>
    <row r="208" spans="1:11" ht="14.1" customHeight="1" x14ac:dyDescent="0.2">
      <c r="A208" s="10" t="s">
        <v>2238</v>
      </c>
      <c r="B208" s="8" t="s">
        <v>560</v>
      </c>
      <c r="C208" s="10" t="s">
        <v>197</v>
      </c>
      <c r="D208" s="77">
        <v>-10.716666666666701</v>
      </c>
      <c r="E208" s="77">
        <v>25.4166666666667</v>
      </c>
      <c r="F208" s="8" t="s">
        <v>2247</v>
      </c>
      <c r="G208" s="6" t="s">
        <v>2459</v>
      </c>
      <c r="H208" s="8" t="s">
        <v>561</v>
      </c>
      <c r="I208" s="4" t="s">
        <v>196</v>
      </c>
      <c r="J208" s="8" t="s">
        <v>198</v>
      </c>
      <c r="K208" s="4" t="s">
        <v>272</v>
      </c>
    </row>
    <row r="209" spans="1:11" ht="14.1" customHeight="1" x14ac:dyDescent="0.2">
      <c r="A209" s="10" t="s">
        <v>2238</v>
      </c>
      <c r="B209" s="8" t="s">
        <v>560</v>
      </c>
      <c r="C209" s="10" t="s">
        <v>197</v>
      </c>
      <c r="D209" s="77">
        <v>-10.716666666666701</v>
      </c>
      <c r="E209" s="77">
        <v>25.4166666666667</v>
      </c>
      <c r="F209" s="8" t="s">
        <v>2245</v>
      </c>
      <c r="G209" s="6" t="s">
        <v>2459</v>
      </c>
      <c r="H209" s="8" t="s">
        <v>561</v>
      </c>
      <c r="I209" s="4" t="s">
        <v>196</v>
      </c>
      <c r="J209" s="8" t="s">
        <v>198</v>
      </c>
      <c r="K209" s="4" t="s">
        <v>272</v>
      </c>
    </row>
    <row r="210" spans="1:11" ht="14.1" customHeight="1" x14ac:dyDescent="0.2">
      <c r="A210" s="10" t="s">
        <v>2238</v>
      </c>
      <c r="B210" s="4" t="s">
        <v>569</v>
      </c>
      <c r="C210" s="6" t="s">
        <v>2459</v>
      </c>
      <c r="D210" s="79">
        <v>-5.4107871055603001</v>
      </c>
      <c r="E210" s="79">
        <v>21.623287200927699</v>
      </c>
      <c r="F210" s="10" t="s">
        <v>264</v>
      </c>
      <c r="G210" s="4" t="s">
        <v>199</v>
      </c>
      <c r="H210" s="8" t="s">
        <v>570</v>
      </c>
      <c r="I210" s="4" t="s">
        <v>196</v>
      </c>
      <c r="J210" s="8">
        <v>20000000</v>
      </c>
      <c r="K210" s="4" t="s">
        <v>273</v>
      </c>
    </row>
    <row r="211" spans="1:11" ht="14.1" customHeight="1" x14ac:dyDescent="0.2">
      <c r="A211" s="10" t="s">
        <v>2238</v>
      </c>
      <c r="B211" s="8" t="s">
        <v>571</v>
      </c>
      <c r="C211" s="10" t="s">
        <v>197</v>
      </c>
      <c r="D211" s="77">
        <v>-2.9666666666666699</v>
      </c>
      <c r="E211" s="77">
        <v>24.15</v>
      </c>
      <c r="F211" s="10" t="s">
        <v>264</v>
      </c>
      <c r="G211" s="6" t="s">
        <v>2459</v>
      </c>
      <c r="H211" s="4" t="s">
        <v>572</v>
      </c>
      <c r="I211" s="4" t="s">
        <v>196</v>
      </c>
      <c r="J211" s="8">
        <v>7000000</v>
      </c>
      <c r="K211" s="4" t="s">
        <v>273</v>
      </c>
    </row>
    <row r="212" spans="1:11" ht="14.1" customHeight="1" x14ac:dyDescent="0.2">
      <c r="A212" s="10" t="s">
        <v>2238</v>
      </c>
      <c r="B212" s="4" t="s">
        <v>573</v>
      </c>
      <c r="C212" s="10" t="s">
        <v>351</v>
      </c>
      <c r="D212" s="79">
        <v>-11.6666669845581</v>
      </c>
      <c r="E212" s="79">
        <v>27.466667175292901</v>
      </c>
      <c r="F212" s="8" t="s">
        <v>2320</v>
      </c>
      <c r="G212" s="6" t="s">
        <v>2459</v>
      </c>
      <c r="H212" s="8" t="s">
        <v>574</v>
      </c>
      <c r="I212" s="4" t="s">
        <v>196</v>
      </c>
      <c r="J212" s="8">
        <v>6</v>
      </c>
      <c r="K212" s="7" t="s">
        <v>272</v>
      </c>
    </row>
    <row r="213" spans="1:11" ht="14.1" customHeight="1" x14ac:dyDescent="0.2">
      <c r="A213" s="10" t="s">
        <v>2238</v>
      </c>
      <c r="B213" s="8" t="s">
        <v>248</v>
      </c>
      <c r="C213" s="10" t="s">
        <v>197</v>
      </c>
      <c r="D213" s="77">
        <v>-10.981388888888899</v>
      </c>
      <c r="E213" s="77">
        <v>26.733333333333299</v>
      </c>
      <c r="F213" s="8" t="s">
        <v>2495</v>
      </c>
      <c r="G213" s="6" t="s">
        <v>2459</v>
      </c>
      <c r="H213" s="4" t="s">
        <v>249</v>
      </c>
      <c r="I213" s="7" t="s">
        <v>196</v>
      </c>
      <c r="J213" s="8" t="s">
        <v>198</v>
      </c>
      <c r="K213" s="4" t="s">
        <v>272</v>
      </c>
    </row>
    <row r="214" spans="1:11" ht="14.1" customHeight="1" x14ac:dyDescent="0.2">
      <c r="A214" s="10" t="s">
        <v>2238</v>
      </c>
      <c r="B214" s="8" t="s">
        <v>248</v>
      </c>
      <c r="C214" s="10" t="s">
        <v>197</v>
      </c>
      <c r="D214" s="77">
        <v>-10.981388888888899</v>
      </c>
      <c r="E214" s="77">
        <v>26.733333333333299</v>
      </c>
      <c r="F214" s="8" t="s">
        <v>2296</v>
      </c>
      <c r="G214" s="6" t="s">
        <v>2459</v>
      </c>
      <c r="H214" s="4" t="s">
        <v>249</v>
      </c>
      <c r="I214" s="7" t="s">
        <v>196</v>
      </c>
      <c r="J214" s="8" t="s">
        <v>198</v>
      </c>
      <c r="K214" s="4" t="s">
        <v>272</v>
      </c>
    </row>
    <row r="215" spans="1:11" ht="14.1" customHeight="1" x14ac:dyDescent="0.2">
      <c r="A215" s="10" t="s">
        <v>2238</v>
      </c>
      <c r="B215" s="8" t="s">
        <v>248</v>
      </c>
      <c r="C215" s="10" t="s">
        <v>197</v>
      </c>
      <c r="D215" s="77">
        <v>-10.981388888888899</v>
      </c>
      <c r="E215" s="77">
        <v>26.733333333333299</v>
      </c>
      <c r="F215" s="8" t="s">
        <v>2530</v>
      </c>
      <c r="G215" s="6" t="s">
        <v>2459</v>
      </c>
      <c r="H215" s="4" t="s">
        <v>249</v>
      </c>
      <c r="I215" s="7" t="s">
        <v>196</v>
      </c>
      <c r="J215" s="8" t="s">
        <v>198</v>
      </c>
      <c r="K215" s="4" t="s">
        <v>272</v>
      </c>
    </row>
    <row r="216" spans="1:11" ht="14.1" customHeight="1" x14ac:dyDescent="0.2">
      <c r="A216" s="10" t="s">
        <v>2238</v>
      </c>
      <c r="B216" s="8" t="s">
        <v>250</v>
      </c>
      <c r="C216" s="10" t="s">
        <v>197</v>
      </c>
      <c r="D216" s="77">
        <v>-10.75</v>
      </c>
      <c r="E216" s="77">
        <v>26.3</v>
      </c>
      <c r="F216" s="8" t="s">
        <v>2495</v>
      </c>
      <c r="G216" s="6" t="s">
        <v>2459</v>
      </c>
      <c r="H216" s="4" t="s">
        <v>251</v>
      </c>
      <c r="I216" s="7" t="s">
        <v>196</v>
      </c>
      <c r="J216" s="8" t="s">
        <v>198</v>
      </c>
      <c r="K216" s="4" t="s">
        <v>272</v>
      </c>
    </row>
    <row r="217" spans="1:11" ht="14.1" customHeight="1" x14ac:dyDescent="0.2">
      <c r="A217" s="10" t="s">
        <v>2238</v>
      </c>
      <c r="B217" s="8" t="s">
        <v>250</v>
      </c>
      <c r="C217" s="10" t="s">
        <v>197</v>
      </c>
      <c r="D217" s="77">
        <v>-10.75</v>
      </c>
      <c r="E217" s="77">
        <v>26.3</v>
      </c>
      <c r="F217" s="8" t="s">
        <v>2296</v>
      </c>
      <c r="G217" s="6" t="s">
        <v>2459</v>
      </c>
      <c r="H217" s="4" t="s">
        <v>251</v>
      </c>
      <c r="I217" s="7" t="s">
        <v>196</v>
      </c>
      <c r="J217" s="8" t="s">
        <v>198</v>
      </c>
      <c r="K217" s="4" t="s">
        <v>272</v>
      </c>
    </row>
    <row r="218" spans="1:11" ht="14.1" customHeight="1" x14ac:dyDescent="0.2">
      <c r="A218" s="10" t="s">
        <v>2238</v>
      </c>
      <c r="B218" s="8" t="s">
        <v>250</v>
      </c>
      <c r="C218" s="10" t="s">
        <v>197</v>
      </c>
      <c r="D218" s="77">
        <v>-10.75</v>
      </c>
      <c r="E218" s="77">
        <v>26.3</v>
      </c>
      <c r="F218" s="8" t="s">
        <v>2530</v>
      </c>
      <c r="G218" s="6" t="s">
        <v>2459</v>
      </c>
      <c r="H218" s="4" t="s">
        <v>251</v>
      </c>
      <c r="I218" s="7" t="s">
        <v>196</v>
      </c>
      <c r="J218" s="8" t="s">
        <v>198</v>
      </c>
      <c r="K218" s="4" t="s">
        <v>272</v>
      </c>
    </row>
    <row r="219" spans="1:11" ht="14.1" customHeight="1" x14ac:dyDescent="0.2">
      <c r="A219" s="10" t="s">
        <v>2238</v>
      </c>
      <c r="B219" s="8" t="s">
        <v>252</v>
      </c>
      <c r="C219" s="10" t="s">
        <v>197</v>
      </c>
      <c r="D219" s="77">
        <v>-2.5</v>
      </c>
      <c r="E219" s="77">
        <v>28</v>
      </c>
      <c r="F219" s="8" t="s">
        <v>2495</v>
      </c>
      <c r="G219" s="6" t="s">
        <v>2459</v>
      </c>
      <c r="H219" s="4" t="s">
        <v>253</v>
      </c>
      <c r="I219" s="7" t="s">
        <v>194</v>
      </c>
      <c r="J219" s="8" t="s">
        <v>198</v>
      </c>
      <c r="K219" s="4" t="s">
        <v>272</v>
      </c>
    </row>
    <row r="220" spans="1:11" ht="14.1" customHeight="1" x14ac:dyDescent="0.2">
      <c r="A220" s="10" t="s">
        <v>2238</v>
      </c>
      <c r="B220" s="8" t="s">
        <v>252</v>
      </c>
      <c r="C220" s="10" t="s">
        <v>197</v>
      </c>
      <c r="D220" s="77">
        <v>-2.5</v>
      </c>
      <c r="E220" s="77">
        <v>28</v>
      </c>
      <c r="F220" s="8" t="s">
        <v>2296</v>
      </c>
      <c r="G220" s="6" t="s">
        <v>2459</v>
      </c>
      <c r="H220" s="4" t="s">
        <v>253</v>
      </c>
      <c r="I220" s="7" t="s">
        <v>194</v>
      </c>
      <c r="J220" s="8" t="s">
        <v>198</v>
      </c>
      <c r="K220" s="4" t="s">
        <v>272</v>
      </c>
    </row>
    <row r="221" spans="1:11" ht="14.1" customHeight="1" x14ac:dyDescent="0.2">
      <c r="A221" s="10" t="s">
        <v>2238</v>
      </c>
      <c r="B221" s="8" t="s">
        <v>252</v>
      </c>
      <c r="C221" s="10" t="s">
        <v>197</v>
      </c>
      <c r="D221" s="77">
        <v>-2.5</v>
      </c>
      <c r="E221" s="77">
        <v>28</v>
      </c>
      <c r="F221" s="8" t="s">
        <v>2530</v>
      </c>
      <c r="G221" s="6" t="s">
        <v>2459</v>
      </c>
      <c r="H221" s="4" t="s">
        <v>253</v>
      </c>
      <c r="I221" s="7" t="s">
        <v>194</v>
      </c>
      <c r="J221" s="8" t="s">
        <v>198</v>
      </c>
      <c r="K221" s="4" t="s">
        <v>272</v>
      </c>
    </row>
    <row r="222" spans="1:11" ht="14.1" customHeight="1" x14ac:dyDescent="0.2">
      <c r="A222" s="10" t="s">
        <v>2238</v>
      </c>
      <c r="B222" s="8" t="s">
        <v>254</v>
      </c>
      <c r="C222" s="6" t="s">
        <v>2459</v>
      </c>
      <c r="D222" s="77">
        <v>11.016666666666699</v>
      </c>
      <c r="E222" s="77">
        <v>26.766666666666701</v>
      </c>
      <c r="F222" s="8" t="s">
        <v>2495</v>
      </c>
      <c r="G222" s="6" t="s">
        <v>2459</v>
      </c>
      <c r="H222" s="8" t="s">
        <v>246</v>
      </c>
      <c r="I222" s="7" t="s">
        <v>196</v>
      </c>
      <c r="J222" s="8">
        <v>150000</v>
      </c>
      <c r="K222" s="4" t="s">
        <v>272</v>
      </c>
    </row>
    <row r="223" spans="1:11" ht="14.1" customHeight="1" x14ac:dyDescent="0.2">
      <c r="A223" s="10" t="s">
        <v>2238</v>
      </c>
      <c r="B223" s="8" t="s">
        <v>254</v>
      </c>
      <c r="C223" s="6" t="s">
        <v>2459</v>
      </c>
      <c r="D223" s="77">
        <v>11.016666666666699</v>
      </c>
      <c r="E223" s="77">
        <v>26.766666666666701</v>
      </c>
      <c r="F223" s="8" t="s">
        <v>2296</v>
      </c>
      <c r="G223" s="6" t="s">
        <v>2459</v>
      </c>
      <c r="H223" s="8" t="s">
        <v>246</v>
      </c>
      <c r="I223" s="7" t="s">
        <v>196</v>
      </c>
      <c r="J223" s="8">
        <v>150000</v>
      </c>
      <c r="K223" s="4" t="s">
        <v>272</v>
      </c>
    </row>
    <row r="224" spans="1:11" ht="14.1" customHeight="1" x14ac:dyDescent="0.2">
      <c r="A224" s="10" t="s">
        <v>2238</v>
      </c>
      <c r="B224" s="8" t="s">
        <v>254</v>
      </c>
      <c r="C224" s="6" t="s">
        <v>2459</v>
      </c>
      <c r="D224" s="77">
        <v>11.016666666666699</v>
      </c>
      <c r="E224" s="77">
        <v>26.766666666666701</v>
      </c>
      <c r="F224" s="8" t="s">
        <v>2530</v>
      </c>
      <c r="G224" s="6" t="s">
        <v>2459</v>
      </c>
      <c r="H224" s="8" t="s">
        <v>246</v>
      </c>
      <c r="I224" s="7" t="s">
        <v>196</v>
      </c>
      <c r="J224" s="8">
        <v>150000</v>
      </c>
      <c r="K224" s="4" t="s">
        <v>272</v>
      </c>
    </row>
    <row r="225" spans="1:11" ht="14.1" customHeight="1" x14ac:dyDescent="0.2">
      <c r="A225" s="10" t="s">
        <v>2238</v>
      </c>
      <c r="B225" s="8" t="s">
        <v>0</v>
      </c>
      <c r="C225" s="10" t="s">
        <v>281</v>
      </c>
      <c r="D225" s="77">
        <v>-5.8833333333333302</v>
      </c>
      <c r="E225" s="77">
        <v>12.35</v>
      </c>
      <c r="F225" s="8" t="s">
        <v>269</v>
      </c>
      <c r="G225" s="6" t="s">
        <v>2459</v>
      </c>
      <c r="H225" s="8" t="s">
        <v>2480</v>
      </c>
      <c r="I225" s="4" t="s">
        <v>196</v>
      </c>
      <c r="J225" s="8">
        <v>986516</v>
      </c>
      <c r="K225" s="4" t="s">
        <v>272</v>
      </c>
    </row>
    <row r="226" spans="1:11" ht="14.1" customHeight="1" x14ac:dyDescent="0.2">
      <c r="A226" s="10" t="s">
        <v>2238</v>
      </c>
      <c r="B226" s="8" t="s">
        <v>2273</v>
      </c>
      <c r="C226" s="6" t="s">
        <v>2459</v>
      </c>
      <c r="D226" s="77">
        <v>-3.7833333333333301</v>
      </c>
      <c r="E226" s="77">
        <v>18.6666666666667</v>
      </c>
      <c r="F226" s="8" t="s">
        <v>269</v>
      </c>
      <c r="G226" s="6" t="s">
        <v>2459</v>
      </c>
      <c r="H226" s="4" t="s">
        <v>2411</v>
      </c>
      <c r="I226" s="4" t="s">
        <v>196</v>
      </c>
      <c r="J226" s="8">
        <v>406212</v>
      </c>
      <c r="K226" s="4" t="s">
        <v>272</v>
      </c>
    </row>
    <row r="227" spans="1:11" ht="14.1" customHeight="1" x14ac:dyDescent="0.2">
      <c r="A227" s="10" t="s">
        <v>2238</v>
      </c>
      <c r="B227" s="8" t="s">
        <v>2274</v>
      </c>
      <c r="C227" s="6" t="s">
        <v>2459</v>
      </c>
      <c r="D227" s="79">
        <v>-2.9814343999999999</v>
      </c>
      <c r="E227" s="79">
        <v>23.822263599999999</v>
      </c>
      <c r="F227" s="8" t="s">
        <v>269</v>
      </c>
      <c r="G227" s="6" t="s">
        <v>2459</v>
      </c>
      <c r="H227" s="4" t="s">
        <v>1</v>
      </c>
      <c r="I227" s="4" t="s">
        <v>196</v>
      </c>
      <c r="J227" s="8">
        <v>928486</v>
      </c>
      <c r="K227" s="4" t="s">
        <v>272</v>
      </c>
    </row>
    <row r="228" spans="1:11" ht="14.1" customHeight="1" x14ac:dyDescent="0.2">
      <c r="A228" s="10" t="s">
        <v>2238</v>
      </c>
      <c r="B228" s="10" t="s">
        <v>2238</v>
      </c>
      <c r="C228" s="6" t="s">
        <v>2459</v>
      </c>
      <c r="D228" s="79">
        <v>-2.9814343999999999</v>
      </c>
      <c r="E228" s="79">
        <v>23.822263599999999</v>
      </c>
      <c r="F228" s="18" t="s">
        <v>269</v>
      </c>
      <c r="G228" s="6" t="s">
        <v>2459</v>
      </c>
      <c r="H228" s="4" t="s">
        <v>699</v>
      </c>
      <c r="I228" s="4" t="s">
        <v>196</v>
      </c>
      <c r="J228" s="8">
        <v>1102576</v>
      </c>
      <c r="K228" s="4" t="s">
        <v>272</v>
      </c>
    </row>
    <row r="229" spans="1:11" ht="14.1" customHeight="1" x14ac:dyDescent="0.2">
      <c r="A229" s="10" t="s">
        <v>2238</v>
      </c>
      <c r="B229" s="8" t="s">
        <v>2</v>
      </c>
      <c r="C229" s="10" t="s">
        <v>192</v>
      </c>
      <c r="D229" s="77">
        <v>-10.716666666666701</v>
      </c>
      <c r="E229" s="77">
        <v>25.466666666666701</v>
      </c>
      <c r="F229" s="12" t="s">
        <v>199</v>
      </c>
      <c r="G229" s="6" t="s">
        <v>2459</v>
      </c>
      <c r="H229" s="8" t="s">
        <v>246</v>
      </c>
      <c r="I229" s="4" t="s">
        <v>196</v>
      </c>
      <c r="J229" s="8" t="s">
        <v>198</v>
      </c>
      <c r="K229" s="4" t="s">
        <v>272</v>
      </c>
    </row>
    <row r="230" spans="1:11" ht="14.1" customHeight="1" x14ac:dyDescent="0.2">
      <c r="A230" s="10" t="s">
        <v>2238</v>
      </c>
      <c r="B230" s="8" t="s">
        <v>3</v>
      </c>
      <c r="C230" s="10" t="s">
        <v>192</v>
      </c>
      <c r="D230" s="77">
        <v>11.016666666666699</v>
      </c>
      <c r="E230" s="77">
        <v>26.766666666666701</v>
      </c>
      <c r="F230" s="8" t="s">
        <v>2379</v>
      </c>
      <c r="G230" s="6" t="s">
        <v>2459</v>
      </c>
      <c r="H230" s="8" t="s">
        <v>246</v>
      </c>
      <c r="I230" s="4" t="s">
        <v>196</v>
      </c>
      <c r="J230" s="6" t="s">
        <v>198</v>
      </c>
      <c r="K230" s="4" t="s">
        <v>272</v>
      </c>
    </row>
    <row r="231" spans="1:11" ht="14.1" customHeight="1" x14ac:dyDescent="0.2">
      <c r="A231" s="10" t="s">
        <v>2238</v>
      </c>
      <c r="B231" s="8" t="s">
        <v>2</v>
      </c>
      <c r="C231" s="10" t="s">
        <v>351</v>
      </c>
      <c r="D231" s="78">
        <v>-10.716666666666701</v>
      </c>
      <c r="E231" s="78">
        <v>25.4725</v>
      </c>
      <c r="F231" s="4" t="s">
        <v>2251</v>
      </c>
      <c r="G231" s="6" t="s">
        <v>2459</v>
      </c>
      <c r="H231" s="8" t="s">
        <v>7</v>
      </c>
      <c r="I231" s="4" t="s">
        <v>196</v>
      </c>
      <c r="J231" s="8">
        <v>72000</v>
      </c>
      <c r="K231" s="4" t="s">
        <v>272</v>
      </c>
    </row>
    <row r="232" spans="1:11" ht="14.1" customHeight="1" x14ac:dyDescent="0.2">
      <c r="A232" s="10" t="s">
        <v>2238</v>
      </c>
      <c r="B232" s="8" t="s">
        <v>4</v>
      </c>
      <c r="C232" s="10" t="s">
        <v>351</v>
      </c>
      <c r="D232" s="77">
        <v>-10.716666666666701</v>
      </c>
      <c r="E232" s="77">
        <v>25.4725</v>
      </c>
      <c r="F232" s="4" t="s">
        <v>2251</v>
      </c>
      <c r="G232" s="6" t="s">
        <v>2459</v>
      </c>
      <c r="H232" s="8" t="s">
        <v>5</v>
      </c>
      <c r="I232" s="4" t="s">
        <v>196</v>
      </c>
      <c r="J232" s="8">
        <v>200000</v>
      </c>
      <c r="K232" s="4" t="s">
        <v>272</v>
      </c>
    </row>
    <row r="233" spans="1:11" ht="14.1" customHeight="1" x14ac:dyDescent="0.2">
      <c r="A233" s="10" t="s">
        <v>2238</v>
      </c>
      <c r="B233" s="8" t="s">
        <v>564</v>
      </c>
      <c r="C233" s="10" t="s">
        <v>192</v>
      </c>
      <c r="D233" s="77">
        <v>10.716666666666701</v>
      </c>
      <c r="E233" s="77">
        <v>25.4725</v>
      </c>
      <c r="F233" s="8" t="s">
        <v>2251</v>
      </c>
      <c r="G233" s="6" t="s">
        <v>2459</v>
      </c>
      <c r="H233" s="8" t="s">
        <v>246</v>
      </c>
      <c r="I233" s="4" t="s">
        <v>196</v>
      </c>
      <c r="J233" s="8">
        <v>30000</v>
      </c>
      <c r="K233" s="4" t="s">
        <v>272</v>
      </c>
    </row>
    <row r="234" spans="1:11" ht="14.1" customHeight="1" x14ac:dyDescent="0.2">
      <c r="A234" s="10" t="s">
        <v>2238</v>
      </c>
      <c r="B234" s="8" t="s">
        <v>6</v>
      </c>
      <c r="C234" s="10" t="s">
        <v>197</v>
      </c>
      <c r="D234" s="77">
        <v>11.716666666666701</v>
      </c>
      <c r="E234" s="77">
        <v>27.233333333333299</v>
      </c>
      <c r="F234" s="4" t="s">
        <v>2251</v>
      </c>
      <c r="G234" s="6" t="s">
        <v>2459</v>
      </c>
      <c r="H234" s="8" t="s">
        <v>2465</v>
      </c>
      <c r="I234" s="4" t="s">
        <v>196</v>
      </c>
      <c r="J234" s="8">
        <v>1600000</v>
      </c>
      <c r="K234" s="4" t="s">
        <v>272</v>
      </c>
    </row>
    <row r="235" spans="1:11" ht="14.1" customHeight="1" x14ac:dyDescent="0.2">
      <c r="A235" s="4" t="s">
        <v>26</v>
      </c>
      <c r="B235" s="23" t="s">
        <v>27</v>
      </c>
      <c r="C235" s="4" t="s">
        <v>197</v>
      </c>
      <c r="D235" s="78">
        <v>11.664444444444401</v>
      </c>
      <c r="E235" s="78">
        <v>42.401388888888903</v>
      </c>
      <c r="F235" s="4" t="s">
        <v>344</v>
      </c>
      <c r="G235" s="6" t="s">
        <v>2459</v>
      </c>
      <c r="H235" s="23" t="s">
        <v>29</v>
      </c>
      <c r="I235" s="4" t="s">
        <v>196</v>
      </c>
      <c r="J235" s="25">
        <v>30000</v>
      </c>
      <c r="K235" s="4" t="s">
        <v>272</v>
      </c>
    </row>
    <row r="236" spans="1:11" ht="14.1" customHeight="1" x14ac:dyDescent="0.2">
      <c r="A236" s="4" t="s">
        <v>26</v>
      </c>
      <c r="B236" s="23" t="s">
        <v>27</v>
      </c>
      <c r="C236" s="4" t="s">
        <v>197</v>
      </c>
      <c r="D236" s="78">
        <v>11.664444444444401</v>
      </c>
      <c r="E236" s="78">
        <v>42.401388888888903</v>
      </c>
      <c r="F236" s="4" t="s">
        <v>344</v>
      </c>
      <c r="G236" s="6" t="s">
        <v>2459</v>
      </c>
      <c r="H236" s="23" t="s">
        <v>28</v>
      </c>
      <c r="I236" s="4" t="s">
        <v>196</v>
      </c>
      <c r="J236" s="25">
        <v>145000</v>
      </c>
      <c r="K236" s="4" t="s">
        <v>272</v>
      </c>
    </row>
    <row r="237" spans="1:11" ht="14.1" customHeight="1" x14ac:dyDescent="0.2">
      <c r="A237" s="30" t="s">
        <v>30</v>
      </c>
      <c r="B237" s="30" t="s">
        <v>32</v>
      </c>
      <c r="C237" s="30" t="s">
        <v>351</v>
      </c>
      <c r="D237" s="82">
        <v>26.05</v>
      </c>
      <c r="E237" s="82">
        <v>33.25</v>
      </c>
      <c r="F237" s="34" t="s">
        <v>2288</v>
      </c>
      <c r="G237" s="6" t="s">
        <v>2459</v>
      </c>
      <c r="H237" s="4" t="s">
        <v>33</v>
      </c>
      <c r="I237" s="4" t="s">
        <v>196</v>
      </c>
      <c r="J237" s="8">
        <v>230000</v>
      </c>
      <c r="K237" s="4" t="s">
        <v>272</v>
      </c>
    </row>
    <row r="238" spans="1:11" ht="14.1" customHeight="1" x14ac:dyDescent="0.2">
      <c r="A238" s="30" t="s">
        <v>30</v>
      </c>
      <c r="B238" s="30" t="s">
        <v>34</v>
      </c>
      <c r="C238" s="6" t="s">
        <v>2459</v>
      </c>
      <c r="D238" s="82">
        <v>31.2</v>
      </c>
      <c r="E238" s="82">
        <v>29.92</v>
      </c>
      <c r="F238" s="30" t="s">
        <v>2295</v>
      </c>
      <c r="G238" s="6" t="s">
        <v>2459</v>
      </c>
      <c r="H238" s="4" t="s">
        <v>35</v>
      </c>
      <c r="I238" s="4" t="s">
        <v>196</v>
      </c>
      <c r="J238" s="8">
        <v>20000</v>
      </c>
      <c r="K238" s="4" t="s">
        <v>272</v>
      </c>
    </row>
    <row r="239" spans="1:11" ht="14.1" customHeight="1" x14ac:dyDescent="0.2">
      <c r="A239" s="30" t="s">
        <v>30</v>
      </c>
      <c r="B239" s="30" t="s">
        <v>30</v>
      </c>
      <c r="C239" s="6" t="s">
        <v>2459</v>
      </c>
      <c r="D239" s="88">
        <v>26.254049299999998</v>
      </c>
      <c r="E239" s="88">
        <v>29.267546899999999</v>
      </c>
      <c r="F239" s="5" t="s">
        <v>296</v>
      </c>
      <c r="G239" s="6" t="s">
        <v>2459</v>
      </c>
      <c r="H239" s="4" t="s">
        <v>50</v>
      </c>
      <c r="I239" s="4" t="s">
        <v>196</v>
      </c>
      <c r="J239" s="8">
        <v>1700000</v>
      </c>
      <c r="K239" s="4" t="s">
        <v>272</v>
      </c>
    </row>
    <row r="240" spans="1:11" ht="14.1" customHeight="1" x14ac:dyDescent="0.2">
      <c r="A240" s="30" t="s">
        <v>30</v>
      </c>
      <c r="B240" s="30" t="s">
        <v>38</v>
      </c>
      <c r="C240" s="6" t="s">
        <v>2459</v>
      </c>
      <c r="D240" s="79">
        <v>27</v>
      </c>
      <c r="E240" s="79">
        <v>30</v>
      </c>
      <c r="F240" s="5" t="s">
        <v>296</v>
      </c>
      <c r="G240" s="6" t="s">
        <v>2459</v>
      </c>
      <c r="H240" s="13" t="s">
        <v>39</v>
      </c>
      <c r="I240" s="4" t="s">
        <v>196</v>
      </c>
      <c r="J240" s="8">
        <v>2100000</v>
      </c>
      <c r="K240" s="4" t="s">
        <v>272</v>
      </c>
    </row>
    <row r="241" spans="1:11" ht="14.1" customHeight="1" x14ac:dyDescent="0.2">
      <c r="A241" s="30" t="s">
        <v>30</v>
      </c>
      <c r="B241" s="30" t="s">
        <v>40</v>
      </c>
      <c r="C241" s="6" t="s">
        <v>2459</v>
      </c>
      <c r="D241" s="82">
        <v>27.18</v>
      </c>
      <c r="E241" s="82">
        <v>31.18</v>
      </c>
      <c r="F241" s="5" t="s">
        <v>296</v>
      </c>
      <c r="G241" s="6" t="s">
        <v>2459</v>
      </c>
      <c r="H241" s="4" t="s">
        <v>41</v>
      </c>
      <c r="I241" s="4" t="s">
        <v>196</v>
      </c>
      <c r="J241" s="8">
        <v>2600000</v>
      </c>
      <c r="K241" s="4" t="s">
        <v>272</v>
      </c>
    </row>
    <row r="242" spans="1:11" ht="14.1" customHeight="1" x14ac:dyDescent="0.2">
      <c r="A242" s="30" t="s">
        <v>30</v>
      </c>
      <c r="B242" s="30" t="s">
        <v>42</v>
      </c>
      <c r="C242" s="6" t="s">
        <v>2459</v>
      </c>
      <c r="D242" s="82">
        <v>29.05</v>
      </c>
      <c r="E242" s="82">
        <v>31.03</v>
      </c>
      <c r="F242" s="5" t="s">
        <v>296</v>
      </c>
      <c r="G242" s="6" t="s">
        <v>2459</v>
      </c>
      <c r="H242" s="4" t="s">
        <v>43</v>
      </c>
      <c r="I242" s="4" t="s">
        <v>196</v>
      </c>
      <c r="J242" s="8">
        <v>1000000</v>
      </c>
      <c r="K242" s="4" t="s">
        <v>272</v>
      </c>
    </row>
    <row r="243" spans="1:11" ht="14.1" customHeight="1" x14ac:dyDescent="0.2">
      <c r="A243" s="30" t="s">
        <v>30</v>
      </c>
      <c r="B243" s="30" t="s">
        <v>36</v>
      </c>
      <c r="C243" s="6" t="s">
        <v>2459</v>
      </c>
      <c r="D243" s="82">
        <v>29.58</v>
      </c>
      <c r="E243" s="82">
        <v>32.35</v>
      </c>
      <c r="F243" s="5" t="s">
        <v>296</v>
      </c>
      <c r="G243" s="6" t="s">
        <v>2459</v>
      </c>
      <c r="H243" s="4" t="s">
        <v>37</v>
      </c>
      <c r="I243" s="4" t="s">
        <v>196</v>
      </c>
      <c r="J243" s="8">
        <v>1200000</v>
      </c>
      <c r="K243" s="4" t="s">
        <v>272</v>
      </c>
    </row>
    <row r="244" spans="1:11" ht="14.1" customHeight="1" x14ac:dyDescent="0.2">
      <c r="A244" s="30" t="s">
        <v>30</v>
      </c>
      <c r="B244" s="30" t="s">
        <v>46</v>
      </c>
      <c r="C244" s="6" t="s">
        <v>2459</v>
      </c>
      <c r="D244" s="82">
        <v>29.744722222222201</v>
      </c>
      <c r="E244" s="82">
        <v>31.297777777777799</v>
      </c>
      <c r="F244" s="5" t="s">
        <v>296</v>
      </c>
      <c r="G244" s="6" t="s">
        <v>2459</v>
      </c>
      <c r="H244" s="4" t="s">
        <v>47</v>
      </c>
      <c r="I244" s="4" t="s">
        <v>196</v>
      </c>
      <c r="J244" s="8">
        <v>200000</v>
      </c>
      <c r="K244" s="4" t="s">
        <v>272</v>
      </c>
    </row>
    <row r="245" spans="1:11" ht="14.1" customHeight="1" x14ac:dyDescent="0.2">
      <c r="A245" s="30" t="s">
        <v>30</v>
      </c>
      <c r="B245" s="30" t="s">
        <v>48</v>
      </c>
      <c r="C245" s="6" t="s">
        <v>2459</v>
      </c>
      <c r="D245" s="82">
        <v>29.78</v>
      </c>
      <c r="E245" s="82">
        <v>31.3</v>
      </c>
      <c r="F245" s="5" t="s">
        <v>296</v>
      </c>
      <c r="G245" s="6" t="s">
        <v>2459</v>
      </c>
      <c r="H245" s="4" t="s">
        <v>43</v>
      </c>
      <c r="I245" s="4" t="s">
        <v>196</v>
      </c>
      <c r="J245" s="8">
        <v>4000000</v>
      </c>
      <c r="K245" s="4" t="s">
        <v>272</v>
      </c>
    </row>
    <row r="246" spans="1:11" ht="14.1" customHeight="1" x14ac:dyDescent="0.2">
      <c r="A246" s="30" t="s">
        <v>30</v>
      </c>
      <c r="B246" s="30" t="s">
        <v>49</v>
      </c>
      <c r="C246" s="6" t="s">
        <v>2459</v>
      </c>
      <c r="D246" s="82">
        <v>29.85</v>
      </c>
      <c r="E246" s="82">
        <v>31.33</v>
      </c>
      <c r="F246" s="5" t="s">
        <v>296</v>
      </c>
      <c r="G246" s="6" t="s">
        <v>2459</v>
      </c>
      <c r="H246" s="4" t="s">
        <v>47</v>
      </c>
      <c r="I246" s="4" t="s">
        <v>196</v>
      </c>
      <c r="J246" s="8">
        <v>2800000</v>
      </c>
      <c r="K246" s="4" t="s">
        <v>272</v>
      </c>
    </row>
    <row r="247" spans="1:11" ht="14.1" customHeight="1" x14ac:dyDescent="0.2">
      <c r="A247" s="30" t="s">
        <v>30</v>
      </c>
      <c r="B247" s="30" t="s">
        <v>44</v>
      </c>
      <c r="C247" s="6" t="s">
        <v>2459</v>
      </c>
      <c r="D247" s="82">
        <v>31.15</v>
      </c>
      <c r="E247" s="82">
        <v>29.85</v>
      </c>
      <c r="F247" s="5" t="s">
        <v>296</v>
      </c>
      <c r="G247" s="6" t="s">
        <v>2459</v>
      </c>
      <c r="H247" s="4" t="s">
        <v>45</v>
      </c>
      <c r="I247" s="4" t="s">
        <v>196</v>
      </c>
      <c r="J247" s="8">
        <v>800000</v>
      </c>
      <c r="K247" s="4" t="s">
        <v>272</v>
      </c>
    </row>
    <row r="248" spans="1:11" ht="14.1" customHeight="1" x14ac:dyDescent="0.2">
      <c r="A248" s="30" t="s">
        <v>30</v>
      </c>
      <c r="B248" s="30" t="s">
        <v>52</v>
      </c>
      <c r="C248" s="30" t="s">
        <v>192</v>
      </c>
      <c r="D248" s="82">
        <v>29.85</v>
      </c>
      <c r="E248" s="82">
        <v>31.33</v>
      </c>
      <c r="F248" s="4" t="s">
        <v>2322</v>
      </c>
      <c r="G248" s="6" t="s">
        <v>2459</v>
      </c>
      <c r="H248" s="13" t="s">
        <v>2326</v>
      </c>
      <c r="I248" s="4" t="s">
        <v>196</v>
      </c>
      <c r="J248" s="14">
        <v>1500000</v>
      </c>
      <c r="K248" s="4" t="s">
        <v>272</v>
      </c>
    </row>
    <row r="249" spans="1:11" ht="14.1" customHeight="1" x14ac:dyDescent="0.2">
      <c r="A249" s="30" t="s">
        <v>30</v>
      </c>
      <c r="B249" s="30" t="s">
        <v>51</v>
      </c>
      <c r="C249" s="30" t="s">
        <v>192</v>
      </c>
      <c r="D249" s="82">
        <v>31.132999999999999</v>
      </c>
      <c r="E249" s="82">
        <v>29.82</v>
      </c>
      <c r="F249" s="4" t="s">
        <v>2322</v>
      </c>
      <c r="G249" s="6" t="s">
        <v>2459</v>
      </c>
      <c r="H249" s="13" t="s">
        <v>2323</v>
      </c>
      <c r="I249" s="4" t="s">
        <v>196</v>
      </c>
      <c r="J249" s="14">
        <v>1100000</v>
      </c>
      <c r="K249" s="4" t="s">
        <v>272</v>
      </c>
    </row>
    <row r="250" spans="1:11" ht="14.1" customHeight="1" x14ac:dyDescent="0.2">
      <c r="A250" s="30" t="s">
        <v>30</v>
      </c>
      <c r="B250" s="30" t="s">
        <v>503</v>
      </c>
      <c r="C250" s="6" t="s">
        <v>2459</v>
      </c>
      <c r="D250" s="82">
        <v>28.883333</v>
      </c>
      <c r="E250" s="82">
        <v>29.983332999999998</v>
      </c>
      <c r="F250" s="4" t="s">
        <v>2322</v>
      </c>
      <c r="G250" s="6" t="s">
        <v>2459</v>
      </c>
      <c r="H250" s="13" t="s">
        <v>2332</v>
      </c>
      <c r="I250" s="4" t="s">
        <v>196</v>
      </c>
      <c r="J250" s="14">
        <v>3000000</v>
      </c>
      <c r="K250" s="4" t="s">
        <v>272</v>
      </c>
    </row>
    <row r="251" spans="1:11" ht="14.1" customHeight="1" x14ac:dyDescent="0.2">
      <c r="A251" s="30" t="s">
        <v>30</v>
      </c>
      <c r="B251" s="30" t="s">
        <v>501</v>
      </c>
      <c r="C251" s="6" t="s">
        <v>2459</v>
      </c>
      <c r="D251" s="82">
        <v>29.97</v>
      </c>
      <c r="E251" s="82">
        <v>32.549999999999997</v>
      </c>
      <c r="F251" s="38" t="s">
        <v>2498</v>
      </c>
      <c r="G251" s="6" t="s">
        <v>2459</v>
      </c>
      <c r="H251" s="13" t="s">
        <v>2451</v>
      </c>
      <c r="I251" s="4" t="s">
        <v>196</v>
      </c>
      <c r="J251" s="14">
        <v>450000</v>
      </c>
      <c r="K251" s="4" t="s">
        <v>272</v>
      </c>
    </row>
    <row r="252" spans="1:11" ht="14.1" customHeight="1" x14ac:dyDescent="0.2">
      <c r="A252" s="30" t="s">
        <v>30</v>
      </c>
      <c r="B252" s="30" t="s">
        <v>499</v>
      </c>
      <c r="C252" s="6" t="s">
        <v>2459</v>
      </c>
      <c r="D252" s="82">
        <v>31.05</v>
      </c>
      <c r="E252" s="82">
        <v>31.37</v>
      </c>
      <c r="F252" s="38" t="s">
        <v>2498</v>
      </c>
      <c r="G252" s="6" t="s">
        <v>2459</v>
      </c>
      <c r="H252" s="13" t="s">
        <v>500</v>
      </c>
      <c r="I252" s="4" t="s">
        <v>196</v>
      </c>
      <c r="J252" s="14">
        <v>600000</v>
      </c>
      <c r="K252" s="4" t="s">
        <v>272</v>
      </c>
    </row>
    <row r="253" spans="1:11" ht="14.1" customHeight="1" x14ac:dyDescent="0.2">
      <c r="A253" s="30" t="s">
        <v>30</v>
      </c>
      <c r="B253" s="30" t="s">
        <v>31</v>
      </c>
      <c r="C253" s="6" t="s">
        <v>2459</v>
      </c>
      <c r="D253" s="82">
        <v>31.31</v>
      </c>
      <c r="E253" s="82">
        <v>30.16</v>
      </c>
      <c r="F253" s="38" t="s">
        <v>2498</v>
      </c>
      <c r="G253" s="6" t="s">
        <v>2459</v>
      </c>
      <c r="H253" s="13" t="s">
        <v>2521</v>
      </c>
      <c r="I253" s="4" t="s">
        <v>196</v>
      </c>
      <c r="J253" s="14">
        <v>500000</v>
      </c>
      <c r="K253" s="4" t="s">
        <v>272</v>
      </c>
    </row>
    <row r="254" spans="1:11" ht="14.1" customHeight="1" x14ac:dyDescent="0.2">
      <c r="A254" s="30" t="s">
        <v>30</v>
      </c>
      <c r="B254" s="30" t="s">
        <v>498</v>
      </c>
      <c r="C254" s="6" t="s">
        <v>2459</v>
      </c>
      <c r="D254" s="82">
        <v>31.31</v>
      </c>
      <c r="E254" s="82">
        <v>30.16</v>
      </c>
      <c r="F254" s="38" t="s">
        <v>2498</v>
      </c>
      <c r="G254" s="6" t="s">
        <v>2459</v>
      </c>
      <c r="H254" s="13" t="s">
        <v>2521</v>
      </c>
      <c r="I254" s="4" t="s">
        <v>196</v>
      </c>
      <c r="J254" s="14">
        <v>600000</v>
      </c>
      <c r="K254" s="4" t="s">
        <v>272</v>
      </c>
    </row>
    <row r="255" spans="1:11" ht="14.1" customHeight="1" x14ac:dyDescent="0.2">
      <c r="A255" s="30" t="s">
        <v>30</v>
      </c>
      <c r="B255" s="30" t="s">
        <v>497</v>
      </c>
      <c r="C255" s="6" t="s">
        <v>2459</v>
      </c>
      <c r="D255" s="82">
        <v>27.93</v>
      </c>
      <c r="E255" s="82">
        <v>30.84</v>
      </c>
      <c r="F255" s="12" t="s">
        <v>2498</v>
      </c>
      <c r="G255" s="6" t="s">
        <v>2459</v>
      </c>
      <c r="H255" s="13" t="s">
        <v>2521</v>
      </c>
      <c r="I255" s="4" t="s">
        <v>196</v>
      </c>
      <c r="J255" s="14">
        <v>660000</v>
      </c>
      <c r="K255" s="4" t="s">
        <v>272</v>
      </c>
    </row>
    <row r="256" spans="1:11" ht="14.1" customHeight="1" x14ac:dyDescent="0.2">
      <c r="A256" s="30" t="s">
        <v>30</v>
      </c>
      <c r="B256" s="30" t="s">
        <v>497</v>
      </c>
      <c r="C256" s="6" t="s">
        <v>2459</v>
      </c>
      <c r="D256" s="82">
        <v>27.93</v>
      </c>
      <c r="E256" s="82">
        <v>30.84</v>
      </c>
      <c r="F256" s="12" t="s">
        <v>2498</v>
      </c>
      <c r="G256" s="6" t="s">
        <v>2459</v>
      </c>
      <c r="H256" s="13" t="s">
        <v>2521</v>
      </c>
      <c r="I256" s="4" t="s">
        <v>196</v>
      </c>
      <c r="J256" s="14">
        <v>760000</v>
      </c>
      <c r="K256" s="4" t="s">
        <v>272</v>
      </c>
    </row>
    <row r="257" spans="1:11" ht="14.1" customHeight="1" x14ac:dyDescent="0.2">
      <c r="A257" s="30" t="s">
        <v>30</v>
      </c>
      <c r="B257" s="30" t="s">
        <v>501</v>
      </c>
      <c r="C257" s="6" t="s">
        <v>2459</v>
      </c>
      <c r="D257" s="82">
        <v>29.97</v>
      </c>
      <c r="E257" s="82">
        <v>32.549999999999997</v>
      </c>
      <c r="F257" s="12" t="s">
        <v>2498</v>
      </c>
      <c r="G257" s="6" t="s">
        <v>2459</v>
      </c>
      <c r="H257" s="13" t="s">
        <v>2451</v>
      </c>
      <c r="I257" s="4" t="s">
        <v>196</v>
      </c>
      <c r="J257" s="14">
        <v>146000</v>
      </c>
      <c r="K257" s="4" t="s">
        <v>272</v>
      </c>
    </row>
    <row r="258" spans="1:11" ht="14.1" customHeight="1" x14ac:dyDescent="0.2">
      <c r="A258" s="30" t="s">
        <v>30</v>
      </c>
      <c r="B258" s="30" t="s">
        <v>499</v>
      </c>
      <c r="C258" s="6" t="s">
        <v>2459</v>
      </c>
      <c r="D258" s="82">
        <v>31.05</v>
      </c>
      <c r="E258" s="82">
        <v>31.37</v>
      </c>
      <c r="F258" s="12" t="s">
        <v>2498</v>
      </c>
      <c r="G258" s="6" t="s">
        <v>2459</v>
      </c>
      <c r="H258" s="13" t="s">
        <v>500</v>
      </c>
      <c r="I258" s="4" t="s">
        <v>196</v>
      </c>
      <c r="J258" s="14">
        <v>330000</v>
      </c>
      <c r="K258" s="4" t="s">
        <v>272</v>
      </c>
    </row>
    <row r="259" spans="1:11" ht="14.1" customHeight="1" x14ac:dyDescent="0.2">
      <c r="A259" s="30" t="s">
        <v>30</v>
      </c>
      <c r="B259" s="30" t="s">
        <v>502</v>
      </c>
      <c r="C259" s="6" t="s">
        <v>2459</v>
      </c>
      <c r="D259" s="82">
        <v>31.05</v>
      </c>
      <c r="E259" s="82">
        <v>31.37</v>
      </c>
      <c r="F259" s="12" t="s">
        <v>2498</v>
      </c>
      <c r="G259" s="6" t="s">
        <v>2459</v>
      </c>
      <c r="H259" s="13" t="s">
        <v>2451</v>
      </c>
      <c r="I259" s="4" t="s">
        <v>196</v>
      </c>
      <c r="J259" s="14">
        <v>570000</v>
      </c>
      <c r="K259" s="4" t="s">
        <v>272</v>
      </c>
    </row>
    <row r="260" spans="1:11" ht="14.1" customHeight="1" x14ac:dyDescent="0.2">
      <c r="A260" s="30" t="s">
        <v>30</v>
      </c>
      <c r="B260" s="30" t="s">
        <v>499</v>
      </c>
      <c r="C260" s="6" t="s">
        <v>2459</v>
      </c>
      <c r="D260" s="82">
        <v>31.05</v>
      </c>
      <c r="E260" s="82">
        <v>31.37</v>
      </c>
      <c r="F260" s="12" t="s">
        <v>2498</v>
      </c>
      <c r="G260" s="6" t="s">
        <v>2459</v>
      </c>
      <c r="H260" s="13" t="s">
        <v>500</v>
      </c>
      <c r="I260" s="4" t="s">
        <v>196</v>
      </c>
      <c r="J260" s="14">
        <v>800000</v>
      </c>
      <c r="K260" s="30" t="s">
        <v>272</v>
      </c>
    </row>
    <row r="261" spans="1:11" ht="14.1" customHeight="1" x14ac:dyDescent="0.2">
      <c r="A261" s="30" t="s">
        <v>30</v>
      </c>
      <c r="B261" s="30" t="s">
        <v>31</v>
      </c>
      <c r="C261" s="6" t="s">
        <v>2459</v>
      </c>
      <c r="D261" s="82">
        <v>31.31</v>
      </c>
      <c r="E261" s="82">
        <v>30.16</v>
      </c>
      <c r="F261" s="12" t="s">
        <v>2498</v>
      </c>
      <c r="G261" s="6" t="s">
        <v>2459</v>
      </c>
      <c r="H261" s="13" t="s">
        <v>2521</v>
      </c>
      <c r="I261" s="4" t="s">
        <v>196</v>
      </c>
      <c r="J261" s="14">
        <v>300000</v>
      </c>
      <c r="K261" s="4" t="s">
        <v>272</v>
      </c>
    </row>
    <row r="262" spans="1:11" ht="14.1" customHeight="1" x14ac:dyDescent="0.2">
      <c r="A262" s="30" t="s">
        <v>30</v>
      </c>
      <c r="B262" s="30" t="s">
        <v>498</v>
      </c>
      <c r="C262" s="6" t="s">
        <v>2459</v>
      </c>
      <c r="D262" s="82">
        <v>31.31</v>
      </c>
      <c r="E262" s="82">
        <v>30.16</v>
      </c>
      <c r="F262" s="12" t="s">
        <v>2498</v>
      </c>
      <c r="G262" s="6" t="s">
        <v>2459</v>
      </c>
      <c r="H262" s="13" t="s">
        <v>2521</v>
      </c>
      <c r="I262" s="4" t="s">
        <v>196</v>
      </c>
      <c r="J262" s="14">
        <v>330000</v>
      </c>
      <c r="K262" s="4" t="s">
        <v>272</v>
      </c>
    </row>
    <row r="263" spans="1:11" ht="14.1" customHeight="1" x14ac:dyDescent="0.2">
      <c r="A263" s="30" t="s">
        <v>30</v>
      </c>
      <c r="B263" s="30" t="s">
        <v>501</v>
      </c>
      <c r="C263" s="6" t="s">
        <v>2459</v>
      </c>
      <c r="D263" s="82">
        <v>29.97</v>
      </c>
      <c r="E263" s="82">
        <v>32.549999999999997</v>
      </c>
      <c r="F263" s="13" t="s">
        <v>2498</v>
      </c>
      <c r="G263" s="6" t="s">
        <v>2459</v>
      </c>
      <c r="H263" s="13" t="s">
        <v>2451</v>
      </c>
      <c r="I263" s="4" t="s">
        <v>196</v>
      </c>
      <c r="J263" s="14">
        <v>365000</v>
      </c>
      <c r="K263" s="4" t="s">
        <v>272</v>
      </c>
    </row>
    <row r="264" spans="1:11" ht="14.1" customHeight="1" x14ac:dyDescent="0.2">
      <c r="A264" s="30" t="s">
        <v>30</v>
      </c>
      <c r="B264" s="30" t="s">
        <v>502</v>
      </c>
      <c r="C264" s="6" t="s">
        <v>2459</v>
      </c>
      <c r="D264" s="82">
        <v>31.05</v>
      </c>
      <c r="E264" s="82">
        <v>31.37</v>
      </c>
      <c r="F264" s="13" t="s">
        <v>2498</v>
      </c>
      <c r="G264" s="6" t="s">
        <v>2459</v>
      </c>
      <c r="H264" s="13" t="s">
        <v>2451</v>
      </c>
      <c r="I264" s="4" t="s">
        <v>196</v>
      </c>
      <c r="J264" s="14">
        <v>330000</v>
      </c>
      <c r="K264" s="4" t="s">
        <v>272</v>
      </c>
    </row>
    <row r="265" spans="1:11" ht="14.1" customHeight="1" x14ac:dyDescent="0.2">
      <c r="A265" s="30" t="s">
        <v>30</v>
      </c>
      <c r="B265" s="30" t="s">
        <v>506</v>
      </c>
      <c r="C265" s="6" t="s">
        <v>2459</v>
      </c>
      <c r="D265" s="82">
        <v>30.832999999999998</v>
      </c>
      <c r="E265" s="82">
        <v>27.25</v>
      </c>
      <c r="F265" s="30" t="s">
        <v>577</v>
      </c>
      <c r="G265" s="6" t="s">
        <v>2459</v>
      </c>
      <c r="H265" s="13" t="s">
        <v>507</v>
      </c>
      <c r="I265" s="4" t="s">
        <v>196</v>
      </c>
      <c r="J265" s="14">
        <v>24000</v>
      </c>
      <c r="K265" s="4" t="s">
        <v>272</v>
      </c>
    </row>
    <row r="266" spans="1:11" ht="14.1" customHeight="1" x14ac:dyDescent="0.2">
      <c r="A266" s="30" t="s">
        <v>30</v>
      </c>
      <c r="B266" s="30" t="s">
        <v>504</v>
      </c>
      <c r="C266" s="6" t="s">
        <v>2459</v>
      </c>
      <c r="D266" s="82">
        <v>30.9</v>
      </c>
      <c r="E266" s="82">
        <v>29.38</v>
      </c>
      <c r="F266" s="30" t="s">
        <v>577</v>
      </c>
      <c r="G266" s="6" t="s">
        <v>2459</v>
      </c>
      <c r="H266" s="13" t="s">
        <v>505</v>
      </c>
      <c r="I266" s="4" t="s">
        <v>196</v>
      </c>
      <c r="J266" s="14">
        <v>10300000</v>
      </c>
      <c r="K266" s="4" t="s">
        <v>272</v>
      </c>
    </row>
    <row r="267" spans="1:11" ht="14.1" customHeight="1" x14ac:dyDescent="0.2">
      <c r="A267" s="30" t="s">
        <v>30</v>
      </c>
      <c r="B267" s="30" t="s">
        <v>513</v>
      </c>
      <c r="C267" s="30" t="s">
        <v>281</v>
      </c>
      <c r="D267" s="79">
        <v>27</v>
      </c>
      <c r="E267" s="79">
        <v>30</v>
      </c>
      <c r="F267" s="8" t="s">
        <v>269</v>
      </c>
      <c r="G267" s="6" t="s">
        <v>2459</v>
      </c>
      <c r="H267" s="13" t="s">
        <v>514</v>
      </c>
      <c r="I267" s="4" t="s">
        <v>196</v>
      </c>
      <c r="J267" s="14">
        <v>27000</v>
      </c>
      <c r="K267" s="4" t="s">
        <v>272</v>
      </c>
    </row>
    <row r="268" spans="1:11" ht="14.1" customHeight="1" x14ac:dyDescent="0.2">
      <c r="A268" s="30" t="s">
        <v>30</v>
      </c>
      <c r="B268" s="30" t="s">
        <v>515</v>
      </c>
      <c r="C268" s="30" t="s">
        <v>281</v>
      </c>
      <c r="D268" s="82">
        <v>27.181999999999999</v>
      </c>
      <c r="E268" s="82">
        <v>31.18</v>
      </c>
      <c r="F268" s="8" t="s">
        <v>269</v>
      </c>
      <c r="G268" s="6" t="s">
        <v>2459</v>
      </c>
      <c r="H268" s="13" t="s">
        <v>516</v>
      </c>
      <c r="I268" s="4" t="s">
        <v>196</v>
      </c>
      <c r="J268" s="14">
        <v>18000</v>
      </c>
      <c r="K268" s="4" t="s">
        <v>272</v>
      </c>
    </row>
    <row r="269" spans="1:11" ht="14.1" customHeight="1" x14ac:dyDescent="0.2">
      <c r="A269" s="30" t="s">
        <v>30</v>
      </c>
      <c r="B269" s="30" t="s">
        <v>519</v>
      </c>
      <c r="C269" s="6" t="s">
        <v>2459</v>
      </c>
      <c r="D269" s="82">
        <v>28.166</v>
      </c>
      <c r="E269" s="82">
        <v>33.450000000000003</v>
      </c>
      <c r="F269" s="8" t="s">
        <v>269</v>
      </c>
      <c r="G269" s="6" t="s">
        <v>2459</v>
      </c>
      <c r="H269" s="13" t="s">
        <v>520</v>
      </c>
      <c r="I269" s="4" t="s">
        <v>196</v>
      </c>
      <c r="J269" s="14">
        <v>45000</v>
      </c>
      <c r="K269" s="4" t="s">
        <v>272</v>
      </c>
    </row>
    <row r="270" spans="1:11" ht="14.1" customHeight="1" x14ac:dyDescent="0.2">
      <c r="A270" s="30" t="s">
        <v>30</v>
      </c>
      <c r="B270" s="30" t="s">
        <v>501</v>
      </c>
      <c r="C270" s="30" t="s">
        <v>281</v>
      </c>
      <c r="D270" s="82">
        <v>28.17</v>
      </c>
      <c r="E270" s="82">
        <v>33.450000000000003</v>
      </c>
      <c r="F270" s="8" t="s">
        <v>269</v>
      </c>
      <c r="G270" s="6" t="s">
        <v>2459</v>
      </c>
      <c r="H270" s="13" t="s">
        <v>526</v>
      </c>
      <c r="I270" s="4" t="s">
        <v>196</v>
      </c>
      <c r="J270" s="14">
        <v>21000</v>
      </c>
      <c r="K270" s="4" t="s">
        <v>272</v>
      </c>
    </row>
    <row r="271" spans="1:11" ht="14.1" customHeight="1" x14ac:dyDescent="0.2">
      <c r="A271" s="30" t="s">
        <v>30</v>
      </c>
      <c r="B271" s="30" t="s">
        <v>501</v>
      </c>
      <c r="C271" s="30" t="s">
        <v>281</v>
      </c>
      <c r="D271" s="82">
        <v>28.17</v>
      </c>
      <c r="E271" s="82">
        <v>33.450000000000003</v>
      </c>
      <c r="F271" s="8" t="s">
        <v>269</v>
      </c>
      <c r="G271" s="6" t="s">
        <v>2459</v>
      </c>
      <c r="H271" s="13" t="s">
        <v>525</v>
      </c>
      <c r="I271" s="4" t="s">
        <v>196</v>
      </c>
      <c r="J271" s="14">
        <v>36000</v>
      </c>
      <c r="K271" s="4" t="s">
        <v>272</v>
      </c>
    </row>
    <row r="272" spans="1:11" ht="14.1" customHeight="1" x14ac:dyDescent="0.2">
      <c r="A272" s="30" t="s">
        <v>30</v>
      </c>
      <c r="B272" s="30" t="s">
        <v>517</v>
      </c>
      <c r="C272" s="6" t="s">
        <v>2459</v>
      </c>
      <c r="D272" s="82">
        <v>28.6</v>
      </c>
      <c r="E272" s="82">
        <v>33.25</v>
      </c>
      <c r="F272" s="8" t="s">
        <v>269</v>
      </c>
      <c r="G272" s="6" t="s">
        <v>2459</v>
      </c>
      <c r="H272" s="13" t="s">
        <v>518</v>
      </c>
      <c r="I272" s="4" t="s">
        <v>196</v>
      </c>
      <c r="J272" s="14">
        <v>65000</v>
      </c>
      <c r="K272" s="4" t="s">
        <v>272</v>
      </c>
    </row>
    <row r="273" spans="1:11" ht="14.1" customHeight="1" x14ac:dyDescent="0.2">
      <c r="A273" s="30" t="s">
        <v>30</v>
      </c>
      <c r="B273" s="30" t="s">
        <v>521</v>
      </c>
      <c r="C273" s="30" t="s">
        <v>192</v>
      </c>
      <c r="D273" s="82">
        <v>28.93</v>
      </c>
      <c r="E273" s="82">
        <v>33.166670000000003</v>
      </c>
      <c r="F273" s="8" t="s">
        <v>269</v>
      </c>
      <c r="G273" s="6" t="s">
        <v>2459</v>
      </c>
      <c r="H273" s="13" t="s">
        <v>522</v>
      </c>
      <c r="I273" s="4" t="s">
        <v>196</v>
      </c>
      <c r="J273" s="14">
        <v>15000</v>
      </c>
      <c r="K273" s="4" t="s">
        <v>272</v>
      </c>
    </row>
    <row r="274" spans="1:11" ht="14.1" customHeight="1" x14ac:dyDescent="0.2">
      <c r="A274" s="30" t="s">
        <v>30</v>
      </c>
      <c r="B274" s="30" t="s">
        <v>510</v>
      </c>
      <c r="C274" s="6" t="s">
        <v>2459</v>
      </c>
      <c r="D274" s="79">
        <v>29.9364411</v>
      </c>
      <c r="E274" s="79">
        <v>31.5174311</v>
      </c>
      <c r="F274" s="8" t="s">
        <v>269</v>
      </c>
      <c r="G274" s="6" t="s">
        <v>2459</v>
      </c>
      <c r="H274" s="13" t="s">
        <v>511</v>
      </c>
      <c r="I274" s="4" t="s">
        <v>196</v>
      </c>
      <c r="J274" s="14">
        <v>875000</v>
      </c>
      <c r="K274" s="4" t="s">
        <v>272</v>
      </c>
    </row>
    <row r="275" spans="1:11" ht="14.1" customHeight="1" x14ac:dyDescent="0.2">
      <c r="A275" s="30" t="s">
        <v>30</v>
      </c>
      <c r="B275" s="30" t="s">
        <v>523</v>
      </c>
      <c r="C275" s="30" t="s">
        <v>281</v>
      </c>
      <c r="D275" s="82">
        <v>30.79111</v>
      </c>
      <c r="E275" s="82">
        <v>30.998059999999999</v>
      </c>
      <c r="F275" s="8" t="s">
        <v>269</v>
      </c>
      <c r="G275" s="6" t="s">
        <v>2459</v>
      </c>
      <c r="H275" s="13" t="s">
        <v>524</v>
      </c>
      <c r="I275" s="4" t="s">
        <v>196</v>
      </c>
      <c r="J275" s="14">
        <v>57000</v>
      </c>
      <c r="K275" s="4" t="s">
        <v>272</v>
      </c>
    </row>
    <row r="276" spans="1:11" ht="14.1" customHeight="1" x14ac:dyDescent="0.2">
      <c r="A276" s="30" t="s">
        <v>30</v>
      </c>
      <c r="B276" s="30" t="s">
        <v>34</v>
      </c>
      <c r="C276" s="30" t="s">
        <v>281</v>
      </c>
      <c r="D276" s="82">
        <v>31.17</v>
      </c>
      <c r="E276" s="82">
        <v>29.88</v>
      </c>
      <c r="F276" s="8" t="s">
        <v>269</v>
      </c>
      <c r="G276" s="6" t="s">
        <v>2459</v>
      </c>
      <c r="H276" s="13" t="s">
        <v>512</v>
      </c>
      <c r="I276" s="4" t="s">
        <v>196</v>
      </c>
      <c r="J276" s="14">
        <v>42000</v>
      </c>
      <c r="K276" s="4" t="s">
        <v>272</v>
      </c>
    </row>
    <row r="277" spans="1:11" ht="14.1" customHeight="1" x14ac:dyDescent="0.2">
      <c r="A277" s="30" t="s">
        <v>30</v>
      </c>
      <c r="B277" s="30" t="s">
        <v>508</v>
      </c>
      <c r="C277" s="30" t="s">
        <v>197</v>
      </c>
      <c r="D277" s="82">
        <v>25.565999999999999</v>
      </c>
      <c r="E277" s="82">
        <v>29.72</v>
      </c>
      <c r="F277" s="4" t="s">
        <v>182</v>
      </c>
      <c r="G277" s="6" t="s">
        <v>2459</v>
      </c>
      <c r="H277" s="13" t="s">
        <v>527</v>
      </c>
      <c r="I277" s="4" t="s">
        <v>196</v>
      </c>
      <c r="J277" s="14">
        <v>2200000</v>
      </c>
      <c r="K277" s="4" t="s">
        <v>272</v>
      </c>
    </row>
    <row r="278" spans="1:11" ht="14.1" customHeight="1" x14ac:dyDescent="0.2">
      <c r="A278" s="30" t="s">
        <v>30</v>
      </c>
      <c r="B278" s="30" t="s">
        <v>508</v>
      </c>
      <c r="C278" s="30" t="s">
        <v>197</v>
      </c>
      <c r="D278" s="82">
        <v>29.68</v>
      </c>
      <c r="E278" s="82">
        <v>32.369999999999997</v>
      </c>
      <c r="F278" s="4" t="s">
        <v>182</v>
      </c>
      <c r="G278" s="6" t="s">
        <v>2459</v>
      </c>
      <c r="H278" s="4" t="s">
        <v>509</v>
      </c>
      <c r="I278" s="4" t="s">
        <v>196</v>
      </c>
      <c r="J278" s="8">
        <v>2200000</v>
      </c>
      <c r="K278" s="4" t="s">
        <v>272</v>
      </c>
    </row>
    <row r="279" spans="1:11" ht="14.1" customHeight="1" x14ac:dyDescent="0.2">
      <c r="A279" s="30" t="s">
        <v>30</v>
      </c>
      <c r="B279" s="30" t="s">
        <v>49</v>
      </c>
      <c r="C279" s="30" t="s">
        <v>192</v>
      </c>
      <c r="D279" s="82">
        <v>29.85</v>
      </c>
      <c r="E279" s="82">
        <v>32.33</v>
      </c>
      <c r="F279" s="5" t="s">
        <v>557</v>
      </c>
      <c r="G279" s="6" t="s">
        <v>2459</v>
      </c>
      <c r="H279" s="4" t="s">
        <v>2338</v>
      </c>
      <c r="I279" s="4" t="s">
        <v>196</v>
      </c>
      <c r="J279" s="8">
        <v>1500000</v>
      </c>
      <c r="K279" s="4" t="s">
        <v>272</v>
      </c>
    </row>
    <row r="280" spans="1:11" ht="14.1" customHeight="1" x14ac:dyDescent="0.2">
      <c r="A280" s="30" t="s">
        <v>30</v>
      </c>
      <c r="B280" s="30" t="s">
        <v>528</v>
      </c>
      <c r="C280" s="30" t="s">
        <v>192</v>
      </c>
      <c r="D280" s="82">
        <v>31.13</v>
      </c>
      <c r="E280" s="82">
        <v>30.82</v>
      </c>
      <c r="F280" s="5" t="s">
        <v>557</v>
      </c>
      <c r="G280" s="6" t="s">
        <v>2459</v>
      </c>
      <c r="H280" s="4" t="s">
        <v>529</v>
      </c>
      <c r="I280" s="4" t="s">
        <v>196</v>
      </c>
      <c r="J280" s="8">
        <v>5200000</v>
      </c>
      <c r="K280" s="4" t="s">
        <v>272</v>
      </c>
    </row>
    <row r="281" spans="1:11" ht="14.1" customHeight="1" x14ac:dyDescent="0.2">
      <c r="A281" s="12" t="s">
        <v>530</v>
      </c>
      <c r="B281" s="12" t="s">
        <v>537</v>
      </c>
      <c r="C281" s="12" t="s">
        <v>197</v>
      </c>
      <c r="D281" s="82">
        <v>1.3</v>
      </c>
      <c r="E281" s="82">
        <v>10.933332999999999</v>
      </c>
      <c r="F281" s="7" t="s">
        <v>2242</v>
      </c>
      <c r="G281" s="12" t="s">
        <v>199</v>
      </c>
      <c r="H281" s="12" t="s">
        <v>221</v>
      </c>
      <c r="I281" s="4" t="s">
        <v>196</v>
      </c>
      <c r="J281" s="12">
        <v>500</v>
      </c>
      <c r="K281" s="7" t="s">
        <v>271</v>
      </c>
    </row>
    <row r="282" spans="1:11" ht="14.1" customHeight="1" x14ac:dyDescent="0.2">
      <c r="A282" s="12" t="s">
        <v>530</v>
      </c>
      <c r="B282" s="12" t="s">
        <v>531</v>
      </c>
      <c r="C282" s="6" t="s">
        <v>2459</v>
      </c>
      <c r="D282" s="82">
        <v>3.5055550000000002</v>
      </c>
      <c r="E282" s="82">
        <v>8.7083329999999997</v>
      </c>
      <c r="F282" s="30" t="s">
        <v>577</v>
      </c>
      <c r="G282" s="6" t="s">
        <v>2459</v>
      </c>
      <c r="H282" s="12" t="s">
        <v>540</v>
      </c>
      <c r="I282" s="4" t="s">
        <v>196</v>
      </c>
      <c r="J282" s="12">
        <v>1390</v>
      </c>
      <c r="K282" s="12" t="s">
        <v>541</v>
      </c>
    </row>
    <row r="283" spans="1:11" ht="14.1" customHeight="1" x14ac:dyDescent="0.2">
      <c r="A283" s="12" t="s">
        <v>530</v>
      </c>
      <c r="B283" s="12" t="s">
        <v>533</v>
      </c>
      <c r="C283" s="6" t="s">
        <v>2459</v>
      </c>
      <c r="D283" s="82">
        <v>1.0166660000000001</v>
      </c>
      <c r="E283" s="82">
        <v>9.5833329999999997</v>
      </c>
      <c r="F283" s="8" t="s">
        <v>269</v>
      </c>
      <c r="G283" s="6" t="s">
        <v>2459</v>
      </c>
      <c r="H283" s="12" t="s">
        <v>534</v>
      </c>
      <c r="I283" s="4" t="s">
        <v>196</v>
      </c>
      <c r="J283" s="17">
        <v>11500000</v>
      </c>
      <c r="K283" s="12" t="s">
        <v>578</v>
      </c>
    </row>
    <row r="284" spans="1:11" ht="14.1" customHeight="1" x14ac:dyDescent="0.2">
      <c r="A284" s="12" t="s">
        <v>530</v>
      </c>
      <c r="B284" s="12" t="s">
        <v>531</v>
      </c>
      <c r="C284" s="6" t="s">
        <v>2459</v>
      </c>
      <c r="D284" s="82">
        <v>3.502777</v>
      </c>
      <c r="E284" s="82">
        <v>8.6999999999999993</v>
      </c>
      <c r="F284" s="8" t="s">
        <v>269</v>
      </c>
      <c r="G284" s="6" t="s">
        <v>2459</v>
      </c>
      <c r="H284" s="12" t="s">
        <v>532</v>
      </c>
      <c r="I284" s="4" t="s">
        <v>196</v>
      </c>
      <c r="J284" s="17">
        <v>16800000</v>
      </c>
      <c r="K284" s="12" t="s">
        <v>578</v>
      </c>
    </row>
    <row r="285" spans="1:11" ht="14.1" customHeight="1" x14ac:dyDescent="0.2">
      <c r="A285" s="12" t="s">
        <v>530</v>
      </c>
      <c r="B285" s="12" t="s">
        <v>535</v>
      </c>
      <c r="C285" s="6" t="s">
        <v>2459</v>
      </c>
      <c r="D285" s="82">
        <v>3.5055550000000002</v>
      </c>
      <c r="E285" s="82">
        <v>8.7083329999999997</v>
      </c>
      <c r="F285" s="8" t="s">
        <v>269</v>
      </c>
      <c r="G285" s="6" t="s">
        <v>2459</v>
      </c>
      <c r="H285" s="12" t="s">
        <v>536</v>
      </c>
      <c r="I285" s="4" t="s">
        <v>196</v>
      </c>
      <c r="J285" s="17">
        <v>102000000</v>
      </c>
      <c r="K285" s="12" t="s">
        <v>578</v>
      </c>
    </row>
    <row r="286" spans="1:11" ht="14.1" customHeight="1" x14ac:dyDescent="0.2">
      <c r="A286" s="12" t="s">
        <v>530</v>
      </c>
      <c r="B286" s="12" t="s">
        <v>538</v>
      </c>
      <c r="C286" s="12" t="s">
        <v>192</v>
      </c>
      <c r="D286" s="82">
        <v>3.7833329999999998</v>
      </c>
      <c r="E286" s="82">
        <v>8.716666</v>
      </c>
      <c r="F286" s="8" t="s">
        <v>269</v>
      </c>
      <c r="G286" s="6" t="s">
        <v>2459</v>
      </c>
      <c r="H286" s="12" t="s">
        <v>539</v>
      </c>
      <c r="I286" s="4" t="s">
        <v>196</v>
      </c>
      <c r="J286" s="17">
        <v>913000</v>
      </c>
      <c r="K286" s="4" t="s">
        <v>272</v>
      </c>
    </row>
    <row r="287" spans="1:11" ht="14.1" customHeight="1" x14ac:dyDescent="0.2">
      <c r="A287" s="4" t="s">
        <v>542</v>
      </c>
      <c r="B287" s="4" t="s">
        <v>543</v>
      </c>
      <c r="C287" s="4" t="s">
        <v>398</v>
      </c>
      <c r="D287" s="78">
        <v>15.61</v>
      </c>
      <c r="E287" s="78">
        <v>39.450000000000003</v>
      </c>
      <c r="F287" s="5" t="s">
        <v>296</v>
      </c>
      <c r="G287" s="6" t="s">
        <v>2459</v>
      </c>
      <c r="H287" s="4" t="s">
        <v>544</v>
      </c>
      <c r="I287" s="4" t="s">
        <v>196</v>
      </c>
      <c r="J287" s="8">
        <v>45000</v>
      </c>
      <c r="K287" s="4" t="s">
        <v>272</v>
      </c>
    </row>
    <row r="288" spans="1:11" ht="14.1" customHeight="1" x14ac:dyDescent="0.2">
      <c r="A288" s="4" t="s">
        <v>542</v>
      </c>
      <c r="B288" s="4" t="s">
        <v>545</v>
      </c>
      <c r="C288" s="4" t="s">
        <v>546</v>
      </c>
      <c r="D288" s="78">
        <v>13.01</v>
      </c>
      <c r="E288" s="78">
        <v>42.73</v>
      </c>
      <c r="F288" s="8" t="s">
        <v>269</v>
      </c>
      <c r="G288" s="6" t="s">
        <v>2459</v>
      </c>
      <c r="H288" s="4" t="s">
        <v>547</v>
      </c>
      <c r="I288" s="4" t="s">
        <v>194</v>
      </c>
      <c r="J288" s="31" t="s">
        <v>548</v>
      </c>
      <c r="K288" s="4" t="s">
        <v>270</v>
      </c>
    </row>
    <row r="289" spans="1:11" ht="14.1" customHeight="1" x14ac:dyDescent="0.2">
      <c r="A289" s="4" t="s">
        <v>549</v>
      </c>
      <c r="B289" s="4" t="s">
        <v>550</v>
      </c>
      <c r="C289" s="4" t="s">
        <v>197</v>
      </c>
      <c r="D289" s="78">
        <v>5.08</v>
      </c>
      <c r="E289" s="78">
        <v>40.229999999999997</v>
      </c>
      <c r="F289" s="7" t="s">
        <v>2242</v>
      </c>
      <c r="G289" s="32" t="s">
        <v>199</v>
      </c>
      <c r="H289" s="4" t="s">
        <v>551</v>
      </c>
      <c r="I289" s="4" t="s">
        <v>196</v>
      </c>
      <c r="J289" s="22">
        <v>4</v>
      </c>
      <c r="K289" s="7" t="s">
        <v>271</v>
      </c>
    </row>
    <row r="290" spans="1:11" ht="14.1" customHeight="1" x14ac:dyDescent="0.2">
      <c r="A290" s="4" t="s">
        <v>549</v>
      </c>
      <c r="B290" s="4" t="s">
        <v>550</v>
      </c>
      <c r="C290" s="4" t="s">
        <v>197</v>
      </c>
      <c r="D290" s="78">
        <v>5.08</v>
      </c>
      <c r="E290" s="78">
        <v>40.229999999999997</v>
      </c>
      <c r="F290" s="7" t="s">
        <v>2242</v>
      </c>
      <c r="G290" s="32" t="s">
        <v>199</v>
      </c>
      <c r="H290" s="4" t="s">
        <v>551</v>
      </c>
      <c r="I290" s="4" t="s">
        <v>196</v>
      </c>
      <c r="J290" s="8">
        <v>1500000</v>
      </c>
      <c r="K290" s="4" t="s">
        <v>272</v>
      </c>
    </row>
    <row r="291" spans="1:11" ht="14.1" customHeight="1" x14ac:dyDescent="0.2">
      <c r="A291" s="4" t="s">
        <v>549</v>
      </c>
      <c r="B291" s="21" t="s">
        <v>552</v>
      </c>
      <c r="C291" s="4" t="s">
        <v>192</v>
      </c>
      <c r="D291" s="78">
        <v>9.0333333333333297</v>
      </c>
      <c r="E291" s="78">
        <v>38.700000000000003</v>
      </c>
      <c r="F291" s="5" t="s">
        <v>296</v>
      </c>
      <c r="G291" s="6" t="s">
        <v>2459</v>
      </c>
      <c r="H291" s="21" t="s">
        <v>2487</v>
      </c>
      <c r="I291" s="4" t="s">
        <v>196</v>
      </c>
      <c r="J291" s="22">
        <v>125000</v>
      </c>
      <c r="K291" s="4" t="s">
        <v>272</v>
      </c>
    </row>
    <row r="292" spans="1:11" ht="14.1" customHeight="1" x14ac:dyDescent="0.2">
      <c r="A292" s="4" t="s">
        <v>549</v>
      </c>
      <c r="B292" s="21" t="s">
        <v>553</v>
      </c>
      <c r="C292" s="4" t="s">
        <v>192</v>
      </c>
      <c r="D292" s="78">
        <v>9.5833333333333304</v>
      </c>
      <c r="E292" s="78">
        <v>41.866666666666703</v>
      </c>
      <c r="F292" s="5" t="s">
        <v>296</v>
      </c>
      <c r="G292" s="6" t="s">
        <v>2459</v>
      </c>
      <c r="H292" s="21" t="s">
        <v>2487</v>
      </c>
      <c r="I292" s="4" t="s">
        <v>196</v>
      </c>
      <c r="J292" s="22">
        <v>32000</v>
      </c>
      <c r="K292" s="4" t="s">
        <v>272</v>
      </c>
    </row>
    <row r="293" spans="1:11" ht="14.1" customHeight="1" x14ac:dyDescent="0.2">
      <c r="A293" s="4" t="s">
        <v>549</v>
      </c>
      <c r="B293" s="21" t="s">
        <v>556</v>
      </c>
      <c r="C293" s="4" t="s">
        <v>192</v>
      </c>
      <c r="D293" s="78">
        <v>9.68333333333333</v>
      </c>
      <c r="E293" s="78">
        <v>37.983333333333299</v>
      </c>
      <c r="F293" s="5" t="s">
        <v>296</v>
      </c>
      <c r="G293" s="6" t="s">
        <v>2459</v>
      </c>
      <c r="H293" s="21" t="s">
        <v>2487</v>
      </c>
      <c r="I293" s="4" t="s">
        <v>196</v>
      </c>
      <c r="J293" s="31">
        <v>720000</v>
      </c>
      <c r="K293" s="4" t="s">
        <v>272</v>
      </c>
    </row>
    <row r="294" spans="1:11" ht="14.1" customHeight="1" x14ac:dyDescent="0.2">
      <c r="A294" s="4" t="s">
        <v>549</v>
      </c>
      <c r="B294" s="21" t="s">
        <v>554</v>
      </c>
      <c r="C294" s="4" t="s">
        <v>192</v>
      </c>
      <c r="D294" s="78">
        <v>13.4966666666667</v>
      </c>
      <c r="E294" s="78">
        <v>39.475277777777798</v>
      </c>
      <c r="F294" s="5" t="s">
        <v>296</v>
      </c>
      <c r="G294" s="6" t="s">
        <v>2459</v>
      </c>
      <c r="H294" s="21" t="s">
        <v>555</v>
      </c>
      <c r="I294" s="4" t="s">
        <v>196</v>
      </c>
      <c r="J294" s="31">
        <v>640000</v>
      </c>
      <c r="K294" s="4" t="s">
        <v>272</v>
      </c>
    </row>
    <row r="295" spans="1:11" ht="14.1" customHeight="1" x14ac:dyDescent="0.2">
      <c r="A295" s="4" t="s">
        <v>549</v>
      </c>
      <c r="B295" s="21" t="s">
        <v>579</v>
      </c>
      <c r="C295" s="4" t="s">
        <v>197</v>
      </c>
      <c r="D295" s="78">
        <v>13.366666666666699</v>
      </c>
      <c r="E295" s="78">
        <v>39.049999999999997</v>
      </c>
      <c r="F295" s="4" t="s">
        <v>274</v>
      </c>
      <c r="G295" s="6" t="s">
        <v>2459</v>
      </c>
      <c r="H295" s="21" t="s">
        <v>580</v>
      </c>
      <c r="I295" s="4" t="s">
        <v>196</v>
      </c>
      <c r="J295" s="31">
        <v>15000</v>
      </c>
      <c r="K295" s="4" t="s">
        <v>272</v>
      </c>
    </row>
    <row r="296" spans="1:11" ht="14.1" customHeight="1" x14ac:dyDescent="0.2">
      <c r="A296" s="4" t="s">
        <v>549</v>
      </c>
      <c r="B296" s="21" t="s">
        <v>581</v>
      </c>
      <c r="C296" s="4" t="s">
        <v>197</v>
      </c>
      <c r="D296" s="78">
        <v>9.31666666666667</v>
      </c>
      <c r="E296" s="78">
        <v>42.116666666666703</v>
      </c>
      <c r="F296" s="26" t="s">
        <v>275</v>
      </c>
      <c r="G296" s="6" t="s">
        <v>2459</v>
      </c>
      <c r="H296" s="21" t="s">
        <v>582</v>
      </c>
      <c r="I296" s="4" t="s">
        <v>196</v>
      </c>
      <c r="J296" s="31" t="s">
        <v>198</v>
      </c>
      <c r="K296" s="4" t="s">
        <v>272</v>
      </c>
    </row>
    <row r="297" spans="1:11" ht="14.1" customHeight="1" x14ac:dyDescent="0.2">
      <c r="A297" s="4" t="s">
        <v>549</v>
      </c>
      <c r="B297" s="21" t="s">
        <v>556</v>
      </c>
      <c r="C297" s="4" t="s">
        <v>197</v>
      </c>
      <c r="D297" s="78">
        <v>9.68333333333333</v>
      </c>
      <c r="E297" s="78">
        <v>37.983333333333299</v>
      </c>
      <c r="F297" s="26" t="s">
        <v>275</v>
      </c>
      <c r="G297" s="6" t="s">
        <v>2459</v>
      </c>
      <c r="H297" s="21" t="s">
        <v>583</v>
      </c>
      <c r="I297" s="4" t="s">
        <v>196</v>
      </c>
      <c r="J297" s="31" t="s">
        <v>198</v>
      </c>
      <c r="K297" s="4" t="s">
        <v>272</v>
      </c>
    </row>
    <row r="298" spans="1:11" ht="14.1" customHeight="1" x14ac:dyDescent="0.2">
      <c r="A298" s="4" t="s">
        <v>549</v>
      </c>
      <c r="B298" s="21" t="s">
        <v>584</v>
      </c>
      <c r="C298" s="4" t="s">
        <v>197</v>
      </c>
      <c r="D298" s="78">
        <v>13.5</v>
      </c>
      <c r="E298" s="78">
        <v>39.5</v>
      </c>
      <c r="F298" s="26" t="s">
        <v>275</v>
      </c>
      <c r="G298" s="6" t="s">
        <v>2459</v>
      </c>
      <c r="H298" s="21" t="s">
        <v>585</v>
      </c>
      <c r="I298" s="4" t="s">
        <v>196</v>
      </c>
      <c r="J298" s="31" t="s">
        <v>198</v>
      </c>
      <c r="K298" s="4" t="s">
        <v>272</v>
      </c>
    </row>
    <row r="299" spans="1:11" ht="14.1" customHeight="1" x14ac:dyDescent="0.2">
      <c r="A299" s="4" t="s">
        <v>549</v>
      </c>
      <c r="B299" s="21" t="s">
        <v>588</v>
      </c>
      <c r="C299" s="4" t="s">
        <v>197</v>
      </c>
      <c r="D299" s="78">
        <v>13.0880555555556</v>
      </c>
      <c r="E299" s="78">
        <v>40.853333333333303</v>
      </c>
      <c r="F299" s="4" t="s">
        <v>344</v>
      </c>
      <c r="G299" s="6" t="s">
        <v>2459</v>
      </c>
      <c r="H299" s="21" t="s">
        <v>589</v>
      </c>
      <c r="I299" s="4" t="s">
        <v>196</v>
      </c>
      <c r="J299" s="31" t="s">
        <v>198</v>
      </c>
      <c r="K299" s="4" t="s">
        <v>272</v>
      </c>
    </row>
    <row r="300" spans="1:11" ht="14.1" customHeight="1" x14ac:dyDescent="0.2">
      <c r="A300" s="4" t="s">
        <v>549</v>
      </c>
      <c r="B300" s="4" t="s">
        <v>586</v>
      </c>
      <c r="C300" s="4" t="s">
        <v>197</v>
      </c>
      <c r="D300" s="78">
        <v>7.58</v>
      </c>
      <c r="E300" s="78">
        <v>39.5</v>
      </c>
      <c r="F300" s="8" t="s">
        <v>2375</v>
      </c>
      <c r="G300" s="32" t="s">
        <v>199</v>
      </c>
      <c r="H300" s="4" t="s">
        <v>587</v>
      </c>
      <c r="I300" s="4" t="s">
        <v>196</v>
      </c>
      <c r="J300" s="53">
        <v>20000</v>
      </c>
      <c r="K300" s="4" t="s">
        <v>272</v>
      </c>
    </row>
    <row r="301" spans="1:11" ht="14.1" customHeight="1" x14ac:dyDescent="0.2">
      <c r="A301" s="4" t="s">
        <v>549</v>
      </c>
      <c r="B301" s="21" t="s">
        <v>590</v>
      </c>
      <c r="C301" s="4" t="s">
        <v>192</v>
      </c>
      <c r="D301" s="78">
        <v>7.93333333333333</v>
      </c>
      <c r="E301" s="78">
        <v>38.716666666666697</v>
      </c>
      <c r="F301" s="8" t="s">
        <v>2375</v>
      </c>
      <c r="G301" s="6" t="s">
        <v>2459</v>
      </c>
      <c r="H301" s="21" t="s">
        <v>2485</v>
      </c>
      <c r="I301" s="4" t="s">
        <v>196</v>
      </c>
      <c r="J301" s="31">
        <v>10000</v>
      </c>
      <c r="K301" s="4" t="s">
        <v>272</v>
      </c>
    </row>
    <row r="302" spans="1:11" ht="14.1" customHeight="1" x14ac:dyDescent="0.2">
      <c r="A302" s="4" t="s">
        <v>549</v>
      </c>
      <c r="B302" s="21" t="s">
        <v>593</v>
      </c>
      <c r="C302" s="4" t="s">
        <v>192</v>
      </c>
      <c r="D302" s="78">
        <v>8.75</v>
      </c>
      <c r="E302" s="78">
        <v>38.983333333333299</v>
      </c>
      <c r="F302" s="5" t="s">
        <v>557</v>
      </c>
      <c r="G302" s="6" t="s">
        <v>2459</v>
      </c>
      <c r="H302" s="21" t="s">
        <v>594</v>
      </c>
      <c r="I302" s="4" t="s">
        <v>196</v>
      </c>
      <c r="J302" s="31">
        <v>100000</v>
      </c>
      <c r="K302" s="4" t="s">
        <v>272</v>
      </c>
    </row>
    <row r="303" spans="1:11" ht="14.1" customHeight="1" x14ac:dyDescent="0.2">
      <c r="A303" s="4" t="s">
        <v>549</v>
      </c>
      <c r="B303" s="21" t="s">
        <v>591</v>
      </c>
      <c r="C303" s="4" t="s">
        <v>192</v>
      </c>
      <c r="D303" s="78">
        <v>9.0833333333333304</v>
      </c>
      <c r="E303" s="78">
        <v>39</v>
      </c>
      <c r="F303" s="5" t="s">
        <v>557</v>
      </c>
      <c r="G303" s="6" t="s">
        <v>2459</v>
      </c>
      <c r="H303" s="21" t="s">
        <v>2341</v>
      </c>
      <c r="I303" s="4" t="s">
        <v>196</v>
      </c>
      <c r="J303" s="31">
        <v>12000</v>
      </c>
      <c r="K303" s="4" t="s">
        <v>272</v>
      </c>
    </row>
    <row r="304" spans="1:11" ht="14.1" customHeight="1" x14ac:dyDescent="0.2">
      <c r="A304" s="4" t="s">
        <v>549</v>
      </c>
      <c r="B304" s="21" t="s">
        <v>591</v>
      </c>
      <c r="C304" s="4" t="s">
        <v>192</v>
      </c>
      <c r="D304" s="78">
        <v>9.0833333333333304</v>
      </c>
      <c r="E304" s="78">
        <v>39</v>
      </c>
      <c r="F304" s="5" t="s">
        <v>557</v>
      </c>
      <c r="G304" s="6" t="s">
        <v>2459</v>
      </c>
      <c r="H304" s="21" t="s">
        <v>2341</v>
      </c>
      <c r="I304" s="4" t="s">
        <v>196</v>
      </c>
      <c r="J304" s="22" t="s">
        <v>198</v>
      </c>
      <c r="K304" s="4" t="s">
        <v>272</v>
      </c>
    </row>
    <row r="305" spans="1:11" ht="14.1" customHeight="1" x14ac:dyDescent="0.2">
      <c r="A305" s="4" t="s">
        <v>549</v>
      </c>
      <c r="B305" s="21" t="s">
        <v>591</v>
      </c>
      <c r="C305" s="4" t="s">
        <v>192</v>
      </c>
      <c r="D305" s="78">
        <v>9.0833333333333304</v>
      </c>
      <c r="E305" s="78">
        <v>39</v>
      </c>
      <c r="F305" s="5" t="s">
        <v>557</v>
      </c>
      <c r="G305" s="6" t="s">
        <v>2459</v>
      </c>
      <c r="H305" s="21" t="s">
        <v>592</v>
      </c>
      <c r="I305" s="4" t="s">
        <v>196</v>
      </c>
      <c r="J305" s="31" t="s">
        <v>198</v>
      </c>
      <c r="K305" s="4" t="s">
        <v>272</v>
      </c>
    </row>
    <row r="306" spans="1:11" ht="14.1" customHeight="1" x14ac:dyDescent="0.2">
      <c r="A306" s="4" t="s">
        <v>549</v>
      </c>
      <c r="B306" s="21" t="s">
        <v>595</v>
      </c>
      <c r="C306" s="4" t="s">
        <v>192</v>
      </c>
      <c r="D306" s="78">
        <v>8.4</v>
      </c>
      <c r="E306" s="78">
        <v>39.3333333333333</v>
      </c>
      <c r="F306" s="8" t="s">
        <v>2379</v>
      </c>
      <c r="G306" s="6" t="s">
        <v>2459</v>
      </c>
      <c r="H306" s="21" t="s">
        <v>2380</v>
      </c>
      <c r="I306" s="4" t="s">
        <v>196</v>
      </c>
      <c r="J306" s="31" t="s">
        <v>198</v>
      </c>
      <c r="K306" s="4" t="s">
        <v>272</v>
      </c>
    </row>
    <row r="307" spans="1:11" ht="14.1" customHeight="1" x14ac:dyDescent="0.2">
      <c r="A307" s="4" t="s">
        <v>549</v>
      </c>
      <c r="B307" s="4" t="s">
        <v>596</v>
      </c>
      <c r="C307" s="4" t="s">
        <v>197</v>
      </c>
      <c r="D307" s="78">
        <v>9.4600000000000009</v>
      </c>
      <c r="E307" s="78">
        <v>40.229999999999997</v>
      </c>
      <c r="F307" s="4" t="s">
        <v>2296</v>
      </c>
      <c r="G307" s="6" t="s">
        <v>2459</v>
      </c>
      <c r="H307" s="4" t="s">
        <v>587</v>
      </c>
      <c r="I307" s="4" t="s">
        <v>196</v>
      </c>
      <c r="J307" s="31" t="s">
        <v>597</v>
      </c>
      <c r="K307" s="7" t="s">
        <v>271</v>
      </c>
    </row>
    <row r="308" spans="1:11" ht="14.1" customHeight="1" x14ac:dyDescent="0.2">
      <c r="A308" s="12" t="s">
        <v>598</v>
      </c>
      <c r="B308" s="12" t="s">
        <v>599</v>
      </c>
      <c r="C308" s="6" t="s">
        <v>2459</v>
      </c>
      <c r="D308" s="78">
        <v>-1.6333329999999999</v>
      </c>
      <c r="E308" s="82">
        <v>13.583333</v>
      </c>
      <c r="F308" s="5" t="s">
        <v>296</v>
      </c>
      <c r="G308" s="6" t="s">
        <v>2459</v>
      </c>
      <c r="H308" s="12" t="s">
        <v>600</v>
      </c>
      <c r="I308" s="4" t="s">
        <v>196</v>
      </c>
      <c r="J308" s="17">
        <v>130000</v>
      </c>
      <c r="K308" s="4" t="s">
        <v>272</v>
      </c>
    </row>
    <row r="309" spans="1:11" ht="14.1" customHeight="1" x14ac:dyDescent="0.2">
      <c r="A309" s="12" t="s">
        <v>598</v>
      </c>
      <c r="B309" s="12" t="s">
        <v>601</v>
      </c>
      <c r="C309" s="6" t="s">
        <v>2459</v>
      </c>
      <c r="D309" s="82">
        <v>0.283333</v>
      </c>
      <c r="E309" s="82">
        <v>9.5</v>
      </c>
      <c r="F309" s="5" t="s">
        <v>296</v>
      </c>
      <c r="G309" s="6" t="s">
        <v>2459</v>
      </c>
      <c r="H309" s="12" t="s">
        <v>600</v>
      </c>
      <c r="I309" s="4" t="s">
        <v>196</v>
      </c>
      <c r="J309" s="17">
        <v>270000</v>
      </c>
      <c r="K309" s="4" t="s">
        <v>272</v>
      </c>
    </row>
    <row r="310" spans="1:11" ht="14.1" customHeight="1" x14ac:dyDescent="0.2">
      <c r="A310" s="12" t="s">
        <v>598</v>
      </c>
      <c r="B310" s="12" t="s">
        <v>2442</v>
      </c>
      <c r="C310" s="6" t="s">
        <v>2459</v>
      </c>
      <c r="D310" s="82">
        <v>0.38333299999999998</v>
      </c>
      <c r="E310" s="82">
        <v>9.9166659999999993</v>
      </c>
      <c r="F310" s="12" t="s">
        <v>296</v>
      </c>
      <c r="G310" s="6" t="s">
        <v>2459</v>
      </c>
      <c r="H310" s="12" t="s">
        <v>600</v>
      </c>
      <c r="I310" s="4" t="s">
        <v>196</v>
      </c>
      <c r="J310" s="17">
        <v>350000</v>
      </c>
      <c r="K310" s="4" t="s">
        <v>272</v>
      </c>
    </row>
    <row r="311" spans="1:11" ht="14.1" customHeight="1" x14ac:dyDescent="0.2">
      <c r="A311" s="12" t="s">
        <v>598</v>
      </c>
      <c r="B311" s="12" t="s">
        <v>602</v>
      </c>
      <c r="C311" s="6" t="s">
        <v>2459</v>
      </c>
      <c r="D311" s="82">
        <v>-1.5666659999999999</v>
      </c>
      <c r="E311" s="82">
        <v>13.2</v>
      </c>
      <c r="F311" s="12" t="s">
        <v>2299</v>
      </c>
      <c r="G311" s="12" t="s">
        <v>199</v>
      </c>
      <c r="H311" s="12" t="s">
        <v>2435</v>
      </c>
      <c r="I311" s="4" t="s">
        <v>196</v>
      </c>
      <c r="J311" s="17">
        <v>2500000</v>
      </c>
      <c r="K311" s="4" t="s">
        <v>272</v>
      </c>
    </row>
    <row r="312" spans="1:11" ht="14.1" customHeight="1" x14ac:dyDescent="0.2">
      <c r="A312" s="12" t="s">
        <v>598</v>
      </c>
      <c r="B312" s="12" t="s">
        <v>2235</v>
      </c>
      <c r="C312" s="6" t="s">
        <v>2459</v>
      </c>
      <c r="D312" s="82">
        <v>-3.5333000000000001</v>
      </c>
      <c r="E312" s="82">
        <v>10.65</v>
      </c>
      <c r="F312" s="18" t="s">
        <v>269</v>
      </c>
      <c r="G312" s="6" t="s">
        <v>2459</v>
      </c>
      <c r="H312" s="12" t="s">
        <v>605</v>
      </c>
      <c r="I312" s="4" t="s">
        <v>196</v>
      </c>
      <c r="J312" s="17">
        <v>2000</v>
      </c>
      <c r="K312" s="12" t="s">
        <v>270</v>
      </c>
    </row>
    <row r="313" spans="1:11" ht="14.1" customHeight="1" x14ac:dyDescent="0.2">
      <c r="A313" s="12" t="s">
        <v>598</v>
      </c>
      <c r="B313" s="12" t="s">
        <v>2275</v>
      </c>
      <c r="C313" s="6" t="s">
        <v>2459</v>
      </c>
      <c r="D313" s="82">
        <v>-2.65</v>
      </c>
      <c r="E313" s="82">
        <v>9.983333</v>
      </c>
      <c r="F313" s="8" t="s">
        <v>269</v>
      </c>
      <c r="G313" s="6" t="s">
        <v>2459</v>
      </c>
      <c r="H313" s="12" t="s">
        <v>616</v>
      </c>
      <c r="I313" s="4" t="s">
        <v>196</v>
      </c>
      <c r="J313" s="17">
        <v>4000</v>
      </c>
      <c r="K313" s="12" t="s">
        <v>270</v>
      </c>
    </row>
    <row r="314" spans="1:11" ht="14.1" customHeight="1" x14ac:dyDescent="0.2">
      <c r="A314" s="12" t="s">
        <v>598</v>
      </c>
      <c r="B314" s="12" t="s">
        <v>2276</v>
      </c>
      <c r="C314" s="6" t="s">
        <v>2459</v>
      </c>
      <c r="D314" s="82">
        <v>-1.916666</v>
      </c>
      <c r="E314" s="82">
        <v>12.466666</v>
      </c>
      <c r="F314" s="8" t="s">
        <v>269</v>
      </c>
      <c r="G314" s="6" t="s">
        <v>2459</v>
      </c>
      <c r="H314" s="12" t="s">
        <v>605</v>
      </c>
      <c r="I314" s="4" t="s">
        <v>196</v>
      </c>
      <c r="J314" s="17">
        <v>3000</v>
      </c>
      <c r="K314" s="12" t="s">
        <v>270</v>
      </c>
    </row>
    <row r="315" spans="1:11" ht="14.1" customHeight="1" x14ac:dyDescent="0.2">
      <c r="A315" s="12" t="s">
        <v>598</v>
      </c>
      <c r="B315" s="12" t="s">
        <v>2236</v>
      </c>
      <c r="C315" s="6" t="s">
        <v>2459</v>
      </c>
      <c r="D315" s="82">
        <v>-1.416666</v>
      </c>
      <c r="E315" s="82">
        <v>11.583333</v>
      </c>
      <c r="F315" s="18" t="s">
        <v>269</v>
      </c>
      <c r="G315" s="6" t="s">
        <v>2459</v>
      </c>
      <c r="H315" s="12" t="s">
        <v>605</v>
      </c>
      <c r="I315" s="4" t="s">
        <v>196</v>
      </c>
      <c r="J315" s="17">
        <v>5000</v>
      </c>
      <c r="K315" s="12" t="s">
        <v>270</v>
      </c>
    </row>
    <row r="316" spans="1:11" ht="14.1" customHeight="1" x14ac:dyDescent="0.2">
      <c r="A316" s="12" t="s">
        <v>598</v>
      </c>
      <c r="B316" s="12" t="s">
        <v>618</v>
      </c>
      <c r="C316" s="6" t="s">
        <v>2459</v>
      </c>
      <c r="D316" s="82">
        <v>-1.3333330000000001</v>
      </c>
      <c r="E316" s="82">
        <v>9.983333</v>
      </c>
      <c r="F316" s="8" t="s">
        <v>269</v>
      </c>
      <c r="G316" s="6" t="s">
        <v>2459</v>
      </c>
      <c r="H316" s="12" t="s">
        <v>619</v>
      </c>
      <c r="I316" s="4" t="s">
        <v>196</v>
      </c>
      <c r="J316" s="17">
        <v>75000</v>
      </c>
      <c r="K316" s="12" t="s">
        <v>270</v>
      </c>
    </row>
    <row r="317" spans="1:11" ht="14.1" customHeight="1" x14ac:dyDescent="0.2">
      <c r="A317" s="12" t="s">
        <v>598</v>
      </c>
      <c r="B317" s="12" t="s">
        <v>603</v>
      </c>
      <c r="C317" s="6" t="s">
        <v>2459</v>
      </c>
      <c r="D317" s="82">
        <v>-1.166666</v>
      </c>
      <c r="E317" s="82">
        <v>11.85</v>
      </c>
      <c r="F317" s="8" t="s">
        <v>269</v>
      </c>
      <c r="G317" s="6" t="s">
        <v>2459</v>
      </c>
      <c r="H317" s="12" t="s">
        <v>604</v>
      </c>
      <c r="I317" s="4" t="s">
        <v>196</v>
      </c>
      <c r="J317" s="17">
        <v>8760</v>
      </c>
      <c r="K317" s="12" t="s">
        <v>270</v>
      </c>
    </row>
    <row r="318" spans="1:11" ht="14.1" customHeight="1" x14ac:dyDescent="0.2">
      <c r="A318" s="12" t="s">
        <v>598</v>
      </c>
      <c r="B318" s="12" t="s">
        <v>606</v>
      </c>
      <c r="C318" s="6" t="s">
        <v>2459</v>
      </c>
      <c r="D318" s="79">
        <v>-1</v>
      </c>
      <c r="E318" s="79">
        <v>11.75</v>
      </c>
      <c r="F318" s="8" t="s">
        <v>269</v>
      </c>
      <c r="G318" s="6" t="s">
        <v>2459</v>
      </c>
      <c r="H318" s="12" t="s">
        <v>607</v>
      </c>
      <c r="I318" s="4" t="s">
        <v>196</v>
      </c>
      <c r="J318" s="17" t="s">
        <v>198</v>
      </c>
      <c r="K318" s="12" t="s">
        <v>270</v>
      </c>
    </row>
    <row r="319" spans="1:11" ht="14.1" customHeight="1" x14ac:dyDescent="0.2">
      <c r="A319" s="12" t="s">
        <v>598</v>
      </c>
      <c r="B319" s="12" t="s">
        <v>617</v>
      </c>
      <c r="C319" s="6" t="s">
        <v>2459</v>
      </c>
      <c r="D319" s="79">
        <v>-1</v>
      </c>
      <c r="E319" s="79">
        <v>11.75</v>
      </c>
      <c r="F319" s="8" t="s">
        <v>269</v>
      </c>
      <c r="G319" s="6" t="s">
        <v>2459</v>
      </c>
      <c r="H319" s="12" t="s">
        <v>607</v>
      </c>
      <c r="I319" s="4" t="s">
        <v>196</v>
      </c>
      <c r="J319" s="17" t="s">
        <v>198</v>
      </c>
      <c r="K319" s="12" t="s">
        <v>270</v>
      </c>
    </row>
    <row r="320" spans="1:11" ht="14.1" customHeight="1" x14ac:dyDescent="0.2">
      <c r="A320" s="12" t="s">
        <v>598</v>
      </c>
      <c r="B320" s="12" t="s">
        <v>608</v>
      </c>
      <c r="C320" s="6" t="s">
        <v>2459</v>
      </c>
      <c r="D320" s="79">
        <v>-0.89996949999999998</v>
      </c>
      <c r="E320" s="79">
        <v>11.689969899999999</v>
      </c>
      <c r="F320" s="8" t="s">
        <v>269</v>
      </c>
      <c r="G320" s="6" t="s">
        <v>2459</v>
      </c>
      <c r="H320" s="12" t="s">
        <v>609</v>
      </c>
      <c r="I320" s="4" t="s">
        <v>196</v>
      </c>
      <c r="J320" s="17" t="s">
        <v>198</v>
      </c>
      <c r="K320" s="12" t="s">
        <v>270</v>
      </c>
    </row>
    <row r="321" spans="1:11" ht="14.1" customHeight="1" x14ac:dyDescent="0.2">
      <c r="A321" s="12" t="s">
        <v>598</v>
      </c>
      <c r="B321" s="12" t="s">
        <v>610</v>
      </c>
      <c r="C321" s="6" t="s">
        <v>2459</v>
      </c>
      <c r="D321" s="79">
        <v>-0.89996949999999998</v>
      </c>
      <c r="E321" s="79">
        <v>11.689969899999999</v>
      </c>
      <c r="F321" s="8" t="s">
        <v>269</v>
      </c>
      <c r="G321" s="6" t="s">
        <v>2459</v>
      </c>
      <c r="H321" s="12" t="s">
        <v>611</v>
      </c>
      <c r="I321" s="4" t="s">
        <v>196</v>
      </c>
      <c r="J321" s="17" t="s">
        <v>198</v>
      </c>
      <c r="K321" s="12" t="s">
        <v>270</v>
      </c>
    </row>
    <row r="322" spans="1:11" ht="14.1" customHeight="1" x14ac:dyDescent="0.2">
      <c r="A322" s="12" t="s">
        <v>598</v>
      </c>
      <c r="B322" s="12" t="s">
        <v>612</v>
      </c>
      <c r="C322" s="6" t="s">
        <v>2459</v>
      </c>
      <c r="D322" s="79">
        <v>-0.89996949999999998</v>
      </c>
      <c r="E322" s="79">
        <v>11.689969899999999</v>
      </c>
      <c r="F322" s="8" t="s">
        <v>269</v>
      </c>
      <c r="G322" s="6" t="s">
        <v>2459</v>
      </c>
      <c r="H322" s="12" t="s">
        <v>613</v>
      </c>
      <c r="I322" s="4" t="s">
        <v>196</v>
      </c>
      <c r="J322" s="17">
        <v>25000</v>
      </c>
      <c r="K322" s="12" t="s">
        <v>270</v>
      </c>
    </row>
    <row r="323" spans="1:11" ht="14.1" customHeight="1" x14ac:dyDescent="0.2">
      <c r="A323" s="12" t="s">
        <v>598</v>
      </c>
      <c r="B323" s="12" t="s">
        <v>614</v>
      </c>
      <c r="C323" s="6" t="s">
        <v>2459</v>
      </c>
      <c r="D323" s="79">
        <v>-0.89996949999999998</v>
      </c>
      <c r="E323" s="79">
        <v>11.689969899999999</v>
      </c>
      <c r="F323" s="8" t="s">
        <v>269</v>
      </c>
      <c r="G323" s="6" t="s">
        <v>2459</v>
      </c>
      <c r="H323" s="12" t="s">
        <v>615</v>
      </c>
      <c r="I323" s="4" t="s">
        <v>196</v>
      </c>
      <c r="J323" s="17" t="s">
        <v>198</v>
      </c>
      <c r="K323" s="12" t="s">
        <v>270</v>
      </c>
    </row>
    <row r="324" spans="1:11" ht="14.1" customHeight="1" x14ac:dyDescent="0.2">
      <c r="A324" s="5" t="s">
        <v>620</v>
      </c>
      <c r="B324" s="5" t="s">
        <v>621</v>
      </c>
      <c r="C324" s="5" t="s">
        <v>351</v>
      </c>
      <c r="D324" s="78">
        <v>5.62</v>
      </c>
      <c r="E324" s="78">
        <v>-1.02</v>
      </c>
      <c r="F324" s="34" t="s">
        <v>2288</v>
      </c>
      <c r="G324" s="6" t="s">
        <v>2459</v>
      </c>
      <c r="H324" s="5" t="s">
        <v>2291</v>
      </c>
      <c r="I324" s="4" t="s">
        <v>196</v>
      </c>
      <c r="J324" s="8">
        <v>181000</v>
      </c>
      <c r="K324" s="4" t="s">
        <v>272</v>
      </c>
    </row>
    <row r="325" spans="1:11" ht="14.1" customHeight="1" x14ac:dyDescent="0.2">
      <c r="A325" s="5" t="s">
        <v>620</v>
      </c>
      <c r="B325" s="5" t="s">
        <v>642</v>
      </c>
      <c r="C325" s="5" t="s">
        <v>197</v>
      </c>
      <c r="D325" s="78">
        <v>5.33</v>
      </c>
      <c r="E325" s="78">
        <v>-1</v>
      </c>
      <c r="F325" s="7" t="s">
        <v>2242</v>
      </c>
      <c r="G325" s="5" t="s">
        <v>199</v>
      </c>
      <c r="H325" s="5" t="s">
        <v>626</v>
      </c>
      <c r="I325" s="33" t="s">
        <v>194</v>
      </c>
      <c r="J325" s="8">
        <v>1100</v>
      </c>
      <c r="K325" s="7" t="s">
        <v>271</v>
      </c>
    </row>
    <row r="326" spans="1:11" ht="14.1" customHeight="1" x14ac:dyDescent="0.2">
      <c r="A326" s="5" t="s">
        <v>620</v>
      </c>
      <c r="B326" s="5" t="s">
        <v>641</v>
      </c>
      <c r="C326" s="5" t="s">
        <v>197</v>
      </c>
      <c r="D326" s="78">
        <v>5.43</v>
      </c>
      <c r="E326" s="78">
        <v>-1.1499999999999999</v>
      </c>
      <c r="F326" s="7" t="s">
        <v>2242</v>
      </c>
      <c r="G326" s="5" t="s">
        <v>375</v>
      </c>
      <c r="H326" s="5" t="s">
        <v>626</v>
      </c>
      <c r="I326" s="4" t="s">
        <v>196</v>
      </c>
      <c r="J326" s="8">
        <v>17100</v>
      </c>
      <c r="K326" s="7" t="s">
        <v>271</v>
      </c>
    </row>
    <row r="327" spans="1:11" ht="14.1" customHeight="1" x14ac:dyDescent="0.2">
      <c r="A327" s="5" t="s">
        <v>620</v>
      </c>
      <c r="B327" s="5" t="s">
        <v>627</v>
      </c>
      <c r="C327" s="5" t="s">
        <v>197</v>
      </c>
      <c r="D327" s="78">
        <v>5.52</v>
      </c>
      <c r="E327" s="78">
        <v>-0.83</v>
      </c>
      <c r="F327" s="7" t="s">
        <v>2242</v>
      </c>
      <c r="G327" s="5" t="s">
        <v>199</v>
      </c>
      <c r="H327" s="5" t="s">
        <v>628</v>
      </c>
      <c r="I327" s="4" t="s">
        <v>196</v>
      </c>
      <c r="J327" s="8">
        <v>1100</v>
      </c>
      <c r="K327" s="7" t="s">
        <v>271</v>
      </c>
    </row>
    <row r="328" spans="1:11" ht="14.1" customHeight="1" x14ac:dyDescent="0.2">
      <c r="A328" s="5" t="s">
        <v>620</v>
      </c>
      <c r="B328" s="8" t="s">
        <v>636</v>
      </c>
      <c r="C328" s="5" t="s">
        <v>197</v>
      </c>
      <c r="D328" s="78">
        <v>5.57</v>
      </c>
      <c r="E328" s="78">
        <v>-1.02</v>
      </c>
      <c r="F328" s="7" t="s">
        <v>2242</v>
      </c>
      <c r="G328" s="6" t="s">
        <v>2459</v>
      </c>
      <c r="H328" s="8" t="s">
        <v>637</v>
      </c>
      <c r="I328" s="4" t="s">
        <v>196</v>
      </c>
      <c r="J328" s="8">
        <v>8800</v>
      </c>
      <c r="K328" s="7" t="s">
        <v>271</v>
      </c>
    </row>
    <row r="329" spans="1:11" ht="14.1" customHeight="1" x14ac:dyDescent="0.2">
      <c r="A329" s="5" t="s">
        <v>620</v>
      </c>
      <c r="B329" s="5" t="s">
        <v>633</v>
      </c>
      <c r="C329" s="5" t="s">
        <v>197</v>
      </c>
      <c r="D329" s="78">
        <v>5.58</v>
      </c>
      <c r="E329" s="78">
        <v>-1.03</v>
      </c>
      <c r="F329" s="7" t="s">
        <v>2242</v>
      </c>
      <c r="G329" s="5" t="s">
        <v>199</v>
      </c>
      <c r="H329" s="5" t="s">
        <v>634</v>
      </c>
      <c r="I329" s="4" t="s">
        <v>196</v>
      </c>
      <c r="J329" s="8">
        <v>1100</v>
      </c>
      <c r="K329" s="7" t="s">
        <v>271</v>
      </c>
    </row>
    <row r="330" spans="1:11" ht="14.1" customHeight="1" x14ac:dyDescent="0.2">
      <c r="A330" s="4" t="s">
        <v>620</v>
      </c>
      <c r="B330" s="4" t="s">
        <v>645</v>
      </c>
      <c r="C330" s="5" t="s">
        <v>197</v>
      </c>
      <c r="D330" s="82">
        <v>5.7666659999999998</v>
      </c>
      <c r="E330" s="82">
        <v>-2.5333329999999998</v>
      </c>
      <c r="F330" s="7" t="s">
        <v>2242</v>
      </c>
      <c r="G330" s="4" t="s">
        <v>199</v>
      </c>
      <c r="H330" s="4" t="s">
        <v>646</v>
      </c>
      <c r="I330" s="4" t="s">
        <v>196</v>
      </c>
      <c r="J330" s="8">
        <v>5200</v>
      </c>
      <c r="K330" s="7" t="s">
        <v>271</v>
      </c>
    </row>
    <row r="331" spans="1:11" ht="14.1" customHeight="1" x14ac:dyDescent="0.2">
      <c r="A331" s="4" t="s">
        <v>620</v>
      </c>
      <c r="B331" s="8" t="s">
        <v>629</v>
      </c>
      <c r="C331" s="5" t="s">
        <v>197</v>
      </c>
      <c r="D331" s="78">
        <v>5.7666666666666702</v>
      </c>
      <c r="E331" s="78">
        <v>-2.5333333333333301</v>
      </c>
      <c r="F331" s="7" t="s">
        <v>2242</v>
      </c>
      <c r="G331" s="6" t="s">
        <v>2459</v>
      </c>
      <c r="H331" s="8" t="s">
        <v>630</v>
      </c>
      <c r="I331" s="4" t="s">
        <v>196</v>
      </c>
      <c r="J331" s="8">
        <v>4510</v>
      </c>
      <c r="K331" s="7" t="s">
        <v>271</v>
      </c>
    </row>
    <row r="332" spans="1:11" ht="14.1" customHeight="1" x14ac:dyDescent="0.2">
      <c r="A332" s="4" t="s">
        <v>620</v>
      </c>
      <c r="B332" s="8" t="s">
        <v>638</v>
      </c>
      <c r="C332" s="5" t="s">
        <v>197</v>
      </c>
      <c r="D332" s="78">
        <v>5.78</v>
      </c>
      <c r="E332" s="78">
        <v>-0.38</v>
      </c>
      <c r="F332" s="7" t="s">
        <v>2242</v>
      </c>
      <c r="G332" s="6" t="s">
        <v>2459</v>
      </c>
      <c r="H332" s="8" t="s">
        <v>623</v>
      </c>
      <c r="I332" s="4" t="s">
        <v>196</v>
      </c>
      <c r="J332" s="8" t="s">
        <v>198</v>
      </c>
      <c r="K332" s="44" t="s">
        <v>272</v>
      </c>
    </row>
    <row r="333" spans="1:11" ht="14.1" customHeight="1" x14ac:dyDescent="0.2">
      <c r="A333" s="5" t="s">
        <v>620</v>
      </c>
      <c r="B333" s="5" t="s">
        <v>639</v>
      </c>
      <c r="C333" s="5" t="s">
        <v>197</v>
      </c>
      <c r="D333" s="78">
        <v>6.2</v>
      </c>
      <c r="E333" s="78">
        <v>-0.67</v>
      </c>
      <c r="F333" s="7" t="s">
        <v>2242</v>
      </c>
      <c r="G333" s="5" t="s">
        <v>199</v>
      </c>
      <c r="H333" s="5" t="s">
        <v>640</v>
      </c>
      <c r="I333" s="4" t="s">
        <v>196</v>
      </c>
      <c r="J333" s="8">
        <v>3100</v>
      </c>
      <c r="K333" s="7" t="s">
        <v>271</v>
      </c>
    </row>
    <row r="334" spans="1:11" ht="14.1" customHeight="1" x14ac:dyDescent="0.2">
      <c r="A334" s="5" t="s">
        <v>620</v>
      </c>
      <c r="B334" s="8" t="s">
        <v>53</v>
      </c>
      <c r="C334" s="5" t="s">
        <v>197</v>
      </c>
      <c r="D334" s="78">
        <v>6.2</v>
      </c>
      <c r="E334" s="78">
        <v>-1.67</v>
      </c>
      <c r="F334" s="7" t="s">
        <v>2242</v>
      </c>
      <c r="G334" s="4" t="s">
        <v>375</v>
      </c>
      <c r="H334" s="8" t="s">
        <v>637</v>
      </c>
      <c r="I334" s="4" t="s">
        <v>196</v>
      </c>
      <c r="J334" s="8">
        <v>17000</v>
      </c>
      <c r="K334" s="7" t="s">
        <v>271</v>
      </c>
    </row>
    <row r="335" spans="1:11" ht="14.1" customHeight="1" x14ac:dyDescent="0.2">
      <c r="A335" s="4" t="s">
        <v>620</v>
      </c>
      <c r="B335" s="8" t="s">
        <v>624</v>
      </c>
      <c r="C335" s="5" t="s">
        <v>197</v>
      </c>
      <c r="D335" s="78">
        <v>6.2333333333333298</v>
      </c>
      <c r="E335" s="78">
        <v>-2.2666666666666702</v>
      </c>
      <c r="F335" s="7" t="s">
        <v>2242</v>
      </c>
      <c r="G335" s="6" t="s">
        <v>2459</v>
      </c>
      <c r="H335" s="8" t="s">
        <v>623</v>
      </c>
      <c r="I335" s="4" t="s">
        <v>196</v>
      </c>
      <c r="J335" s="8" t="s">
        <v>198</v>
      </c>
      <c r="K335" s="44" t="s">
        <v>272</v>
      </c>
    </row>
    <row r="336" spans="1:11" ht="14.1" customHeight="1" x14ac:dyDescent="0.2">
      <c r="A336" s="5" t="s">
        <v>620</v>
      </c>
      <c r="B336" s="5" t="s">
        <v>635</v>
      </c>
      <c r="C336" s="4" t="s">
        <v>197</v>
      </c>
      <c r="D336" s="78">
        <v>6.3</v>
      </c>
      <c r="E336" s="78">
        <v>-0.78</v>
      </c>
      <c r="F336" s="7" t="s">
        <v>2242</v>
      </c>
      <c r="G336" s="4" t="s">
        <v>199</v>
      </c>
      <c r="H336" s="5" t="s">
        <v>626</v>
      </c>
      <c r="I336" s="4" t="s">
        <v>196</v>
      </c>
      <c r="J336" s="8">
        <v>5000</v>
      </c>
      <c r="K336" s="7" t="s">
        <v>271</v>
      </c>
    </row>
    <row r="337" spans="1:11" ht="14.1" customHeight="1" x14ac:dyDescent="0.2">
      <c r="A337" s="5" t="s">
        <v>620</v>
      </c>
      <c r="B337" s="5" t="s">
        <v>625</v>
      </c>
      <c r="C337" s="5" t="s">
        <v>197</v>
      </c>
      <c r="D337" s="78">
        <v>6.47</v>
      </c>
      <c r="E337" s="78">
        <v>-1.33</v>
      </c>
      <c r="F337" s="7" t="s">
        <v>2242</v>
      </c>
      <c r="G337" s="5" t="s">
        <v>199</v>
      </c>
      <c r="H337" s="5" t="s">
        <v>626</v>
      </c>
      <c r="I337" s="4" t="s">
        <v>196</v>
      </c>
      <c r="J337" s="8">
        <v>7000</v>
      </c>
      <c r="K337" s="7" t="s">
        <v>271</v>
      </c>
    </row>
    <row r="338" spans="1:11" ht="14.1" customHeight="1" x14ac:dyDescent="0.2">
      <c r="A338" s="5" t="s">
        <v>620</v>
      </c>
      <c r="B338" s="5" t="s">
        <v>631</v>
      </c>
      <c r="C338" s="5" t="s">
        <v>197</v>
      </c>
      <c r="D338" s="78">
        <v>6.68</v>
      </c>
      <c r="E338" s="78">
        <v>-0.95</v>
      </c>
      <c r="F338" s="7" t="s">
        <v>2242</v>
      </c>
      <c r="G338" s="5" t="s">
        <v>199</v>
      </c>
      <c r="H338" s="5" t="s">
        <v>632</v>
      </c>
      <c r="I338" s="4" t="s">
        <v>196</v>
      </c>
      <c r="J338" s="8">
        <v>9000</v>
      </c>
      <c r="K338" s="7" t="s">
        <v>271</v>
      </c>
    </row>
    <row r="339" spans="1:11" ht="14.1" customHeight="1" x14ac:dyDescent="0.2">
      <c r="A339" s="4" t="s">
        <v>620</v>
      </c>
      <c r="B339" s="8" t="s">
        <v>622</v>
      </c>
      <c r="C339" s="5" t="s">
        <v>197</v>
      </c>
      <c r="D339" s="78">
        <v>7.06666666666667</v>
      </c>
      <c r="E339" s="78">
        <v>-2.65</v>
      </c>
      <c r="F339" s="7" t="s">
        <v>2242</v>
      </c>
      <c r="G339" s="6" t="s">
        <v>2459</v>
      </c>
      <c r="H339" s="8" t="s">
        <v>623</v>
      </c>
      <c r="I339" s="4" t="s">
        <v>196</v>
      </c>
      <c r="J339" s="8">
        <v>14800</v>
      </c>
      <c r="K339" s="7" t="s">
        <v>271</v>
      </c>
    </row>
    <row r="340" spans="1:11" ht="14.1" customHeight="1" x14ac:dyDescent="0.2">
      <c r="A340" s="5" t="s">
        <v>620</v>
      </c>
      <c r="B340" s="5" t="s">
        <v>643</v>
      </c>
      <c r="C340" s="5" t="s">
        <v>197</v>
      </c>
      <c r="D340" s="78">
        <v>7.2166666666666703</v>
      </c>
      <c r="E340" s="78">
        <v>-2.2333333333333298</v>
      </c>
      <c r="F340" s="7" t="s">
        <v>2242</v>
      </c>
      <c r="G340" s="5" t="s">
        <v>199</v>
      </c>
      <c r="H340" s="5" t="s">
        <v>644</v>
      </c>
      <c r="I340" s="4" t="s">
        <v>196</v>
      </c>
      <c r="J340" s="8">
        <v>17000</v>
      </c>
      <c r="K340" s="7" t="s">
        <v>271</v>
      </c>
    </row>
    <row r="341" spans="1:11" ht="14.1" customHeight="1" x14ac:dyDescent="0.2">
      <c r="A341" s="5" t="s">
        <v>620</v>
      </c>
      <c r="B341" s="5" t="s">
        <v>647</v>
      </c>
      <c r="C341" s="5" t="s">
        <v>197</v>
      </c>
      <c r="D341" s="78">
        <v>6.23</v>
      </c>
      <c r="E341" s="78">
        <v>-1.27</v>
      </c>
      <c r="F341" s="5" t="s">
        <v>2288</v>
      </c>
      <c r="G341" s="5" t="s">
        <v>199</v>
      </c>
      <c r="H341" s="5" t="s">
        <v>2505</v>
      </c>
      <c r="I341" s="4" t="s">
        <v>196</v>
      </c>
      <c r="J341" s="8">
        <v>1000000</v>
      </c>
      <c r="K341" s="4" t="s">
        <v>272</v>
      </c>
    </row>
    <row r="342" spans="1:11" ht="14.1" customHeight="1" x14ac:dyDescent="0.2">
      <c r="A342" s="5" t="s">
        <v>620</v>
      </c>
      <c r="B342" s="5" t="s">
        <v>648</v>
      </c>
      <c r="C342" s="6" t="s">
        <v>2459</v>
      </c>
      <c r="D342" s="78">
        <v>4.9000000000000004</v>
      </c>
      <c r="E342" s="78">
        <v>-1.7166666666666699</v>
      </c>
      <c r="F342" s="5" t="s">
        <v>296</v>
      </c>
      <c r="G342" s="6" t="s">
        <v>2459</v>
      </c>
      <c r="H342" s="8" t="s">
        <v>649</v>
      </c>
      <c r="I342" s="4" t="s">
        <v>196</v>
      </c>
      <c r="J342" s="8">
        <v>1200000</v>
      </c>
      <c r="K342" s="4" t="s">
        <v>272</v>
      </c>
    </row>
    <row r="343" spans="1:11" ht="14.1" customHeight="1" x14ac:dyDescent="0.2">
      <c r="A343" s="5" t="s">
        <v>620</v>
      </c>
      <c r="B343" s="5" t="s">
        <v>621</v>
      </c>
      <c r="C343" s="6" t="s">
        <v>2459</v>
      </c>
      <c r="D343" s="78">
        <v>5.62</v>
      </c>
      <c r="E343" s="78">
        <v>-0.02</v>
      </c>
      <c r="F343" s="5" t="s">
        <v>296</v>
      </c>
      <c r="G343" s="6" t="s">
        <v>2459</v>
      </c>
      <c r="H343" s="8" t="s">
        <v>649</v>
      </c>
      <c r="I343" s="4" t="s">
        <v>196</v>
      </c>
      <c r="J343" s="8">
        <v>1200000</v>
      </c>
      <c r="K343" s="4" t="s">
        <v>272</v>
      </c>
    </row>
    <row r="344" spans="1:11" ht="14.1" customHeight="1" x14ac:dyDescent="0.2">
      <c r="A344" s="5" t="s">
        <v>620</v>
      </c>
      <c r="B344" s="5" t="s">
        <v>650</v>
      </c>
      <c r="C344" s="5" t="s">
        <v>197</v>
      </c>
      <c r="D344" s="78">
        <v>6.05</v>
      </c>
      <c r="E344" s="78">
        <v>0.2</v>
      </c>
      <c r="F344" s="10" t="s">
        <v>264</v>
      </c>
      <c r="G344" s="5" t="s">
        <v>199</v>
      </c>
      <c r="H344" s="5" t="s">
        <v>651</v>
      </c>
      <c r="I344" s="4" t="s">
        <v>196</v>
      </c>
      <c r="J344" s="8">
        <v>360000</v>
      </c>
      <c r="K344" s="4" t="s">
        <v>273</v>
      </c>
    </row>
    <row r="345" spans="1:11" ht="14.1" customHeight="1" x14ac:dyDescent="0.2">
      <c r="A345" s="5" t="s">
        <v>620</v>
      </c>
      <c r="B345" s="5" t="s">
        <v>652</v>
      </c>
      <c r="C345" s="6" t="s">
        <v>2459</v>
      </c>
      <c r="D345" s="78">
        <v>6.05</v>
      </c>
      <c r="E345" s="78">
        <v>0.2</v>
      </c>
      <c r="F345" s="10" t="s">
        <v>264</v>
      </c>
      <c r="G345" s="5" t="s">
        <v>199</v>
      </c>
      <c r="H345" s="5" t="s">
        <v>414</v>
      </c>
      <c r="I345" s="4" t="s">
        <v>196</v>
      </c>
      <c r="J345" s="8">
        <v>500000</v>
      </c>
      <c r="K345" s="4" t="s">
        <v>273</v>
      </c>
    </row>
    <row r="346" spans="1:11" ht="14.1" customHeight="1" x14ac:dyDescent="0.2">
      <c r="A346" s="5" t="s">
        <v>620</v>
      </c>
      <c r="B346" s="5" t="s">
        <v>653</v>
      </c>
      <c r="C346" s="6" t="s">
        <v>2459</v>
      </c>
      <c r="D346" s="82">
        <v>4.9333330000000002</v>
      </c>
      <c r="E346" s="82">
        <v>1.7</v>
      </c>
      <c r="F346" s="26" t="s">
        <v>421</v>
      </c>
      <c r="G346" s="6" t="s">
        <v>2459</v>
      </c>
      <c r="H346" s="12" t="s">
        <v>654</v>
      </c>
      <c r="I346" s="4" t="s">
        <v>196</v>
      </c>
      <c r="J346" s="6" t="s">
        <v>198</v>
      </c>
      <c r="K346" s="4" t="s">
        <v>272</v>
      </c>
    </row>
    <row r="347" spans="1:11" ht="14.1" customHeight="1" x14ac:dyDescent="0.2">
      <c r="A347" s="5" t="s">
        <v>620</v>
      </c>
      <c r="B347" s="5" t="s">
        <v>655</v>
      </c>
      <c r="C347" s="5" t="s">
        <v>197</v>
      </c>
      <c r="D347" s="78">
        <v>5.27</v>
      </c>
      <c r="E347" s="78">
        <v>-0.98</v>
      </c>
      <c r="F347" s="5" t="s">
        <v>2299</v>
      </c>
      <c r="G347" s="5" t="s">
        <v>199</v>
      </c>
      <c r="H347" s="5" t="s">
        <v>2301</v>
      </c>
      <c r="I347" s="4" t="s">
        <v>196</v>
      </c>
      <c r="J347" s="8">
        <v>1500000</v>
      </c>
      <c r="K347" s="4" t="s">
        <v>272</v>
      </c>
    </row>
    <row r="348" spans="1:11" ht="14.1" customHeight="1" x14ac:dyDescent="0.2">
      <c r="A348" s="5" t="s">
        <v>620</v>
      </c>
      <c r="B348" s="8" t="s">
        <v>657</v>
      </c>
      <c r="C348" s="6" t="s">
        <v>2459</v>
      </c>
      <c r="D348" s="78">
        <v>6.67</v>
      </c>
      <c r="E348" s="78">
        <v>-2.0499999999999998</v>
      </c>
      <c r="F348" s="8" t="s">
        <v>269</v>
      </c>
      <c r="G348" s="6" t="s">
        <v>2459</v>
      </c>
      <c r="H348" s="8" t="s">
        <v>658</v>
      </c>
      <c r="I348" s="4" t="s">
        <v>196</v>
      </c>
      <c r="J348" s="8">
        <v>3500</v>
      </c>
      <c r="K348" s="12" t="s">
        <v>270</v>
      </c>
    </row>
    <row r="349" spans="1:11" ht="14.1" customHeight="1" x14ac:dyDescent="0.2">
      <c r="A349" s="5" t="s">
        <v>620</v>
      </c>
      <c r="B349" s="8" t="s">
        <v>621</v>
      </c>
      <c r="C349" s="5" t="s">
        <v>546</v>
      </c>
      <c r="D349" s="78">
        <v>10.48</v>
      </c>
      <c r="E349" s="78">
        <v>-0.15</v>
      </c>
      <c r="F349" s="8" t="s">
        <v>269</v>
      </c>
      <c r="G349" s="6" t="s">
        <v>2459</v>
      </c>
      <c r="H349" s="8" t="s">
        <v>656</v>
      </c>
      <c r="I349" s="4" t="s">
        <v>196</v>
      </c>
      <c r="J349" s="8">
        <v>16425</v>
      </c>
      <c r="K349" s="12" t="s">
        <v>270</v>
      </c>
    </row>
    <row r="350" spans="1:11" ht="14.1" customHeight="1" x14ac:dyDescent="0.2">
      <c r="A350" s="5" t="s">
        <v>620</v>
      </c>
      <c r="B350" s="8" t="s">
        <v>659</v>
      </c>
      <c r="C350" s="6" t="s">
        <v>2459</v>
      </c>
      <c r="D350" s="78">
        <v>5.08</v>
      </c>
      <c r="E350" s="78">
        <v>-1.35</v>
      </c>
      <c r="F350" s="4" t="s">
        <v>344</v>
      </c>
      <c r="G350" s="6" t="s">
        <v>2459</v>
      </c>
      <c r="H350" s="8" t="s">
        <v>660</v>
      </c>
      <c r="I350" s="4" t="s">
        <v>196</v>
      </c>
      <c r="J350" s="8" t="s">
        <v>198</v>
      </c>
      <c r="K350" s="4" t="s">
        <v>272</v>
      </c>
    </row>
    <row r="351" spans="1:11" ht="14.1" customHeight="1" x14ac:dyDescent="0.2">
      <c r="A351" s="5" t="s">
        <v>620</v>
      </c>
      <c r="B351" s="5" t="s">
        <v>661</v>
      </c>
      <c r="C351" s="6" t="s">
        <v>2459</v>
      </c>
      <c r="D351" s="82">
        <v>5.3833330000000004</v>
      </c>
      <c r="E351" s="82">
        <v>-2.3666659999999999</v>
      </c>
      <c r="F351" s="4" t="s">
        <v>344</v>
      </c>
      <c r="G351" s="6" t="s">
        <v>2459</v>
      </c>
      <c r="H351" s="8" t="s">
        <v>662</v>
      </c>
      <c r="I351" s="4" t="s">
        <v>196</v>
      </c>
      <c r="J351" s="8">
        <v>200000</v>
      </c>
      <c r="K351" s="4" t="s">
        <v>272</v>
      </c>
    </row>
    <row r="352" spans="1:11" ht="14.1" customHeight="1" x14ac:dyDescent="0.2">
      <c r="A352" s="5" t="s">
        <v>620</v>
      </c>
      <c r="B352" s="5" t="s">
        <v>621</v>
      </c>
      <c r="C352" s="5" t="s">
        <v>283</v>
      </c>
      <c r="D352" s="78">
        <v>5.6333333333333302</v>
      </c>
      <c r="E352" s="78">
        <v>1.6666666666666701E-2</v>
      </c>
      <c r="F352" s="5" t="s">
        <v>557</v>
      </c>
      <c r="G352" s="6" t="s">
        <v>2459</v>
      </c>
      <c r="H352" s="5" t="s">
        <v>665</v>
      </c>
      <c r="I352" s="4" t="s">
        <v>196</v>
      </c>
      <c r="J352" s="8">
        <v>20000</v>
      </c>
      <c r="K352" s="4" t="s">
        <v>272</v>
      </c>
    </row>
    <row r="353" spans="1:11" ht="14.1" customHeight="1" x14ac:dyDescent="0.2">
      <c r="A353" s="5" t="s">
        <v>620</v>
      </c>
      <c r="B353" s="5" t="s">
        <v>621</v>
      </c>
      <c r="C353" s="5" t="s">
        <v>283</v>
      </c>
      <c r="D353" s="78">
        <v>5.6333333333333302</v>
      </c>
      <c r="E353" s="78">
        <v>1.6666666666666701E-2</v>
      </c>
      <c r="F353" s="5" t="s">
        <v>557</v>
      </c>
      <c r="G353" s="6" t="s">
        <v>2459</v>
      </c>
      <c r="H353" s="5" t="s">
        <v>663</v>
      </c>
      <c r="I353" s="4" t="s">
        <v>196</v>
      </c>
      <c r="J353" s="8">
        <v>25000</v>
      </c>
      <c r="K353" s="4" t="s">
        <v>272</v>
      </c>
    </row>
    <row r="354" spans="1:11" ht="14.1" customHeight="1" x14ac:dyDescent="0.2">
      <c r="A354" s="5" t="s">
        <v>620</v>
      </c>
      <c r="B354" s="5" t="s">
        <v>621</v>
      </c>
      <c r="C354" s="5" t="s">
        <v>283</v>
      </c>
      <c r="D354" s="78">
        <v>5.6333333333333302</v>
      </c>
      <c r="E354" s="78">
        <v>1.6666666666666701E-2</v>
      </c>
      <c r="F354" s="5" t="s">
        <v>557</v>
      </c>
      <c r="G354" s="6" t="s">
        <v>2459</v>
      </c>
      <c r="H354" s="5" t="s">
        <v>664</v>
      </c>
      <c r="I354" s="4" t="s">
        <v>196</v>
      </c>
      <c r="J354" s="8">
        <v>30000</v>
      </c>
      <c r="K354" s="4" t="s">
        <v>272</v>
      </c>
    </row>
    <row r="355" spans="1:11" ht="14.1" customHeight="1" x14ac:dyDescent="0.2">
      <c r="A355" s="4" t="s">
        <v>666</v>
      </c>
      <c r="B355" s="4" t="s">
        <v>667</v>
      </c>
      <c r="C355" s="18" t="s">
        <v>192</v>
      </c>
      <c r="D355" s="78">
        <v>12.05</v>
      </c>
      <c r="E355" s="78">
        <v>9.9329999999999998</v>
      </c>
      <c r="F355" s="34" t="s">
        <v>2288</v>
      </c>
      <c r="G355" s="6" t="s">
        <v>2459</v>
      </c>
      <c r="H355" s="21" t="s">
        <v>2286</v>
      </c>
      <c r="I355" s="4" t="s">
        <v>196</v>
      </c>
      <c r="J355" s="22">
        <v>780000</v>
      </c>
      <c r="K355" s="4" t="s">
        <v>272</v>
      </c>
    </row>
    <row r="356" spans="1:11" ht="14.1" customHeight="1" x14ac:dyDescent="0.2">
      <c r="A356" s="4" t="s">
        <v>666</v>
      </c>
      <c r="B356" s="21" t="s">
        <v>2486</v>
      </c>
      <c r="C356" s="4" t="s">
        <v>197</v>
      </c>
      <c r="D356" s="78">
        <v>8.6808333333333305</v>
      </c>
      <c r="E356" s="78">
        <v>-10.0172222222222</v>
      </c>
      <c r="F356" s="7" t="s">
        <v>2242</v>
      </c>
      <c r="G356" s="6" t="s">
        <v>2459</v>
      </c>
      <c r="H356" s="21" t="s">
        <v>670</v>
      </c>
      <c r="I356" s="4" t="s">
        <v>196</v>
      </c>
      <c r="J356" s="22">
        <v>3.4</v>
      </c>
      <c r="K356" s="7" t="s">
        <v>271</v>
      </c>
    </row>
    <row r="357" spans="1:11" ht="14.1" customHeight="1" x14ac:dyDescent="0.2">
      <c r="A357" s="4" t="s">
        <v>666</v>
      </c>
      <c r="B357" s="21" t="s">
        <v>668</v>
      </c>
      <c r="C357" s="4" t="s">
        <v>197</v>
      </c>
      <c r="D357" s="78">
        <v>11.4</v>
      </c>
      <c r="E357" s="78">
        <v>-10.1666666666667</v>
      </c>
      <c r="F357" s="7" t="s">
        <v>2242</v>
      </c>
      <c r="G357" s="6" t="s">
        <v>2459</v>
      </c>
      <c r="H357" s="21" t="s">
        <v>669</v>
      </c>
      <c r="I357" s="4" t="s">
        <v>196</v>
      </c>
      <c r="J357" s="22">
        <v>1.9</v>
      </c>
      <c r="K357" s="7" t="s">
        <v>272</v>
      </c>
    </row>
    <row r="358" spans="1:11" ht="14.1" customHeight="1" x14ac:dyDescent="0.2">
      <c r="A358" s="4" t="s">
        <v>666</v>
      </c>
      <c r="B358" s="21" t="s">
        <v>671</v>
      </c>
      <c r="C358" s="4" t="s">
        <v>197</v>
      </c>
      <c r="D358" s="78">
        <v>11.8166666666667</v>
      </c>
      <c r="E358" s="78">
        <v>-10.050000000000001</v>
      </c>
      <c r="F358" s="7" t="s">
        <v>2242</v>
      </c>
      <c r="G358" s="6" t="s">
        <v>2459</v>
      </c>
      <c r="H358" s="21" t="s">
        <v>672</v>
      </c>
      <c r="I358" s="4" t="s">
        <v>196</v>
      </c>
      <c r="J358" s="19">
        <v>9300</v>
      </c>
      <c r="K358" s="7" t="s">
        <v>271</v>
      </c>
    </row>
    <row r="359" spans="1:11" ht="14.1" customHeight="1" x14ac:dyDescent="0.2">
      <c r="A359" s="4" t="s">
        <v>666</v>
      </c>
      <c r="B359" s="4" t="s">
        <v>674</v>
      </c>
      <c r="C359" s="4" t="s">
        <v>197</v>
      </c>
      <c r="D359" s="78">
        <v>10.067</v>
      </c>
      <c r="E359" s="78">
        <v>-11.85</v>
      </c>
      <c r="F359" s="5" t="s">
        <v>2288</v>
      </c>
      <c r="G359" s="32" t="s">
        <v>199</v>
      </c>
      <c r="H359" s="4" t="s">
        <v>2506</v>
      </c>
      <c r="I359" s="4" t="s">
        <v>196</v>
      </c>
      <c r="J359" s="8">
        <v>3000000</v>
      </c>
      <c r="K359" s="4" t="s">
        <v>272</v>
      </c>
    </row>
    <row r="360" spans="1:11" ht="14.1" customHeight="1" x14ac:dyDescent="0.2">
      <c r="A360" s="4" t="s">
        <v>666</v>
      </c>
      <c r="B360" s="4" t="s">
        <v>673</v>
      </c>
      <c r="C360" s="4" t="s">
        <v>197</v>
      </c>
      <c r="D360" s="78">
        <v>10.933</v>
      </c>
      <c r="E360" s="78">
        <v>-13.3</v>
      </c>
      <c r="F360" s="5" t="s">
        <v>2288</v>
      </c>
      <c r="G360" s="32" t="s">
        <v>199</v>
      </c>
      <c r="H360" s="4" t="s">
        <v>2507</v>
      </c>
      <c r="I360" s="4" t="s">
        <v>196</v>
      </c>
      <c r="J360" s="8">
        <v>14000000</v>
      </c>
      <c r="K360" s="4" t="s">
        <v>272</v>
      </c>
    </row>
    <row r="361" spans="1:11" ht="14.1" customHeight="1" x14ac:dyDescent="0.2">
      <c r="A361" s="4" t="s">
        <v>666</v>
      </c>
      <c r="B361" s="4" t="s">
        <v>675</v>
      </c>
      <c r="C361" s="4" t="s">
        <v>197</v>
      </c>
      <c r="D361" s="82">
        <v>11.1</v>
      </c>
      <c r="E361" s="82">
        <v>-13.766666000000001</v>
      </c>
      <c r="F361" s="5" t="s">
        <v>2288</v>
      </c>
      <c r="G361" s="6" t="s">
        <v>2459</v>
      </c>
      <c r="H361" s="4" t="s">
        <v>2508</v>
      </c>
      <c r="I361" s="4" t="s">
        <v>196</v>
      </c>
      <c r="J361" s="8">
        <v>14000000</v>
      </c>
      <c r="K361" s="4" t="s">
        <v>272</v>
      </c>
    </row>
    <row r="362" spans="1:11" ht="14.1" customHeight="1" x14ac:dyDescent="0.2">
      <c r="A362" s="4" t="s">
        <v>666</v>
      </c>
      <c r="B362" s="4" t="s">
        <v>667</v>
      </c>
      <c r="C362" s="4" t="s">
        <v>197</v>
      </c>
      <c r="D362" s="78">
        <v>12.05</v>
      </c>
      <c r="E362" s="78">
        <v>-9.9329999999999998</v>
      </c>
      <c r="F362" s="5" t="s">
        <v>2288</v>
      </c>
      <c r="G362" s="32" t="s">
        <v>199</v>
      </c>
      <c r="H362" s="4" t="s">
        <v>2286</v>
      </c>
      <c r="I362" s="4" t="s">
        <v>196</v>
      </c>
      <c r="J362" s="8">
        <v>2300000</v>
      </c>
      <c r="K362" s="4" t="s">
        <v>272</v>
      </c>
    </row>
    <row r="363" spans="1:11" ht="14.1" customHeight="1" x14ac:dyDescent="0.2">
      <c r="A363" s="4" t="s">
        <v>666</v>
      </c>
      <c r="B363" s="21" t="s">
        <v>676</v>
      </c>
      <c r="C363" s="4" t="s">
        <v>192</v>
      </c>
      <c r="D363" s="78">
        <v>9.5</v>
      </c>
      <c r="E363" s="78">
        <v>-13.6666666666667</v>
      </c>
      <c r="F363" s="5" t="s">
        <v>296</v>
      </c>
      <c r="G363" s="6" t="s">
        <v>2459</v>
      </c>
      <c r="H363" s="21" t="s">
        <v>677</v>
      </c>
      <c r="I363" s="4" t="s">
        <v>196</v>
      </c>
      <c r="J363" s="8">
        <v>360000</v>
      </c>
      <c r="K363" s="4" t="s">
        <v>272</v>
      </c>
    </row>
    <row r="364" spans="1:11" ht="14.1" customHeight="1" x14ac:dyDescent="0.2">
      <c r="A364" s="4" t="s">
        <v>666</v>
      </c>
      <c r="B364" s="4" t="s">
        <v>678</v>
      </c>
      <c r="C364" s="4" t="s">
        <v>197</v>
      </c>
      <c r="D364" s="78">
        <v>9.18</v>
      </c>
      <c r="E364" s="78">
        <v>-8.3000000000000007</v>
      </c>
      <c r="F364" s="10" t="s">
        <v>264</v>
      </c>
      <c r="G364" s="4" t="s">
        <v>199</v>
      </c>
      <c r="H364" s="4" t="s">
        <v>679</v>
      </c>
      <c r="I364" s="4" t="s">
        <v>196</v>
      </c>
      <c r="J364" s="8">
        <v>40000</v>
      </c>
      <c r="K364" s="4" t="s">
        <v>273</v>
      </c>
    </row>
    <row r="365" spans="1:11" ht="14.1" customHeight="1" x14ac:dyDescent="0.2">
      <c r="A365" s="12" t="s">
        <v>680</v>
      </c>
      <c r="B365" s="13" t="s">
        <v>681</v>
      </c>
      <c r="C365" s="12" t="s">
        <v>351</v>
      </c>
      <c r="D365" s="82">
        <v>36.664444000000003</v>
      </c>
      <c r="E365" s="82">
        <v>48.485554999999998</v>
      </c>
      <c r="F365" s="21" t="s">
        <v>2252</v>
      </c>
      <c r="G365" s="6" t="s">
        <v>2459</v>
      </c>
      <c r="H365" s="13" t="s">
        <v>682</v>
      </c>
      <c r="I365" s="4" t="s">
        <v>196</v>
      </c>
      <c r="J365" s="14">
        <v>12</v>
      </c>
      <c r="K365" s="4" t="s">
        <v>272</v>
      </c>
    </row>
    <row r="366" spans="1:11" ht="14.1" customHeight="1" x14ac:dyDescent="0.2">
      <c r="A366" s="12" t="s">
        <v>680</v>
      </c>
      <c r="B366" s="13" t="s">
        <v>685</v>
      </c>
      <c r="C366" s="12" t="s">
        <v>197</v>
      </c>
      <c r="D366" s="82">
        <v>27.218333000000001</v>
      </c>
      <c r="E366" s="82">
        <v>56.377777000000002</v>
      </c>
      <c r="F366" s="34" t="s">
        <v>2288</v>
      </c>
      <c r="G366" s="12" t="s">
        <v>199</v>
      </c>
      <c r="H366" s="13" t="s">
        <v>686</v>
      </c>
      <c r="I366" s="4" t="s">
        <v>196</v>
      </c>
      <c r="J366" s="14">
        <v>110</v>
      </c>
      <c r="K366" s="4" t="s">
        <v>272</v>
      </c>
    </row>
    <row r="367" spans="1:11" ht="14.1" customHeight="1" x14ac:dyDescent="0.2">
      <c r="A367" s="12" t="s">
        <v>680</v>
      </c>
      <c r="B367" s="13" t="s">
        <v>683</v>
      </c>
      <c r="C367" s="12" t="s">
        <v>351</v>
      </c>
      <c r="D367" s="82">
        <v>34.085554999999999</v>
      </c>
      <c r="E367" s="82">
        <v>49.683888000000003</v>
      </c>
      <c r="F367" s="34" t="s">
        <v>2288</v>
      </c>
      <c r="G367" s="12" t="s">
        <v>199</v>
      </c>
      <c r="H367" s="13" t="s">
        <v>684</v>
      </c>
      <c r="I367" s="4" t="s">
        <v>196</v>
      </c>
      <c r="J367" s="14">
        <v>120</v>
      </c>
      <c r="K367" s="4" t="s">
        <v>272</v>
      </c>
    </row>
    <row r="368" spans="1:11" ht="14.1" customHeight="1" x14ac:dyDescent="0.2">
      <c r="A368" s="12" t="s">
        <v>680</v>
      </c>
      <c r="B368" s="21" t="s">
        <v>687</v>
      </c>
      <c r="C368" s="12" t="s">
        <v>197</v>
      </c>
      <c r="D368" s="82">
        <v>36.668332999999997</v>
      </c>
      <c r="E368" s="82">
        <v>47.121110999999999</v>
      </c>
      <c r="F368" s="12" t="s">
        <v>2243</v>
      </c>
      <c r="G368" s="6" t="s">
        <v>2459</v>
      </c>
      <c r="H368" s="21" t="s">
        <v>688</v>
      </c>
      <c r="I368" s="4" t="s">
        <v>196</v>
      </c>
      <c r="J368" s="22">
        <v>440</v>
      </c>
      <c r="K368" s="4" t="s">
        <v>272</v>
      </c>
    </row>
    <row r="369" spans="1:11" ht="14.1" customHeight="1" x14ac:dyDescent="0.2">
      <c r="A369" s="12" t="s">
        <v>680</v>
      </c>
      <c r="B369" s="13" t="s">
        <v>691</v>
      </c>
      <c r="C369" s="12" t="s">
        <v>197</v>
      </c>
      <c r="D369" s="82">
        <v>30.088888000000001</v>
      </c>
      <c r="E369" s="82">
        <v>55.415832999999999</v>
      </c>
      <c r="F369" s="7" t="s">
        <v>2242</v>
      </c>
      <c r="G369" s="12" t="s">
        <v>375</v>
      </c>
      <c r="H369" s="13" t="s">
        <v>692</v>
      </c>
      <c r="I369" s="4" t="s">
        <v>196</v>
      </c>
      <c r="J369" s="14">
        <v>500</v>
      </c>
      <c r="K369" s="7" t="s">
        <v>271</v>
      </c>
    </row>
    <row r="370" spans="1:11" ht="14.1" customHeight="1" x14ac:dyDescent="0.2">
      <c r="A370" s="4" t="s">
        <v>680</v>
      </c>
      <c r="B370" s="21" t="s">
        <v>693</v>
      </c>
      <c r="C370" s="12" t="s">
        <v>197</v>
      </c>
      <c r="D370" s="79">
        <v>32</v>
      </c>
      <c r="E370" s="79">
        <v>53</v>
      </c>
      <c r="F370" s="7" t="s">
        <v>2242</v>
      </c>
      <c r="G370" s="12" t="s">
        <v>375</v>
      </c>
      <c r="H370" s="21" t="s">
        <v>694</v>
      </c>
      <c r="I370" s="4" t="s">
        <v>196</v>
      </c>
      <c r="J370" s="22">
        <v>0.128</v>
      </c>
      <c r="K370" s="7" t="s">
        <v>272</v>
      </c>
    </row>
    <row r="371" spans="1:11" ht="14.1" customHeight="1" x14ac:dyDescent="0.2">
      <c r="A371" s="12" t="s">
        <v>680</v>
      </c>
      <c r="B371" s="21" t="s">
        <v>689</v>
      </c>
      <c r="C371" s="12" t="s">
        <v>197</v>
      </c>
      <c r="D371" s="82">
        <v>32.659722000000002</v>
      </c>
      <c r="E371" s="82">
        <v>51.671388</v>
      </c>
      <c r="F371" s="7" t="s">
        <v>2242</v>
      </c>
      <c r="G371" s="12" t="s">
        <v>375</v>
      </c>
      <c r="H371" s="13" t="s">
        <v>688</v>
      </c>
      <c r="I371" s="4" t="s">
        <v>196</v>
      </c>
      <c r="J371" s="22">
        <v>0.5</v>
      </c>
      <c r="K371" s="7" t="s">
        <v>272</v>
      </c>
    </row>
    <row r="372" spans="1:11" ht="14.1" customHeight="1" x14ac:dyDescent="0.2">
      <c r="A372" s="12" t="s">
        <v>680</v>
      </c>
      <c r="B372" s="13" t="s">
        <v>690</v>
      </c>
      <c r="C372" s="12" t="s">
        <v>197</v>
      </c>
      <c r="D372" s="82">
        <v>33.566943999999999</v>
      </c>
      <c r="E372" s="82">
        <v>55.069721999999999</v>
      </c>
      <c r="F372" s="7" t="s">
        <v>2242</v>
      </c>
      <c r="G372" s="12" t="s">
        <v>199</v>
      </c>
      <c r="H372" s="13" t="s">
        <v>221</v>
      </c>
      <c r="I372" s="4" t="s">
        <v>196</v>
      </c>
      <c r="J372" s="14" t="s">
        <v>198</v>
      </c>
      <c r="K372" s="7" t="s">
        <v>272</v>
      </c>
    </row>
    <row r="373" spans="1:11" ht="14.1" customHeight="1" x14ac:dyDescent="0.2">
      <c r="A373" s="12" t="s">
        <v>680</v>
      </c>
      <c r="B373" s="13" t="s">
        <v>695</v>
      </c>
      <c r="C373" s="12" t="s">
        <v>197</v>
      </c>
      <c r="D373" s="82">
        <v>36.466665999999996</v>
      </c>
      <c r="E373" s="82">
        <v>47.941665999999998</v>
      </c>
      <c r="F373" s="12" t="s">
        <v>2293</v>
      </c>
      <c r="G373" s="12" t="s">
        <v>375</v>
      </c>
      <c r="H373" s="21" t="s">
        <v>688</v>
      </c>
      <c r="I373" s="4" t="s">
        <v>196</v>
      </c>
      <c r="J373" s="14">
        <v>2800</v>
      </c>
      <c r="K373" s="4" t="s">
        <v>272</v>
      </c>
    </row>
    <row r="374" spans="1:11" ht="14.1" customHeight="1" x14ac:dyDescent="0.2">
      <c r="A374" s="12" t="s">
        <v>680</v>
      </c>
      <c r="B374" s="13" t="s">
        <v>462</v>
      </c>
      <c r="C374" s="12" t="s">
        <v>197</v>
      </c>
      <c r="D374" s="82">
        <v>28.034400000000002</v>
      </c>
      <c r="E374" s="82">
        <v>56.895800000000001</v>
      </c>
      <c r="F374" s="4" t="s">
        <v>426</v>
      </c>
      <c r="G374" s="12" t="s">
        <v>199</v>
      </c>
      <c r="H374" s="13" t="s">
        <v>697</v>
      </c>
      <c r="I374" s="4" t="s">
        <v>196</v>
      </c>
      <c r="J374" s="14">
        <v>12</v>
      </c>
      <c r="K374" s="4" t="s">
        <v>272</v>
      </c>
    </row>
    <row r="375" spans="1:11" ht="14.1" customHeight="1" x14ac:dyDescent="0.2">
      <c r="A375" s="12" t="s">
        <v>680</v>
      </c>
      <c r="B375" s="13" t="s">
        <v>461</v>
      </c>
      <c r="C375" s="12" t="s">
        <v>197</v>
      </c>
      <c r="D375" s="82">
        <v>32.321100000000001</v>
      </c>
      <c r="E375" s="82">
        <v>54.020800000000001</v>
      </c>
      <c r="F375" s="4" t="s">
        <v>426</v>
      </c>
      <c r="G375" s="12" t="s">
        <v>199</v>
      </c>
      <c r="H375" s="13" t="s">
        <v>697</v>
      </c>
      <c r="I375" s="4" t="s">
        <v>196</v>
      </c>
      <c r="J375" s="14" t="s">
        <v>198</v>
      </c>
      <c r="K375" s="4" t="s">
        <v>272</v>
      </c>
    </row>
    <row r="376" spans="1:11" ht="14.1" customHeight="1" x14ac:dyDescent="0.2">
      <c r="A376" s="12" t="s">
        <v>680</v>
      </c>
      <c r="B376" s="13" t="s">
        <v>465</v>
      </c>
      <c r="C376" s="12" t="s">
        <v>197</v>
      </c>
      <c r="D376" s="82">
        <v>32.905000000000001</v>
      </c>
      <c r="E376" s="82">
        <v>51.809199999999997</v>
      </c>
      <c r="F376" s="4" t="s">
        <v>426</v>
      </c>
      <c r="G376" s="12" t="s">
        <v>199</v>
      </c>
      <c r="H376" s="13" t="s">
        <v>697</v>
      </c>
      <c r="I376" s="4" t="s">
        <v>196</v>
      </c>
      <c r="J376" s="14" t="s">
        <v>198</v>
      </c>
      <c r="K376" s="4" t="s">
        <v>272</v>
      </c>
    </row>
    <row r="377" spans="1:11" ht="14.1" customHeight="1" x14ac:dyDescent="0.2">
      <c r="A377" s="12" t="s">
        <v>680</v>
      </c>
      <c r="B377" s="13" t="s">
        <v>464</v>
      </c>
      <c r="C377" s="12" t="s">
        <v>197</v>
      </c>
      <c r="D377" s="82">
        <v>33.983600000000003</v>
      </c>
      <c r="E377" s="82">
        <v>51.447499999999998</v>
      </c>
      <c r="F377" s="4" t="s">
        <v>426</v>
      </c>
      <c r="G377" s="12" t="s">
        <v>199</v>
      </c>
      <c r="H377" s="13" t="s">
        <v>697</v>
      </c>
      <c r="I377" s="4" t="s">
        <v>196</v>
      </c>
      <c r="J377" s="14" t="s">
        <v>198</v>
      </c>
      <c r="K377" s="4" t="s">
        <v>272</v>
      </c>
    </row>
    <row r="378" spans="1:11" ht="14.1" customHeight="1" x14ac:dyDescent="0.2">
      <c r="A378" s="12" t="s">
        <v>680</v>
      </c>
      <c r="B378" s="13" t="s">
        <v>463</v>
      </c>
      <c r="C378" s="12" t="s">
        <v>197</v>
      </c>
      <c r="D378" s="82">
        <v>33.983611000000003</v>
      </c>
      <c r="E378" s="82">
        <v>51.447499999999998</v>
      </c>
      <c r="F378" s="4" t="s">
        <v>426</v>
      </c>
      <c r="G378" s="12" t="s">
        <v>199</v>
      </c>
      <c r="H378" s="13" t="s">
        <v>697</v>
      </c>
      <c r="I378" s="4" t="s">
        <v>196</v>
      </c>
      <c r="J378" s="14">
        <v>18</v>
      </c>
      <c r="K378" s="4" t="s">
        <v>272</v>
      </c>
    </row>
    <row r="379" spans="1:11" ht="14.1" customHeight="1" x14ac:dyDescent="0.2">
      <c r="A379" s="12" t="s">
        <v>680</v>
      </c>
      <c r="B379" s="13" t="s">
        <v>467</v>
      </c>
      <c r="C379" s="12" t="s">
        <v>197</v>
      </c>
      <c r="D379" s="82">
        <v>35.235799999999998</v>
      </c>
      <c r="E379" s="82">
        <v>50.261699999999998</v>
      </c>
      <c r="F379" s="4" t="s">
        <v>426</v>
      </c>
      <c r="G379" s="12" t="s">
        <v>199</v>
      </c>
      <c r="H379" s="13" t="s">
        <v>697</v>
      </c>
      <c r="I379" s="4" t="s">
        <v>196</v>
      </c>
      <c r="J379" s="14" t="s">
        <v>198</v>
      </c>
      <c r="K379" s="4" t="s">
        <v>272</v>
      </c>
    </row>
    <row r="380" spans="1:11" ht="14.1" customHeight="1" x14ac:dyDescent="0.2">
      <c r="A380" s="12" t="s">
        <v>680</v>
      </c>
      <c r="B380" s="13" t="s">
        <v>466</v>
      </c>
      <c r="C380" s="12" t="s">
        <v>197</v>
      </c>
      <c r="D380" s="82">
        <v>35.671944000000003</v>
      </c>
      <c r="E380" s="82">
        <v>51.424444000000001</v>
      </c>
      <c r="F380" s="4" t="s">
        <v>426</v>
      </c>
      <c r="G380" s="12" t="s">
        <v>199</v>
      </c>
      <c r="H380" s="13" t="s">
        <v>697</v>
      </c>
      <c r="I380" s="4" t="s">
        <v>196</v>
      </c>
      <c r="J380" s="14">
        <v>46</v>
      </c>
      <c r="K380" s="4" t="s">
        <v>272</v>
      </c>
    </row>
    <row r="381" spans="1:11" ht="14.1" customHeight="1" x14ac:dyDescent="0.2">
      <c r="A381" s="12" t="s">
        <v>680</v>
      </c>
      <c r="B381" s="13" t="s">
        <v>696</v>
      </c>
      <c r="C381" s="12" t="s">
        <v>197</v>
      </c>
      <c r="D381" s="82">
        <v>36.470832999999999</v>
      </c>
      <c r="E381" s="82">
        <v>52.363332999999997</v>
      </c>
      <c r="F381" s="4" t="s">
        <v>426</v>
      </c>
      <c r="G381" s="12" t="s">
        <v>199</v>
      </c>
      <c r="H381" s="13" t="s">
        <v>697</v>
      </c>
      <c r="I381" s="4" t="s">
        <v>196</v>
      </c>
      <c r="J381" s="14">
        <v>21</v>
      </c>
      <c r="K381" s="4" t="s">
        <v>272</v>
      </c>
    </row>
    <row r="382" spans="1:11" ht="14.1" customHeight="1" x14ac:dyDescent="0.2">
      <c r="A382" s="34" t="s">
        <v>680</v>
      </c>
      <c r="B382" s="35" t="s">
        <v>813</v>
      </c>
      <c r="C382" s="34" t="s">
        <v>192</v>
      </c>
      <c r="D382" s="74">
        <v>26.964444</v>
      </c>
      <c r="E382" s="74">
        <v>56.273611000000002</v>
      </c>
      <c r="F382" s="37" t="s">
        <v>296</v>
      </c>
      <c r="G382" s="36" t="s">
        <v>2459</v>
      </c>
      <c r="H382" s="35" t="s">
        <v>814</v>
      </c>
      <c r="I382" s="38" t="s">
        <v>196</v>
      </c>
      <c r="J382" s="39">
        <v>100</v>
      </c>
      <c r="K382" s="38" t="s">
        <v>272</v>
      </c>
    </row>
    <row r="383" spans="1:11" ht="14.1" customHeight="1" x14ac:dyDescent="0.2">
      <c r="A383" s="12" t="s">
        <v>680</v>
      </c>
      <c r="B383" s="13" t="s">
        <v>685</v>
      </c>
      <c r="C383" s="12" t="s">
        <v>192</v>
      </c>
      <c r="D383" s="82">
        <v>27.186388000000001</v>
      </c>
      <c r="E383" s="82">
        <v>56.277222000000002</v>
      </c>
      <c r="F383" s="5" t="s">
        <v>296</v>
      </c>
      <c r="G383" s="6" t="s">
        <v>2459</v>
      </c>
      <c r="H383" s="13" t="s">
        <v>474</v>
      </c>
      <c r="I383" s="4" t="s">
        <v>196</v>
      </c>
      <c r="J383" s="14">
        <v>2200</v>
      </c>
      <c r="K383" s="4" t="s">
        <v>272</v>
      </c>
    </row>
    <row r="384" spans="1:11" ht="14.1" customHeight="1" x14ac:dyDescent="0.2">
      <c r="A384" s="34" t="s">
        <v>680</v>
      </c>
      <c r="B384" s="35" t="s">
        <v>54</v>
      </c>
      <c r="C384" s="34" t="s">
        <v>192</v>
      </c>
      <c r="D384" s="74">
        <v>28.219722000000001</v>
      </c>
      <c r="E384" s="74">
        <v>61.213055599999997</v>
      </c>
      <c r="F384" s="37" t="s">
        <v>296</v>
      </c>
      <c r="G384" s="36" t="s">
        <v>2459</v>
      </c>
      <c r="H384" s="35" t="s">
        <v>55</v>
      </c>
      <c r="I384" s="38" t="s">
        <v>196</v>
      </c>
      <c r="J384" s="39">
        <v>730</v>
      </c>
      <c r="K384" s="38" t="s">
        <v>272</v>
      </c>
    </row>
    <row r="385" spans="1:11" ht="14.1" customHeight="1" x14ac:dyDescent="0.2">
      <c r="A385" s="12" t="s">
        <v>680</v>
      </c>
      <c r="B385" s="13" t="s">
        <v>485</v>
      </c>
      <c r="C385" s="12" t="s">
        <v>192</v>
      </c>
      <c r="D385" s="82">
        <v>29.1175</v>
      </c>
      <c r="E385" s="82">
        <v>54.039721999999998</v>
      </c>
      <c r="F385" s="5" t="s">
        <v>296</v>
      </c>
      <c r="G385" s="6" t="s">
        <v>2459</v>
      </c>
      <c r="H385" s="13" t="s">
        <v>486</v>
      </c>
      <c r="I385" s="4" t="s">
        <v>196</v>
      </c>
      <c r="J385" s="14" t="s">
        <v>198</v>
      </c>
      <c r="K385" s="4" t="s">
        <v>272</v>
      </c>
    </row>
    <row r="386" spans="1:11" ht="14.1" customHeight="1" x14ac:dyDescent="0.2">
      <c r="A386" s="34" t="s">
        <v>680</v>
      </c>
      <c r="B386" s="35" t="s">
        <v>811</v>
      </c>
      <c r="C386" s="34" t="s">
        <v>192</v>
      </c>
      <c r="D386" s="74">
        <v>29.198611</v>
      </c>
      <c r="E386" s="74">
        <v>54.326388000000001</v>
      </c>
      <c r="F386" s="37" t="s">
        <v>296</v>
      </c>
      <c r="G386" s="36" t="s">
        <v>2459</v>
      </c>
      <c r="H386" s="35" t="s">
        <v>812</v>
      </c>
      <c r="I386" s="38" t="s">
        <v>196</v>
      </c>
      <c r="J386" s="39" t="s">
        <v>198</v>
      </c>
      <c r="K386" s="38" t="s">
        <v>272</v>
      </c>
    </row>
    <row r="387" spans="1:11" ht="14.1" customHeight="1" x14ac:dyDescent="0.2">
      <c r="A387" s="12" t="s">
        <v>680</v>
      </c>
      <c r="B387" s="13" t="s">
        <v>479</v>
      </c>
      <c r="C387" s="12" t="s">
        <v>192</v>
      </c>
      <c r="D387" s="82">
        <v>29.262222000000001</v>
      </c>
      <c r="E387" s="82">
        <v>51.205277000000002</v>
      </c>
      <c r="F387" s="5" t="s">
        <v>296</v>
      </c>
      <c r="G387" s="6" t="s">
        <v>2459</v>
      </c>
      <c r="H387" s="13" t="s">
        <v>480</v>
      </c>
      <c r="I387" s="4" t="s">
        <v>196</v>
      </c>
      <c r="J387" s="14">
        <v>1100</v>
      </c>
      <c r="K387" s="4" t="s">
        <v>272</v>
      </c>
    </row>
    <row r="388" spans="1:11" ht="14.1" customHeight="1" x14ac:dyDescent="0.2">
      <c r="A388" s="34" t="s">
        <v>680</v>
      </c>
      <c r="B388" s="35" t="s">
        <v>62</v>
      </c>
      <c r="C388" s="34" t="s">
        <v>192</v>
      </c>
      <c r="D388" s="74">
        <v>29.808333000000001</v>
      </c>
      <c r="E388" s="74">
        <v>53.85</v>
      </c>
      <c r="F388" s="37" t="s">
        <v>296</v>
      </c>
      <c r="G388" s="36" t="s">
        <v>2459</v>
      </c>
      <c r="H388" s="35" t="s">
        <v>63</v>
      </c>
      <c r="I388" s="38" t="s">
        <v>196</v>
      </c>
      <c r="J388" s="39">
        <v>1100</v>
      </c>
      <c r="K388" s="38" t="s">
        <v>272</v>
      </c>
    </row>
    <row r="389" spans="1:11" ht="14.1" customHeight="1" x14ac:dyDescent="0.2">
      <c r="A389" s="12" t="s">
        <v>680</v>
      </c>
      <c r="B389" s="13" t="s">
        <v>493</v>
      </c>
      <c r="C389" s="12" t="s">
        <v>192</v>
      </c>
      <c r="D389" s="82">
        <v>30.293887999999999</v>
      </c>
      <c r="E389" s="82">
        <v>57.084166000000003</v>
      </c>
      <c r="F389" s="5" t="s">
        <v>296</v>
      </c>
      <c r="G389" s="6" t="s">
        <v>2459</v>
      </c>
      <c r="H389" s="13" t="s">
        <v>494</v>
      </c>
      <c r="I389" s="4" t="s">
        <v>196</v>
      </c>
      <c r="J389" s="14">
        <v>1150</v>
      </c>
      <c r="K389" s="4" t="s">
        <v>272</v>
      </c>
    </row>
    <row r="390" spans="1:11" ht="14.1" customHeight="1" x14ac:dyDescent="0.2">
      <c r="A390" s="12" t="s">
        <v>680</v>
      </c>
      <c r="B390" s="13" t="s">
        <v>475</v>
      </c>
      <c r="C390" s="12" t="s">
        <v>192</v>
      </c>
      <c r="D390" s="82">
        <v>30.598333</v>
      </c>
      <c r="E390" s="82">
        <v>50.244999999999997</v>
      </c>
      <c r="F390" s="5" t="s">
        <v>296</v>
      </c>
      <c r="G390" s="6" t="s">
        <v>2459</v>
      </c>
      <c r="H390" s="13" t="s">
        <v>476</v>
      </c>
      <c r="I390" s="4" t="s">
        <v>196</v>
      </c>
      <c r="J390" s="14">
        <v>880</v>
      </c>
      <c r="K390" s="4" t="s">
        <v>272</v>
      </c>
    </row>
    <row r="391" spans="1:11" ht="14.1" customHeight="1" x14ac:dyDescent="0.2">
      <c r="A391" s="12" t="s">
        <v>680</v>
      </c>
      <c r="B391" s="13" t="s">
        <v>468</v>
      </c>
      <c r="C391" s="12" t="s">
        <v>192</v>
      </c>
      <c r="D391" s="82">
        <v>30.666665999999999</v>
      </c>
      <c r="E391" s="82">
        <v>49.766666000000001</v>
      </c>
      <c r="F391" s="5" t="s">
        <v>296</v>
      </c>
      <c r="G391" s="6" t="s">
        <v>2459</v>
      </c>
      <c r="H391" s="13" t="s">
        <v>469</v>
      </c>
      <c r="I391" s="4" t="s">
        <v>196</v>
      </c>
      <c r="J391" s="14" t="s">
        <v>198</v>
      </c>
      <c r="K391" s="4" t="s">
        <v>272</v>
      </c>
    </row>
    <row r="392" spans="1:11" ht="14.1" customHeight="1" x14ac:dyDescent="0.2">
      <c r="A392" s="34" t="s">
        <v>680</v>
      </c>
      <c r="B392" s="35" t="s">
        <v>58</v>
      </c>
      <c r="C392" s="34" t="s">
        <v>192</v>
      </c>
      <c r="D392" s="74">
        <v>30.833333</v>
      </c>
      <c r="E392" s="74">
        <v>50.2</v>
      </c>
      <c r="F392" s="37" t="s">
        <v>296</v>
      </c>
      <c r="G392" s="36" t="s">
        <v>2459</v>
      </c>
      <c r="H392" s="35" t="s">
        <v>59</v>
      </c>
      <c r="I392" s="38" t="s">
        <v>196</v>
      </c>
      <c r="J392" s="39" t="s">
        <v>198</v>
      </c>
      <c r="K392" s="38" t="s">
        <v>272</v>
      </c>
    </row>
    <row r="393" spans="1:11" ht="14.1" customHeight="1" x14ac:dyDescent="0.2">
      <c r="A393" s="34" t="s">
        <v>680</v>
      </c>
      <c r="B393" s="35" t="s">
        <v>815</v>
      </c>
      <c r="C393" s="34" t="s">
        <v>192</v>
      </c>
      <c r="D393" s="74">
        <v>31.278333</v>
      </c>
      <c r="E393" s="74">
        <v>49.606388000000003</v>
      </c>
      <c r="F393" s="37" t="s">
        <v>296</v>
      </c>
      <c r="G393" s="36" t="s">
        <v>2459</v>
      </c>
      <c r="H393" s="35" t="s">
        <v>816</v>
      </c>
      <c r="I393" s="38" t="s">
        <v>196</v>
      </c>
      <c r="J393" s="39">
        <v>1100</v>
      </c>
      <c r="K393" s="38" t="s">
        <v>272</v>
      </c>
    </row>
    <row r="394" spans="1:11" ht="14.1" customHeight="1" x14ac:dyDescent="0.2">
      <c r="A394" s="12" t="s">
        <v>680</v>
      </c>
      <c r="B394" s="13" t="s">
        <v>491</v>
      </c>
      <c r="C394" s="12" t="s">
        <v>192</v>
      </c>
      <c r="D394" s="82">
        <v>32.659722000000002</v>
      </c>
      <c r="E394" s="82">
        <v>51.671388</v>
      </c>
      <c r="F394" s="5" t="s">
        <v>296</v>
      </c>
      <c r="G394" s="6" t="s">
        <v>2459</v>
      </c>
      <c r="H394" s="13" t="s">
        <v>492</v>
      </c>
      <c r="I394" s="4" t="s">
        <v>196</v>
      </c>
      <c r="J394" s="14">
        <v>710</v>
      </c>
      <c r="K394" s="4" t="s">
        <v>272</v>
      </c>
    </row>
    <row r="395" spans="1:11" ht="14.1" customHeight="1" x14ac:dyDescent="0.2">
      <c r="A395" s="12" t="s">
        <v>680</v>
      </c>
      <c r="B395" s="13" t="s">
        <v>489</v>
      </c>
      <c r="C395" s="12" t="s">
        <v>192</v>
      </c>
      <c r="D395" s="90">
        <v>33.211399999999998</v>
      </c>
      <c r="E395" s="90">
        <v>46.712400000000002</v>
      </c>
      <c r="F395" s="5" t="s">
        <v>296</v>
      </c>
      <c r="G395" s="6" t="s">
        <v>2459</v>
      </c>
      <c r="H395" s="13" t="s">
        <v>490</v>
      </c>
      <c r="I395" s="4" t="s">
        <v>196</v>
      </c>
      <c r="J395" s="14" t="s">
        <v>198</v>
      </c>
      <c r="K395" s="4" t="s">
        <v>272</v>
      </c>
    </row>
    <row r="396" spans="1:11" ht="14.1" customHeight="1" x14ac:dyDescent="0.2">
      <c r="A396" s="12" t="s">
        <v>680</v>
      </c>
      <c r="B396" s="13" t="s">
        <v>481</v>
      </c>
      <c r="C396" s="12" t="s">
        <v>192</v>
      </c>
      <c r="D396" s="82">
        <v>33.486666</v>
      </c>
      <c r="E396" s="82">
        <v>49.064722000000003</v>
      </c>
      <c r="F396" s="5" t="s">
        <v>296</v>
      </c>
      <c r="G396" s="6" t="s">
        <v>2459</v>
      </c>
      <c r="H396" s="13" t="s">
        <v>482</v>
      </c>
      <c r="I396" s="4" t="s">
        <v>196</v>
      </c>
      <c r="J396" s="14">
        <v>1440</v>
      </c>
      <c r="K396" s="4" t="s">
        <v>272</v>
      </c>
    </row>
    <row r="397" spans="1:11" ht="14.1" customHeight="1" x14ac:dyDescent="0.2">
      <c r="A397" s="34" t="s">
        <v>680</v>
      </c>
      <c r="B397" s="35" t="s">
        <v>60</v>
      </c>
      <c r="C397" s="34" t="s">
        <v>192</v>
      </c>
      <c r="D397" s="74">
        <v>34.203887999999999</v>
      </c>
      <c r="E397" s="74">
        <v>49.698887999999997</v>
      </c>
      <c r="F397" s="37" t="s">
        <v>296</v>
      </c>
      <c r="G397" s="36" t="s">
        <v>2459</v>
      </c>
      <c r="H397" s="35" t="s">
        <v>61</v>
      </c>
      <c r="I397" s="38" t="s">
        <v>196</v>
      </c>
      <c r="J397" s="39">
        <v>500</v>
      </c>
      <c r="K397" s="38" t="s">
        <v>272</v>
      </c>
    </row>
    <row r="398" spans="1:11" ht="14.1" customHeight="1" x14ac:dyDescent="0.2">
      <c r="A398" s="12" t="s">
        <v>680</v>
      </c>
      <c r="B398" s="13" t="s">
        <v>495</v>
      </c>
      <c r="C398" s="12" t="s">
        <v>192</v>
      </c>
      <c r="D398" s="82">
        <v>34.314166</v>
      </c>
      <c r="E398" s="82">
        <v>47.064999999999998</v>
      </c>
      <c r="F398" s="5" t="s">
        <v>296</v>
      </c>
      <c r="G398" s="6" t="s">
        <v>2459</v>
      </c>
      <c r="H398" s="13" t="s">
        <v>496</v>
      </c>
      <c r="I398" s="4" t="s">
        <v>196</v>
      </c>
      <c r="J398" s="14">
        <v>640</v>
      </c>
      <c r="K398" s="4" t="s">
        <v>272</v>
      </c>
    </row>
    <row r="399" spans="1:11" ht="14.1" customHeight="1" x14ac:dyDescent="0.2">
      <c r="A399" s="34" t="s">
        <v>680</v>
      </c>
      <c r="B399" s="35" t="s">
        <v>817</v>
      </c>
      <c r="C399" s="34" t="s">
        <v>192</v>
      </c>
      <c r="D399" s="74">
        <v>35.094444000000003</v>
      </c>
      <c r="E399" s="74">
        <v>50.373333000000002</v>
      </c>
      <c r="F399" s="37" t="s">
        <v>296</v>
      </c>
      <c r="G399" s="36" t="s">
        <v>2459</v>
      </c>
      <c r="H399" s="35" t="s">
        <v>818</v>
      </c>
      <c r="I399" s="38" t="s">
        <v>196</v>
      </c>
      <c r="J399" s="39">
        <v>180</v>
      </c>
      <c r="K399" s="38" t="s">
        <v>272</v>
      </c>
    </row>
    <row r="400" spans="1:11" ht="14.1" customHeight="1" x14ac:dyDescent="0.2">
      <c r="A400" s="12" t="s">
        <v>680</v>
      </c>
      <c r="B400" s="13" t="s">
        <v>487</v>
      </c>
      <c r="C400" s="12" t="s">
        <v>192</v>
      </c>
      <c r="D400" s="82">
        <v>35.182499999999997</v>
      </c>
      <c r="E400" s="82">
        <v>59.388055000000001</v>
      </c>
      <c r="F400" s="5" t="s">
        <v>296</v>
      </c>
      <c r="G400" s="6" t="s">
        <v>2459</v>
      </c>
      <c r="H400" s="13" t="s">
        <v>488</v>
      </c>
      <c r="I400" s="4" t="s">
        <v>196</v>
      </c>
      <c r="J400" s="14">
        <v>1050</v>
      </c>
      <c r="K400" s="4" t="s">
        <v>272</v>
      </c>
    </row>
    <row r="401" spans="1:11" ht="14.1" customHeight="1" x14ac:dyDescent="0.2">
      <c r="A401" s="12" t="s">
        <v>680</v>
      </c>
      <c r="B401" s="13" t="s">
        <v>470</v>
      </c>
      <c r="C401" s="12" t="s">
        <v>192</v>
      </c>
      <c r="D401" s="82">
        <v>35.633333</v>
      </c>
      <c r="E401" s="82">
        <v>51.4</v>
      </c>
      <c r="F401" s="5" t="s">
        <v>296</v>
      </c>
      <c r="G401" s="6" t="s">
        <v>2459</v>
      </c>
      <c r="H401" s="13" t="s">
        <v>471</v>
      </c>
      <c r="I401" s="4" t="s">
        <v>196</v>
      </c>
      <c r="J401" s="14">
        <v>2300</v>
      </c>
      <c r="K401" s="4" t="s">
        <v>272</v>
      </c>
    </row>
    <row r="402" spans="1:11" ht="14.1" customHeight="1" x14ac:dyDescent="0.2">
      <c r="A402" s="34" t="s">
        <v>680</v>
      </c>
      <c r="B402" s="35" t="s">
        <v>819</v>
      </c>
      <c r="C402" s="34" t="s">
        <v>192</v>
      </c>
      <c r="D402" s="74">
        <v>35.666665999999999</v>
      </c>
      <c r="E402" s="74">
        <v>51.166665999999999</v>
      </c>
      <c r="F402" s="37" t="s">
        <v>296</v>
      </c>
      <c r="G402" s="36" t="s">
        <v>2459</v>
      </c>
      <c r="H402" s="35" t="s">
        <v>820</v>
      </c>
      <c r="I402" s="38" t="s">
        <v>196</v>
      </c>
      <c r="J402" s="39">
        <v>2100</v>
      </c>
      <c r="K402" s="38" t="s">
        <v>272</v>
      </c>
    </row>
    <row r="403" spans="1:11" ht="14.1" customHeight="1" x14ac:dyDescent="0.2">
      <c r="A403" s="34" t="s">
        <v>680</v>
      </c>
      <c r="B403" s="35" t="s">
        <v>827</v>
      </c>
      <c r="C403" s="34" t="s">
        <v>192</v>
      </c>
      <c r="D403" s="74">
        <v>35.671944000000003</v>
      </c>
      <c r="E403" s="74">
        <v>51.424444000000001</v>
      </c>
      <c r="F403" s="37" t="s">
        <v>296</v>
      </c>
      <c r="G403" s="36" t="s">
        <v>2459</v>
      </c>
      <c r="H403" s="35" t="s">
        <v>828</v>
      </c>
      <c r="I403" s="38" t="s">
        <v>196</v>
      </c>
      <c r="J403" s="39">
        <v>3000</v>
      </c>
      <c r="K403" s="38" t="s">
        <v>272</v>
      </c>
    </row>
    <row r="404" spans="1:11" ht="14.1" customHeight="1" x14ac:dyDescent="0.2">
      <c r="A404" s="34" t="s">
        <v>680</v>
      </c>
      <c r="B404" s="35" t="s">
        <v>66</v>
      </c>
      <c r="C404" s="34" t="s">
        <v>192</v>
      </c>
      <c r="D404" s="74">
        <v>35.866388000000001</v>
      </c>
      <c r="E404" s="74">
        <v>47.608611000000003</v>
      </c>
      <c r="F404" s="37" t="s">
        <v>296</v>
      </c>
      <c r="G404" s="36" t="s">
        <v>2459</v>
      </c>
      <c r="H404" s="35" t="s">
        <v>810</v>
      </c>
      <c r="I404" s="38" t="s">
        <v>196</v>
      </c>
      <c r="J404" s="39">
        <v>800</v>
      </c>
      <c r="K404" s="38" t="s">
        <v>272</v>
      </c>
    </row>
    <row r="405" spans="1:11" ht="14.1" customHeight="1" x14ac:dyDescent="0.2">
      <c r="A405" s="34" t="s">
        <v>680</v>
      </c>
      <c r="B405" s="35" t="s">
        <v>821</v>
      </c>
      <c r="C405" s="34" t="s">
        <v>192</v>
      </c>
      <c r="D405" s="74">
        <v>36.43</v>
      </c>
      <c r="E405" s="74">
        <v>54.947777000000002</v>
      </c>
      <c r="F405" s="37" t="s">
        <v>296</v>
      </c>
      <c r="G405" s="36" t="s">
        <v>2459</v>
      </c>
      <c r="H405" s="35" t="s">
        <v>822</v>
      </c>
      <c r="I405" s="38" t="s">
        <v>196</v>
      </c>
      <c r="J405" s="39" t="s">
        <v>198</v>
      </c>
      <c r="K405" s="38" t="s">
        <v>272</v>
      </c>
    </row>
    <row r="406" spans="1:11" ht="14.1" customHeight="1" x14ac:dyDescent="0.2">
      <c r="A406" s="12" t="s">
        <v>680</v>
      </c>
      <c r="B406" s="13" t="s">
        <v>483</v>
      </c>
      <c r="C406" s="12" t="s">
        <v>192</v>
      </c>
      <c r="D406" s="82">
        <v>36.433055000000003</v>
      </c>
      <c r="E406" s="82">
        <v>51.290554999999998</v>
      </c>
      <c r="F406" s="5" t="s">
        <v>296</v>
      </c>
      <c r="G406" s="6" t="s">
        <v>2459</v>
      </c>
      <c r="H406" s="13" t="s">
        <v>484</v>
      </c>
      <c r="I406" s="4" t="s">
        <v>196</v>
      </c>
      <c r="J406" s="14">
        <v>840</v>
      </c>
      <c r="K406" s="4" t="s">
        <v>272</v>
      </c>
    </row>
    <row r="407" spans="1:11" ht="14.1" customHeight="1" x14ac:dyDescent="0.2">
      <c r="A407" s="34" t="s">
        <v>680</v>
      </c>
      <c r="B407" s="35" t="s">
        <v>56</v>
      </c>
      <c r="C407" s="34" t="s">
        <v>192</v>
      </c>
      <c r="D407" s="74">
        <v>36.629443999999999</v>
      </c>
      <c r="E407" s="74">
        <v>49.518611</v>
      </c>
      <c r="F407" s="37" t="s">
        <v>296</v>
      </c>
      <c r="G407" s="36" t="s">
        <v>2459</v>
      </c>
      <c r="H407" s="35" t="s">
        <v>57</v>
      </c>
      <c r="I407" s="38" t="s">
        <v>196</v>
      </c>
      <c r="J407" s="39">
        <v>100</v>
      </c>
      <c r="K407" s="38" t="s">
        <v>272</v>
      </c>
    </row>
    <row r="408" spans="1:11" ht="14.1" customHeight="1" x14ac:dyDescent="0.2">
      <c r="A408" s="34" t="s">
        <v>680</v>
      </c>
      <c r="B408" s="35" t="s">
        <v>64</v>
      </c>
      <c r="C408" s="34" t="s">
        <v>192</v>
      </c>
      <c r="D408" s="74">
        <v>36.651387999999997</v>
      </c>
      <c r="E408" s="74">
        <v>53.296944000000003</v>
      </c>
      <c r="F408" s="37" t="s">
        <v>296</v>
      </c>
      <c r="G408" s="36" t="s">
        <v>2459</v>
      </c>
      <c r="H408" s="35" t="s">
        <v>65</v>
      </c>
      <c r="I408" s="38" t="s">
        <v>196</v>
      </c>
      <c r="J408" s="39" t="s">
        <v>198</v>
      </c>
      <c r="K408" s="38" t="s">
        <v>272</v>
      </c>
    </row>
    <row r="409" spans="1:11" ht="14.1" customHeight="1" x14ac:dyDescent="0.2">
      <c r="A409" s="12" t="s">
        <v>680</v>
      </c>
      <c r="B409" s="13" t="s">
        <v>477</v>
      </c>
      <c r="C409" s="12" t="s">
        <v>192</v>
      </c>
      <c r="D409" s="82">
        <v>37.479444000000001</v>
      </c>
      <c r="E409" s="82">
        <v>57.321387999999999</v>
      </c>
      <c r="F409" s="5" t="s">
        <v>296</v>
      </c>
      <c r="G409" s="6" t="s">
        <v>2459</v>
      </c>
      <c r="H409" s="13" t="s">
        <v>478</v>
      </c>
      <c r="I409" s="4" t="s">
        <v>196</v>
      </c>
      <c r="J409" s="14">
        <v>700</v>
      </c>
      <c r="K409" s="4" t="s">
        <v>272</v>
      </c>
    </row>
    <row r="410" spans="1:11" ht="14.1" customHeight="1" x14ac:dyDescent="0.2">
      <c r="A410" s="34" t="s">
        <v>680</v>
      </c>
      <c r="B410" s="35" t="s">
        <v>829</v>
      </c>
      <c r="C410" s="34" t="s">
        <v>192</v>
      </c>
      <c r="D410" s="74">
        <v>37.555</v>
      </c>
      <c r="E410" s="74">
        <v>45.102800000000002</v>
      </c>
      <c r="F410" s="37" t="s">
        <v>296</v>
      </c>
      <c r="G410" s="36" t="s">
        <v>2459</v>
      </c>
      <c r="H410" s="35" t="s">
        <v>831</v>
      </c>
      <c r="I410" s="38" t="s">
        <v>196</v>
      </c>
      <c r="J410" s="39">
        <v>180</v>
      </c>
      <c r="K410" s="38" t="s">
        <v>272</v>
      </c>
    </row>
    <row r="411" spans="1:11" ht="14.1" customHeight="1" x14ac:dyDescent="0.2">
      <c r="A411" s="34" t="s">
        <v>680</v>
      </c>
      <c r="B411" s="35" t="s">
        <v>829</v>
      </c>
      <c r="C411" s="34" t="s">
        <v>192</v>
      </c>
      <c r="D411" s="74">
        <v>37.555</v>
      </c>
      <c r="E411" s="74">
        <v>45.102800000000002</v>
      </c>
      <c r="F411" s="37" t="s">
        <v>296</v>
      </c>
      <c r="G411" s="36" t="s">
        <v>2459</v>
      </c>
      <c r="H411" s="35" t="s">
        <v>830</v>
      </c>
      <c r="I411" s="38" t="s">
        <v>196</v>
      </c>
      <c r="J411" s="39">
        <v>749</v>
      </c>
      <c r="K411" s="38" t="s">
        <v>272</v>
      </c>
    </row>
    <row r="412" spans="1:11" ht="14.1" customHeight="1" x14ac:dyDescent="0.2">
      <c r="A412" s="34" t="s">
        <v>680</v>
      </c>
      <c r="B412" s="35" t="s">
        <v>825</v>
      </c>
      <c r="C412" s="34" t="s">
        <v>192</v>
      </c>
      <c r="D412" s="74">
        <v>38.08</v>
      </c>
      <c r="E412" s="74">
        <v>46.291944000000001</v>
      </c>
      <c r="F412" s="37" t="s">
        <v>296</v>
      </c>
      <c r="G412" s="36" t="s">
        <v>2459</v>
      </c>
      <c r="H412" s="35" t="s">
        <v>826</v>
      </c>
      <c r="I412" s="38" t="s">
        <v>196</v>
      </c>
      <c r="J412" s="39" t="s">
        <v>198</v>
      </c>
      <c r="K412" s="38" t="s">
        <v>272</v>
      </c>
    </row>
    <row r="413" spans="1:11" ht="14.1" customHeight="1" x14ac:dyDescent="0.2">
      <c r="A413" s="12" t="s">
        <v>680</v>
      </c>
      <c r="B413" s="13" t="s">
        <v>472</v>
      </c>
      <c r="C413" s="12" t="s">
        <v>192</v>
      </c>
      <c r="D413" s="82">
        <v>38.249443999999997</v>
      </c>
      <c r="E413" s="82">
        <v>48.301388000000003</v>
      </c>
      <c r="F413" s="5" t="s">
        <v>296</v>
      </c>
      <c r="G413" s="6" t="s">
        <v>2459</v>
      </c>
      <c r="H413" s="13" t="s">
        <v>473</v>
      </c>
      <c r="I413" s="4" t="s">
        <v>196</v>
      </c>
      <c r="J413" s="14">
        <v>840</v>
      </c>
      <c r="K413" s="4" t="s">
        <v>272</v>
      </c>
    </row>
    <row r="414" spans="1:11" ht="14.1" customHeight="1" x14ac:dyDescent="0.2">
      <c r="A414" s="34" t="s">
        <v>680</v>
      </c>
      <c r="B414" s="35" t="s">
        <v>823</v>
      </c>
      <c r="C414" s="34" t="s">
        <v>192</v>
      </c>
      <c r="D414" s="74">
        <v>38.275554999999997</v>
      </c>
      <c r="E414" s="74">
        <v>45.98</v>
      </c>
      <c r="F414" s="37" t="s">
        <v>296</v>
      </c>
      <c r="G414" s="36" t="s">
        <v>2459</v>
      </c>
      <c r="H414" s="35" t="s">
        <v>824</v>
      </c>
      <c r="I414" s="38" t="s">
        <v>196</v>
      </c>
      <c r="J414" s="39">
        <v>1500</v>
      </c>
      <c r="K414" s="38" t="s">
        <v>272</v>
      </c>
    </row>
    <row r="415" spans="1:11" ht="14.1" customHeight="1" x14ac:dyDescent="0.2">
      <c r="A415" s="38" t="s">
        <v>680</v>
      </c>
      <c r="B415" s="35" t="s">
        <v>845</v>
      </c>
      <c r="C415" s="34" t="s">
        <v>197</v>
      </c>
      <c r="D415" s="73">
        <v>26.44</v>
      </c>
      <c r="E415" s="73">
        <v>59.134</v>
      </c>
      <c r="F415" s="34" t="s">
        <v>833</v>
      </c>
      <c r="G415" s="34" t="s">
        <v>199</v>
      </c>
      <c r="H415" s="35" t="s">
        <v>198</v>
      </c>
      <c r="I415" s="38" t="s">
        <v>196</v>
      </c>
      <c r="J415" s="39">
        <v>4</v>
      </c>
      <c r="K415" s="38" t="s">
        <v>272</v>
      </c>
    </row>
    <row r="416" spans="1:11" ht="14.1" customHeight="1" x14ac:dyDescent="0.2">
      <c r="A416" s="34" t="s">
        <v>680</v>
      </c>
      <c r="B416" s="35" t="s">
        <v>832</v>
      </c>
      <c r="C416" s="34" t="s">
        <v>197</v>
      </c>
      <c r="D416" s="74">
        <v>27.821666</v>
      </c>
      <c r="E416" s="74">
        <v>57.28</v>
      </c>
      <c r="F416" s="34" t="s">
        <v>833</v>
      </c>
      <c r="G416" s="34" t="s">
        <v>199</v>
      </c>
      <c r="H416" s="35" t="s">
        <v>834</v>
      </c>
      <c r="I416" s="38" t="s">
        <v>196</v>
      </c>
      <c r="J416" s="39">
        <v>180</v>
      </c>
      <c r="K416" s="38" t="s">
        <v>272</v>
      </c>
    </row>
    <row r="417" spans="1:11" ht="14.1" customHeight="1" x14ac:dyDescent="0.2">
      <c r="A417" s="34" t="s">
        <v>680</v>
      </c>
      <c r="B417" s="35" t="s">
        <v>843</v>
      </c>
      <c r="C417" s="34" t="s">
        <v>197</v>
      </c>
      <c r="D417" s="74">
        <v>28.694721999999999</v>
      </c>
      <c r="E417" s="74">
        <v>57.167777000000001</v>
      </c>
      <c r="F417" s="34" t="s">
        <v>833</v>
      </c>
      <c r="G417" s="34" t="s">
        <v>199</v>
      </c>
      <c r="H417" s="35" t="s">
        <v>688</v>
      </c>
      <c r="I417" s="38" t="s">
        <v>196</v>
      </c>
      <c r="J417" s="39">
        <v>30</v>
      </c>
      <c r="K417" s="38" t="s">
        <v>272</v>
      </c>
    </row>
    <row r="418" spans="1:11" ht="14.1" customHeight="1" x14ac:dyDescent="0.2">
      <c r="A418" s="34" t="s">
        <v>680</v>
      </c>
      <c r="B418" s="35" t="s">
        <v>837</v>
      </c>
      <c r="C418" s="34" t="s">
        <v>192</v>
      </c>
      <c r="D418" s="74">
        <v>35.700000000000003</v>
      </c>
      <c r="E418" s="74">
        <v>47.266666000000001</v>
      </c>
      <c r="F418" s="34" t="s">
        <v>833</v>
      </c>
      <c r="G418" s="34" t="s">
        <v>199</v>
      </c>
      <c r="H418" s="35" t="s">
        <v>838</v>
      </c>
      <c r="I418" s="38" t="s">
        <v>196</v>
      </c>
      <c r="J418" s="39">
        <v>5</v>
      </c>
      <c r="K418" s="38" t="s">
        <v>272</v>
      </c>
    </row>
    <row r="419" spans="1:11" ht="14.1" customHeight="1" x14ac:dyDescent="0.2">
      <c r="A419" s="34" t="s">
        <v>680</v>
      </c>
      <c r="B419" s="35" t="s">
        <v>841</v>
      </c>
      <c r="C419" s="34" t="s">
        <v>197</v>
      </c>
      <c r="D419" s="74">
        <v>36.418888000000003</v>
      </c>
      <c r="E419" s="74">
        <v>55.654443999999998</v>
      </c>
      <c r="F419" s="34" t="s">
        <v>833</v>
      </c>
      <c r="G419" s="34" t="s">
        <v>199</v>
      </c>
      <c r="H419" s="35" t="s">
        <v>842</v>
      </c>
      <c r="I419" s="38" t="s">
        <v>196</v>
      </c>
      <c r="J419" s="39">
        <v>6</v>
      </c>
      <c r="K419" s="38" t="s">
        <v>272</v>
      </c>
    </row>
    <row r="420" spans="1:11" ht="14.1" customHeight="1" x14ac:dyDescent="0.2">
      <c r="A420" s="34" t="s">
        <v>680</v>
      </c>
      <c r="B420" s="35" t="s">
        <v>839</v>
      </c>
      <c r="C420" s="34" t="s">
        <v>197</v>
      </c>
      <c r="D420" s="74">
        <v>36.475000000000001</v>
      </c>
      <c r="E420" s="74">
        <v>56.524999999999999</v>
      </c>
      <c r="F420" s="34" t="s">
        <v>833</v>
      </c>
      <c r="G420" s="34" t="s">
        <v>199</v>
      </c>
      <c r="H420" s="35" t="s">
        <v>840</v>
      </c>
      <c r="I420" s="38" t="s">
        <v>196</v>
      </c>
      <c r="J420" s="39">
        <v>6</v>
      </c>
      <c r="K420" s="38" t="s">
        <v>272</v>
      </c>
    </row>
    <row r="421" spans="1:11" ht="14.1" customHeight="1" x14ac:dyDescent="0.2">
      <c r="A421" s="34" t="s">
        <v>680</v>
      </c>
      <c r="B421" s="35" t="s">
        <v>835</v>
      </c>
      <c r="C421" s="34" t="s">
        <v>197</v>
      </c>
      <c r="D421" s="74">
        <v>36.623888000000001</v>
      </c>
      <c r="E421" s="74">
        <v>57.027500000000003</v>
      </c>
      <c r="F421" s="34" t="s">
        <v>833</v>
      </c>
      <c r="G421" s="34" t="s">
        <v>199</v>
      </c>
      <c r="H421" s="35" t="s">
        <v>836</v>
      </c>
      <c r="I421" s="38" t="s">
        <v>196</v>
      </c>
      <c r="J421" s="39">
        <v>2</v>
      </c>
      <c r="K421" s="38" t="s">
        <v>272</v>
      </c>
    </row>
    <row r="422" spans="1:11" ht="14.1" customHeight="1" x14ac:dyDescent="0.2">
      <c r="A422" s="38" t="s">
        <v>680</v>
      </c>
      <c r="B422" s="35" t="s">
        <v>844</v>
      </c>
      <c r="C422" s="34" t="s">
        <v>197</v>
      </c>
      <c r="D422" s="74">
        <v>37.533299999999997</v>
      </c>
      <c r="E422" s="74">
        <v>45</v>
      </c>
      <c r="F422" s="34" t="s">
        <v>833</v>
      </c>
      <c r="G422" s="34" t="s">
        <v>199</v>
      </c>
      <c r="H422" s="35" t="s">
        <v>198</v>
      </c>
      <c r="I422" s="38" t="s">
        <v>196</v>
      </c>
      <c r="J422" s="39">
        <v>3</v>
      </c>
      <c r="K422" s="38" t="s">
        <v>272</v>
      </c>
    </row>
    <row r="423" spans="1:11" ht="14.1" customHeight="1" x14ac:dyDescent="0.2">
      <c r="A423" s="34" t="s">
        <v>680</v>
      </c>
      <c r="B423" s="35" t="s">
        <v>847</v>
      </c>
      <c r="C423" s="34" t="s">
        <v>197</v>
      </c>
      <c r="D423" s="74">
        <v>32.961666000000001</v>
      </c>
      <c r="E423" s="74">
        <v>54.616666000000002</v>
      </c>
      <c r="F423" s="8" t="s">
        <v>274</v>
      </c>
      <c r="G423" s="34" t="s">
        <v>199</v>
      </c>
      <c r="H423" s="35" t="s">
        <v>697</v>
      </c>
      <c r="I423" s="38" t="s">
        <v>196</v>
      </c>
      <c r="J423" s="39">
        <v>3</v>
      </c>
      <c r="K423" s="38" t="s">
        <v>272</v>
      </c>
    </row>
    <row r="424" spans="1:11" ht="14.1" customHeight="1" x14ac:dyDescent="0.2">
      <c r="A424" s="34" t="s">
        <v>680</v>
      </c>
      <c r="B424" s="35" t="s">
        <v>846</v>
      </c>
      <c r="C424" s="34" t="s">
        <v>197</v>
      </c>
      <c r="D424" s="74">
        <v>33.845277000000003</v>
      </c>
      <c r="E424" s="74">
        <v>54.961666000000001</v>
      </c>
      <c r="F424" s="8" t="s">
        <v>274</v>
      </c>
      <c r="G424" s="34" t="s">
        <v>199</v>
      </c>
      <c r="H424" s="35" t="s">
        <v>697</v>
      </c>
      <c r="I424" s="38" t="s">
        <v>196</v>
      </c>
      <c r="J424" s="39">
        <v>39</v>
      </c>
      <c r="K424" s="38" t="s">
        <v>272</v>
      </c>
    </row>
    <row r="425" spans="1:11" ht="14.1" customHeight="1" x14ac:dyDescent="0.2">
      <c r="A425" s="34" t="s">
        <v>680</v>
      </c>
      <c r="B425" s="35" t="s">
        <v>848</v>
      </c>
      <c r="C425" s="34" t="s">
        <v>197</v>
      </c>
      <c r="D425" s="74">
        <v>35.671944000000003</v>
      </c>
      <c r="E425" s="74">
        <v>51.424444000000001</v>
      </c>
      <c r="F425" s="8" t="s">
        <v>274</v>
      </c>
      <c r="G425" s="34" t="s">
        <v>199</v>
      </c>
      <c r="H425" s="35" t="s">
        <v>849</v>
      </c>
      <c r="I425" s="38" t="s">
        <v>196</v>
      </c>
      <c r="J425" s="39">
        <v>40</v>
      </c>
      <c r="K425" s="38" t="s">
        <v>272</v>
      </c>
    </row>
    <row r="426" spans="1:11" ht="14.1" customHeight="1" x14ac:dyDescent="0.2">
      <c r="A426" s="34" t="s">
        <v>680</v>
      </c>
      <c r="B426" s="35" t="s">
        <v>850</v>
      </c>
      <c r="C426" s="34" t="s">
        <v>197</v>
      </c>
      <c r="D426" s="74">
        <v>35.273611000000002</v>
      </c>
      <c r="E426" s="74">
        <v>59.22</v>
      </c>
      <c r="F426" s="40" t="s">
        <v>274</v>
      </c>
      <c r="G426" s="36" t="s">
        <v>2459</v>
      </c>
      <c r="H426" s="35" t="s">
        <v>2510</v>
      </c>
      <c r="I426" s="38" t="s">
        <v>196</v>
      </c>
      <c r="J426" s="39">
        <v>20</v>
      </c>
      <c r="K426" s="38" t="s">
        <v>272</v>
      </c>
    </row>
    <row r="427" spans="1:11" ht="14.1" customHeight="1" x14ac:dyDescent="0.2">
      <c r="A427" s="34" t="s">
        <v>680</v>
      </c>
      <c r="B427" s="35" t="s">
        <v>851</v>
      </c>
      <c r="C427" s="34" t="s">
        <v>197</v>
      </c>
      <c r="D427" s="74">
        <v>35.273611000000002</v>
      </c>
      <c r="E427" s="74">
        <v>59.22</v>
      </c>
      <c r="F427" s="40" t="s">
        <v>274</v>
      </c>
      <c r="G427" s="36" t="s">
        <v>2459</v>
      </c>
      <c r="H427" s="35" t="s">
        <v>2510</v>
      </c>
      <c r="I427" s="38" t="s">
        <v>196</v>
      </c>
      <c r="J427" s="39">
        <v>20</v>
      </c>
      <c r="K427" s="38" t="s">
        <v>272</v>
      </c>
    </row>
    <row r="428" spans="1:11" ht="14.1" customHeight="1" x14ac:dyDescent="0.2">
      <c r="A428" s="34" t="s">
        <v>680</v>
      </c>
      <c r="B428" s="35" t="s">
        <v>852</v>
      </c>
      <c r="C428" s="34" t="s">
        <v>197</v>
      </c>
      <c r="D428" s="74">
        <v>36.214444</v>
      </c>
      <c r="E428" s="74">
        <v>57.679721999999998</v>
      </c>
      <c r="F428" s="40" t="s">
        <v>274</v>
      </c>
      <c r="G428" s="36" t="s">
        <v>2459</v>
      </c>
      <c r="H428" s="35" t="s">
        <v>2510</v>
      </c>
      <c r="I428" s="38" t="s">
        <v>196</v>
      </c>
      <c r="J428" s="39">
        <v>50</v>
      </c>
      <c r="K428" s="38" t="s">
        <v>272</v>
      </c>
    </row>
    <row r="429" spans="1:11" ht="14.1" customHeight="1" x14ac:dyDescent="0.2">
      <c r="A429" s="34" t="s">
        <v>680</v>
      </c>
      <c r="B429" s="35" t="s">
        <v>860</v>
      </c>
      <c r="C429" s="34" t="s">
        <v>197</v>
      </c>
      <c r="D429" s="74">
        <v>32.659722000000002</v>
      </c>
      <c r="E429" s="74">
        <v>51.671388</v>
      </c>
      <c r="F429" s="41" t="s">
        <v>276</v>
      </c>
      <c r="G429" s="36" t="s">
        <v>2459</v>
      </c>
      <c r="H429" s="35" t="s">
        <v>861</v>
      </c>
      <c r="I429" s="38" t="s">
        <v>196</v>
      </c>
      <c r="J429" s="39">
        <v>100</v>
      </c>
      <c r="K429" s="38" t="s">
        <v>272</v>
      </c>
    </row>
    <row r="430" spans="1:11" ht="14.1" customHeight="1" x14ac:dyDescent="0.2">
      <c r="A430" s="34" t="s">
        <v>680</v>
      </c>
      <c r="B430" s="35" t="s">
        <v>853</v>
      </c>
      <c r="C430" s="34" t="s">
        <v>197</v>
      </c>
      <c r="D430" s="74">
        <v>32.806666</v>
      </c>
      <c r="E430" s="74">
        <v>60.233055</v>
      </c>
      <c r="F430" s="41" t="s">
        <v>276</v>
      </c>
      <c r="G430" s="36" t="s">
        <v>2459</v>
      </c>
      <c r="H430" s="35" t="s">
        <v>854</v>
      </c>
      <c r="I430" s="38" t="s">
        <v>196</v>
      </c>
      <c r="J430" s="39">
        <v>14</v>
      </c>
      <c r="K430" s="38" t="s">
        <v>272</v>
      </c>
    </row>
    <row r="431" spans="1:11" ht="14.1" customHeight="1" x14ac:dyDescent="0.2">
      <c r="A431" s="34" t="s">
        <v>680</v>
      </c>
      <c r="B431" s="35" t="s">
        <v>855</v>
      </c>
      <c r="C431" s="34" t="s">
        <v>197</v>
      </c>
      <c r="D431" s="74">
        <v>35.575277</v>
      </c>
      <c r="E431" s="74">
        <v>53.394165999999998</v>
      </c>
      <c r="F431" s="41" t="s">
        <v>276</v>
      </c>
      <c r="G431" s="36" t="s">
        <v>2459</v>
      </c>
      <c r="H431" s="35" t="s">
        <v>856</v>
      </c>
      <c r="I431" s="38" t="s">
        <v>196</v>
      </c>
      <c r="J431" s="39">
        <v>39</v>
      </c>
      <c r="K431" s="38" t="s">
        <v>272</v>
      </c>
    </row>
    <row r="432" spans="1:11" ht="14.1" customHeight="1" x14ac:dyDescent="0.2">
      <c r="A432" s="34" t="s">
        <v>680</v>
      </c>
      <c r="B432" s="42" t="s">
        <v>858</v>
      </c>
      <c r="C432" s="34" t="s">
        <v>197</v>
      </c>
      <c r="D432" s="74">
        <v>36.170555</v>
      </c>
      <c r="E432" s="74">
        <v>52.981388000000003</v>
      </c>
      <c r="F432" s="41" t="s">
        <v>276</v>
      </c>
      <c r="G432" s="36" t="s">
        <v>2459</v>
      </c>
      <c r="H432" s="35" t="s">
        <v>859</v>
      </c>
      <c r="I432" s="38" t="s">
        <v>196</v>
      </c>
      <c r="J432" s="39" t="s">
        <v>198</v>
      </c>
      <c r="K432" s="38" t="s">
        <v>272</v>
      </c>
    </row>
    <row r="433" spans="1:11" ht="14.1" customHeight="1" x14ac:dyDescent="0.2">
      <c r="A433" s="34" t="s">
        <v>680</v>
      </c>
      <c r="B433" s="42" t="s">
        <v>857</v>
      </c>
      <c r="C433" s="34" t="s">
        <v>197</v>
      </c>
      <c r="D433" s="74">
        <v>36.43</v>
      </c>
      <c r="E433" s="74">
        <v>54.947777000000002</v>
      </c>
      <c r="F433" s="41" t="s">
        <v>276</v>
      </c>
      <c r="G433" s="36" t="s">
        <v>2459</v>
      </c>
      <c r="H433" s="35" t="s">
        <v>856</v>
      </c>
      <c r="I433" s="38" t="s">
        <v>196</v>
      </c>
      <c r="J433" s="39" t="s">
        <v>198</v>
      </c>
      <c r="K433" s="38" t="s">
        <v>272</v>
      </c>
    </row>
    <row r="434" spans="1:11" ht="14.1" customHeight="1" x14ac:dyDescent="0.2">
      <c r="A434" s="34" t="s">
        <v>680</v>
      </c>
      <c r="B434" s="35" t="s">
        <v>862</v>
      </c>
      <c r="C434" s="34" t="s">
        <v>192</v>
      </c>
      <c r="D434" s="74">
        <v>32.659722000000002</v>
      </c>
      <c r="E434" s="74">
        <v>51.671388</v>
      </c>
      <c r="F434" s="41" t="s">
        <v>276</v>
      </c>
      <c r="G434" s="36" t="s">
        <v>2459</v>
      </c>
      <c r="H434" s="35" t="s">
        <v>863</v>
      </c>
      <c r="I434" s="38" t="s">
        <v>196</v>
      </c>
      <c r="J434" s="39">
        <v>1150</v>
      </c>
      <c r="K434" s="38" t="s">
        <v>272</v>
      </c>
    </row>
    <row r="435" spans="1:11" ht="14.1" customHeight="1" x14ac:dyDescent="0.2">
      <c r="A435" s="34" t="s">
        <v>680</v>
      </c>
      <c r="B435" s="35" t="s">
        <v>869</v>
      </c>
      <c r="C435" s="34" t="s">
        <v>192</v>
      </c>
      <c r="D435" s="74">
        <v>30.088888000000001</v>
      </c>
      <c r="E435" s="74">
        <v>55.415832999999999</v>
      </c>
      <c r="F435" s="38" t="s">
        <v>2247</v>
      </c>
      <c r="G435" s="34" t="s">
        <v>375</v>
      </c>
      <c r="H435" s="35" t="s">
        <v>865</v>
      </c>
      <c r="I435" s="38" t="s">
        <v>196</v>
      </c>
      <c r="J435" s="39">
        <v>3</v>
      </c>
      <c r="K435" s="38" t="s">
        <v>272</v>
      </c>
    </row>
    <row r="436" spans="1:11" ht="14.1" customHeight="1" x14ac:dyDescent="0.2">
      <c r="A436" s="34" t="s">
        <v>680</v>
      </c>
      <c r="B436" s="35" t="s">
        <v>870</v>
      </c>
      <c r="C436" s="34" t="s">
        <v>283</v>
      </c>
      <c r="D436" s="74">
        <v>30.088888000000001</v>
      </c>
      <c r="E436" s="74">
        <v>55.415832999999999</v>
      </c>
      <c r="F436" s="38" t="s">
        <v>2247</v>
      </c>
      <c r="G436" s="34" t="s">
        <v>199</v>
      </c>
      <c r="H436" s="35" t="s">
        <v>865</v>
      </c>
      <c r="I436" s="38" t="s">
        <v>196</v>
      </c>
      <c r="J436" s="39">
        <v>7</v>
      </c>
      <c r="K436" s="38" t="s">
        <v>272</v>
      </c>
    </row>
    <row r="437" spans="1:11" ht="14.1" customHeight="1" x14ac:dyDescent="0.2">
      <c r="A437" s="34" t="s">
        <v>680</v>
      </c>
      <c r="B437" s="35" t="s">
        <v>864</v>
      </c>
      <c r="C437" s="34" t="s">
        <v>192</v>
      </c>
      <c r="D437" s="74">
        <v>30.088888000000001</v>
      </c>
      <c r="E437" s="74">
        <v>55.415832999999999</v>
      </c>
      <c r="F437" s="38" t="s">
        <v>2247</v>
      </c>
      <c r="G437" s="36" t="s">
        <v>2459</v>
      </c>
      <c r="H437" s="35" t="s">
        <v>865</v>
      </c>
      <c r="I437" s="38" t="s">
        <v>196</v>
      </c>
      <c r="J437" s="39">
        <v>12</v>
      </c>
      <c r="K437" s="38" t="s">
        <v>272</v>
      </c>
    </row>
    <row r="438" spans="1:11" ht="14.1" customHeight="1" x14ac:dyDescent="0.2">
      <c r="A438" s="34" t="s">
        <v>680</v>
      </c>
      <c r="B438" s="35" t="s">
        <v>877</v>
      </c>
      <c r="C438" s="34" t="s">
        <v>192</v>
      </c>
      <c r="D438" s="74">
        <v>30.088888000000001</v>
      </c>
      <c r="E438" s="74">
        <v>55.415832999999999</v>
      </c>
      <c r="F438" s="38" t="s">
        <v>2247</v>
      </c>
      <c r="G438" s="34" t="s">
        <v>199</v>
      </c>
      <c r="H438" s="35" t="s">
        <v>865</v>
      </c>
      <c r="I438" s="38" t="s">
        <v>196</v>
      </c>
      <c r="J438" s="39">
        <v>51</v>
      </c>
      <c r="K438" s="38" t="s">
        <v>272</v>
      </c>
    </row>
    <row r="439" spans="1:11" ht="14.1" customHeight="1" x14ac:dyDescent="0.2">
      <c r="A439" s="34" t="s">
        <v>680</v>
      </c>
      <c r="B439" s="35" t="s">
        <v>872</v>
      </c>
      <c r="C439" s="34" t="s">
        <v>351</v>
      </c>
      <c r="D439" s="74">
        <v>30.088888000000001</v>
      </c>
      <c r="E439" s="74">
        <v>55.415832999999999</v>
      </c>
      <c r="F439" s="38" t="s">
        <v>2247</v>
      </c>
      <c r="G439" s="34" t="s">
        <v>199</v>
      </c>
      <c r="H439" s="35" t="s">
        <v>865</v>
      </c>
      <c r="I439" s="38" t="s">
        <v>196</v>
      </c>
      <c r="J439" s="39">
        <v>80</v>
      </c>
      <c r="K439" s="38" t="s">
        <v>272</v>
      </c>
    </row>
    <row r="440" spans="1:11" ht="14.1" customHeight="1" x14ac:dyDescent="0.2">
      <c r="A440" s="34" t="s">
        <v>680</v>
      </c>
      <c r="B440" s="35" t="s">
        <v>868</v>
      </c>
      <c r="C440" s="34" t="s">
        <v>192</v>
      </c>
      <c r="D440" s="74">
        <v>30.088888000000001</v>
      </c>
      <c r="E440" s="74">
        <v>55.415832999999999</v>
      </c>
      <c r="F440" s="38" t="s">
        <v>2247</v>
      </c>
      <c r="G440" s="34" t="s">
        <v>375</v>
      </c>
      <c r="H440" s="35" t="s">
        <v>865</v>
      </c>
      <c r="I440" s="38" t="s">
        <v>196</v>
      </c>
      <c r="J440" s="39">
        <v>120</v>
      </c>
      <c r="K440" s="38" t="s">
        <v>272</v>
      </c>
    </row>
    <row r="441" spans="1:11" ht="14.1" customHeight="1" x14ac:dyDescent="0.2">
      <c r="A441" s="34" t="s">
        <v>680</v>
      </c>
      <c r="B441" s="35" t="s">
        <v>873</v>
      </c>
      <c r="C441" s="34" t="s">
        <v>351</v>
      </c>
      <c r="D441" s="74">
        <v>30.088888000000001</v>
      </c>
      <c r="E441" s="74">
        <v>55.415832999999999</v>
      </c>
      <c r="F441" s="38" t="s">
        <v>2247</v>
      </c>
      <c r="G441" s="34" t="s">
        <v>199</v>
      </c>
      <c r="H441" s="35" t="s">
        <v>865</v>
      </c>
      <c r="I441" s="38" t="s">
        <v>196</v>
      </c>
      <c r="J441" s="39">
        <v>154</v>
      </c>
      <c r="K441" s="38" t="s">
        <v>272</v>
      </c>
    </row>
    <row r="442" spans="1:11" ht="14.1" customHeight="1" x14ac:dyDescent="0.2">
      <c r="A442" s="34" t="s">
        <v>680</v>
      </c>
      <c r="B442" s="35" t="s">
        <v>871</v>
      </c>
      <c r="C442" s="34" t="s">
        <v>197</v>
      </c>
      <c r="D442" s="74">
        <v>30.088888000000001</v>
      </c>
      <c r="E442" s="74">
        <v>55.415832999999999</v>
      </c>
      <c r="F442" s="38" t="s">
        <v>2247</v>
      </c>
      <c r="G442" s="34" t="s">
        <v>375</v>
      </c>
      <c r="H442" s="35" t="s">
        <v>865</v>
      </c>
      <c r="I442" s="38" t="s">
        <v>196</v>
      </c>
      <c r="J442" s="39">
        <v>13400</v>
      </c>
      <c r="K442" s="38" t="s">
        <v>272</v>
      </c>
    </row>
    <row r="443" spans="1:11" ht="14.1" customHeight="1" x14ac:dyDescent="0.2">
      <c r="A443" s="34" t="s">
        <v>680</v>
      </c>
      <c r="B443" s="35" t="s">
        <v>874</v>
      </c>
      <c r="C443" s="34" t="s">
        <v>197</v>
      </c>
      <c r="D443" s="74">
        <v>30.107776999999999</v>
      </c>
      <c r="E443" s="74">
        <v>55.122776999999999</v>
      </c>
      <c r="F443" s="38" t="s">
        <v>2247</v>
      </c>
      <c r="G443" s="34" t="s">
        <v>375</v>
      </c>
      <c r="H443" s="35" t="s">
        <v>865</v>
      </c>
      <c r="I443" s="38" t="s">
        <v>196</v>
      </c>
      <c r="J443" s="39">
        <v>400</v>
      </c>
      <c r="K443" s="38" t="s">
        <v>272</v>
      </c>
    </row>
    <row r="444" spans="1:11" ht="14.1" customHeight="1" x14ac:dyDescent="0.2">
      <c r="A444" s="38" t="s">
        <v>680</v>
      </c>
      <c r="B444" s="35" t="s">
        <v>493</v>
      </c>
      <c r="C444" s="34" t="s">
        <v>192</v>
      </c>
      <c r="D444" s="74">
        <v>30.293900000000001</v>
      </c>
      <c r="E444" s="74">
        <v>57.084200000000003</v>
      </c>
      <c r="F444" s="38" t="s">
        <v>2247</v>
      </c>
      <c r="G444" s="34" t="s">
        <v>199</v>
      </c>
      <c r="H444" s="35" t="s">
        <v>866</v>
      </c>
      <c r="I444" s="38" t="s">
        <v>196</v>
      </c>
      <c r="J444" s="39">
        <v>35</v>
      </c>
      <c r="K444" s="38" t="s">
        <v>272</v>
      </c>
    </row>
    <row r="445" spans="1:11" ht="14.1" customHeight="1" x14ac:dyDescent="0.2">
      <c r="A445" s="34" t="s">
        <v>680</v>
      </c>
      <c r="B445" s="35" t="s">
        <v>867</v>
      </c>
      <c r="C445" s="34" t="s">
        <v>197</v>
      </c>
      <c r="D445" s="74">
        <v>31.088888000000001</v>
      </c>
      <c r="E445" s="74">
        <v>55.415832999999999</v>
      </c>
      <c r="F445" s="38" t="s">
        <v>2247</v>
      </c>
      <c r="G445" s="34" t="s">
        <v>375</v>
      </c>
      <c r="H445" s="35" t="s">
        <v>865</v>
      </c>
      <c r="I445" s="38" t="s">
        <v>196</v>
      </c>
      <c r="J445" s="39">
        <v>5000</v>
      </c>
      <c r="K445" s="38" t="s">
        <v>272</v>
      </c>
    </row>
    <row r="446" spans="1:11" ht="14.1" customHeight="1" x14ac:dyDescent="0.2">
      <c r="A446" s="34" t="s">
        <v>680</v>
      </c>
      <c r="B446" s="35" t="s">
        <v>2445</v>
      </c>
      <c r="C446" s="34" t="s">
        <v>197</v>
      </c>
      <c r="D446" s="74">
        <v>33.133333</v>
      </c>
      <c r="E446" s="74">
        <v>55.415832999999999</v>
      </c>
      <c r="F446" s="38" t="s">
        <v>2247</v>
      </c>
      <c r="G446" s="34" t="s">
        <v>375</v>
      </c>
      <c r="H446" s="35" t="s">
        <v>865</v>
      </c>
      <c r="I446" s="38" t="s">
        <v>196</v>
      </c>
      <c r="J446" s="39">
        <v>15</v>
      </c>
      <c r="K446" s="38" t="s">
        <v>272</v>
      </c>
    </row>
    <row r="447" spans="1:11" ht="14.1" customHeight="1" x14ac:dyDescent="0.2">
      <c r="A447" s="34" t="s">
        <v>680</v>
      </c>
      <c r="B447" s="35" t="s">
        <v>875</v>
      </c>
      <c r="C447" s="34" t="s">
        <v>192</v>
      </c>
      <c r="D447" s="74">
        <v>35.279443999999998</v>
      </c>
      <c r="E447" s="74">
        <v>49.585833000000001</v>
      </c>
      <c r="F447" s="38" t="s">
        <v>2247</v>
      </c>
      <c r="G447" s="34" t="s">
        <v>199</v>
      </c>
      <c r="H447" s="35" t="s">
        <v>876</v>
      </c>
      <c r="I447" s="38" t="s">
        <v>196</v>
      </c>
      <c r="J447" s="39" t="s">
        <v>198</v>
      </c>
      <c r="K447" s="38" t="s">
        <v>272</v>
      </c>
    </row>
    <row r="448" spans="1:11" ht="14.1" customHeight="1" x14ac:dyDescent="0.2">
      <c r="A448" s="34" t="s">
        <v>680</v>
      </c>
      <c r="B448" s="35" t="s">
        <v>878</v>
      </c>
      <c r="C448" s="34" t="s">
        <v>192</v>
      </c>
      <c r="D448" s="74">
        <v>35.671944000000003</v>
      </c>
      <c r="E448" s="74">
        <v>51.424444000000001</v>
      </c>
      <c r="F448" s="38" t="s">
        <v>2247</v>
      </c>
      <c r="G448" s="34" t="s">
        <v>199</v>
      </c>
      <c r="H448" s="35" t="s">
        <v>879</v>
      </c>
      <c r="I448" s="38" t="s">
        <v>196</v>
      </c>
      <c r="J448" s="39" t="s">
        <v>198</v>
      </c>
      <c r="K448" s="38" t="s">
        <v>272</v>
      </c>
    </row>
    <row r="449" spans="1:11" ht="14.1" customHeight="1" x14ac:dyDescent="0.2">
      <c r="A449" s="34" t="s">
        <v>680</v>
      </c>
      <c r="B449" s="40" t="s">
        <v>880</v>
      </c>
      <c r="C449" s="34" t="s">
        <v>197</v>
      </c>
      <c r="D449" s="74">
        <v>38.08</v>
      </c>
      <c r="E449" s="74">
        <v>46.291944000000001</v>
      </c>
      <c r="F449" s="37" t="s">
        <v>445</v>
      </c>
      <c r="G449" s="36" t="s">
        <v>2459</v>
      </c>
      <c r="H449" s="40" t="s">
        <v>688</v>
      </c>
      <c r="I449" s="38" t="s">
        <v>196</v>
      </c>
      <c r="J449" s="43">
        <v>2</v>
      </c>
      <c r="K449" s="38" t="s">
        <v>272</v>
      </c>
    </row>
    <row r="450" spans="1:11" ht="14.1" customHeight="1" x14ac:dyDescent="0.2">
      <c r="A450" s="34" t="s">
        <v>680</v>
      </c>
      <c r="B450" s="35" t="s">
        <v>2321</v>
      </c>
      <c r="C450" s="34" t="s">
        <v>192</v>
      </c>
      <c r="D450" s="74">
        <v>31.3292</v>
      </c>
      <c r="E450" s="74">
        <v>48.691099999999999</v>
      </c>
      <c r="F450" s="4" t="s">
        <v>2322</v>
      </c>
      <c r="G450" s="36" t="s">
        <v>2459</v>
      </c>
      <c r="H450" s="35" t="s">
        <v>881</v>
      </c>
      <c r="I450" s="38" t="s">
        <v>196</v>
      </c>
      <c r="J450" s="39">
        <v>600</v>
      </c>
      <c r="K450" s="38" t="s">
        <v>272</v>
      </c>
    </row>
    <row r="451" spans="1:11" ht="14.1" customHeight="1" x14ac:dyDescent="0.2">
      <c r="A451" s="34" t="s">
        <v>680</v>
      </c>
      <c r="B451" s="35" t="s">
        <v>2324</v>
      </c>
      <c r="C451" s="34" t="s">
        <v>192</v>
      </c>
      <c r="D451" s="74">
        <v>33.529722</v>
      </c>
      <c r="E451" s="74">
        <v>51.903888000000002</v>
      </c>
      <c r="F451" s="4" t="s">
        <v>2322</v>
      </c>
      <c r="G451" s="36" t="s">
        <v>2459</v>
      </c>
      <c r="H451" s="35" t="s">
        <v>863</v>
      </c>
      <c r="I451" s="38" t="s">
        <v>196</v>
      </c>
      <c r="J451" s="39">
        <v>600</v>
      </c>
      <c r="K451" s="38" t="s">
        <v>272</v>
      </c>
    </row>
    <row r="452" spans="1:11" ht="14.1" customHeight="1" x14ac:dyDescent="0.2">
      <c r="A452" s="34" t="s">
        <v>680</v>
      </c>
      <c r="B452" s="35" t="s">
        <v>2325</v>
      </c>
      <c r="C452" s="34" t="s">
        <v>192</v>
      </c>
      <c r="D452" s="74">
        <v>33.529722</v>
      </c>
      <c r="E452" s="74">
        <v>51.903888000000002</v>
      </c>
      <c r="F452" s="4" t="s">
        <v>2322</v>
      </c>
      <c r="G452" s="36" t="s">
        <v>2459</v>
      </c>
      <c r="H452" s="35" t="s">
        <v>882</v>
      </c>
      <c r="I452" s="38" t="s">
        <v>196</v>
      </c>
      <c r="J452" s="39">
        <v>3200</v>
      </c>
      <c r="K452" s="38" t="s">
        <v>272</v>
      </c>
    </row>
    <row r="453" spans="1:11" ht="14.1" customHeight="1" x14ac:dyDescent="0.2">
      <c r="A453" s="34" t="s">
        <v>680</v>
      </c>
      <c r="B453" s="35" t="s">
        <v>887</v>
      </c>
      <c r="C453" s="34" t="s">
        <v>197</v>
      </c>
      <c r="D453" s="74">
        <v>30.293887999999999</v>
      </c>
      <c r="E453" s="74">
        <v>57.084166000000003</v>
      </c>
      <c r="F453" s="4" t="s">
        <v>2322</v>
      </c>
      <c r="G453" s="36" t="s">
        <v>2459</v>
      </c>
      <c r="H453" s="35" t="s">
        <v>2333</v>
      </c>
      <c r="I453" s="38" t="s">
        <v>196</v>
      </c>
      <c r="J453" s="39">
        <v>5200</v>
      </c>
      <c r="K453" s="38" t="s">
        <v>272</v>
      </c>
    </row>
    <row r="454" spans="1:11" ht="14.1" customHeight="1" x14ac:dyDescent="0.2">
      <c r="A454" s="34" t="s">
        <v>680</v>
      </c>
      <c r="B454" s="35" t="s">
        <v>885</v>
      </c>
      <c r="C454" s="34" t="s">
        <v>197</v>
      </c>
      <c r="D454" s="74">
        <v>31.583333</v>
      </c>
      <c r="E454" s="74">
        <v>55.4</v>
      </c>
      <c r="F454" s="4" t="s">
        <v>2322</v>
      </c>
      <c r="G454" s="36" t="s">
        <v>2459</v>
      </c>
      <c r="H454" s="35" t="s">
        <v>2331</v>
      </c>
      <c r="I454" s="38" t="s">
        <v>196</v>
      </c>
      <c r="J454" s="39">
        <v>3250</v>
      </c>
      <c r="K454" s="38" t="s">
        <v>272</v>
      </c>
    </row>
    <row r="455" spans="1:11" ht="14.1" customHeight="1" x14ac:dyDescent="0.2">
      <c r="A455" s="34" t="s">
        <v>680</v>
      </c>
      <c r="B455" s="35" t="s">
        <v>883</v>
      </c>
      <c r="C455" s="34" t="s">
        <v>197</v>
      </c>
      <c r="D455" s="74">
        <v>32.299999</v>
      </c>
      <c r="E455" s="74">
        <v>55.5</v>
      </c>
      <c r="F455" s="4" t="s">
        <v>2322</v>
      </c>
      <c r="G455" s="36" t="s">
        <v>2459</v>
      </c>
      <c r="H455" s="35" t="s">
        <v>884</v>
      </c>
      <c r="I455" s="38" t="s">
        <v>196</v>
      </c>
      <c r="J455" s="39">
        <v>3800</v>
      </c>
      <c r="K455" s="38" t="s">
        <v>272</v>
      </c>
    </row>
    <row r="456" spans="1:11" ht="14.1" customHeight="1" x14ac:dyDescent="0.2">
      <c r="A456" s="34" t="s">
        <v>680</v>
      </c>
      <c r="B456" s="35" t="s">
        <v>888</v>
      </c>
      <c r="C456" s="34" t="s">
        <v>197</v>
      </c>
      <c r="D456" s="74">
        <v>34.460554999999999</v>
      </c>
      <c r="E456" s="74">
        <v>60.411110999999998</v>
      </c>
      <c r="F456" s="4" t="s">
        <v>2322</v>
      </c>
      <c r="G456" s="36" t="s">
        <v>2459</v>
      </c>
      <c r="H456" s="35" t="s">
        <v>688</v>
      </c>
      <c r="I456" s="38" t="s">
        <v>196</v>
      </c>
      <c r="J456" s="39">
        <v>100</v>
      </c>
      <c r="K456" s="38" t="s">
        <v>272</v>
      </c>
    </row>
    <row r="457" spans="1:11" ht="14.1" customHeight="1" x14ac:dyDescent="0.2">
      <c r="A457" s="34" t="s">
        <v>680</v>
      </c>
      <c r="B457" s="35" t="s">
        <v>886</v>
      </c>
      <c r="C457" s="34" t="s">
        <v>197</v>
      </c>
      <c r="D457" s="74">
        <v>36.828299999999999</v>
      </c>
      <c r="E457" s="74">
        <v>58.778300000000002</v>
      </c>
      <c r="F457" s="4" t="s">
        <v>2322</v>
      </c>
      <c r="G457" s="36" t="s">
        <v>2459</v>
      </c>
      <c r="H457" s="35" t="s">
        <v>697</v>
      </c>
      <c r="I457" s="38" t="s">
        <v>196</v>
      </c>
      <c r="J457" s="39">
        <v>4</v>
      </c>
      <c r="K457" s="38" t="s">
        <v>272</v>
      </c>
    </row>
    <row r="458" spans="1:11" ht="14.1" customHeight="1" x14ac:dyDescent="0.2">
      <c r="A458" s="34" t="s">
        <v>680</v>
      </c>
      <c r="B458" s="34" t="s">
        <v>680</v>
      </c>
      <c r="C458" s="34" t="s">
        <v>197</v>
      </c>
      <c r="D458" s="74">
        <v>48.7</v>
      </c>
      <c r="E458" s="74">
        <v>36.391666000000001</v>
      </c>
      <c r="F458" s="4" t="s">
        <v>2322</v>
      </c>
      <c r="G458" s="36" t="s">
        <v>2459</v>
      </c>
      <c r="H458" s="35" t="s">
        <v>2334</v>
      </c>
      <c r="I458" s="38" t="s">
        <v>196</v>
      </c>
      <c r="J458" s="39" t="s">
        <v>198</v>
      </c>
      <c r="K458" s="38" t="s">
        <v>272</v>
      </c>
    </row>
    <row r="459" spans="1:11" ht="14.1" customHeight="1" x14ac:dyDescent="0.2">
      <c r="A459" s="38" t="s">
        <v>680</v>
      </c>
      <c r="B459" s="40" t="s">
        <v>889</v>
      </c>
      <c r="C459" s="34" t="s">
        <v>192</v>
      </c>
      <c r="D459" s="74">
        <v>30.293900000000001</v>
      </c>
      <c r="E459" s="74">
        <v>57.084200000000003</v>
      </c>
      <c r="F459" s="40" t="s">
        <v>2246</v>
      </c>
      <c r="G459" s="36" t="s">
        <v>2459</v>
      </c>
      <c r="H459" s="40" t="s">
        <v>834</v>
      </c>
      <c r="I459" s="38" t="s">
        <v>196</v>
      </c>
      <c r="J459" s="43">
        <v>2</v>
      </c>
      <c r="K459" s="38" t="s">
        <v>272</v>
      </c>
    </row>
    <row r="460" spans="1:11" ht="14.1" customHeight="1" x14ac:dyDescent="0.2">
      <c r="A460" s="38" t="s">
        <v>680</v>
      </c>
      <c r="B460" s="40" t="s">
        <v>493</v>
      </c>
      <c r="C460" s="34" t="s">
        <v>192</v>
      </c>
      <c r="D460" s="74">
        <v>30.293900000000001</v>
      </c>
      <c r="E460" s="74">
        <v>57.084200000000003</v>
      </c>
      <c r="F460" s="40" t="s">
        <v>2299</v>
      </c>
      <c r="G460" s="36" t="s">
        <v>2459</v>
      </c>
      <c r="H460" s="40" t="s">
        <v>834</v>
      </c>
      <c r="I460" s="38" t="s">
        <v>196</v>
      </c>
      <c r="J460" s="43">
        <v>2</v>
      </c>
      <c r="K460" s="38" t="s">
        <v>272</v>
      </c>
    </row>
    <row r="461" spans="1:11" ht="14.1" customHeight="1" x14ac:dyDescent="0.2">
      <c r="A461" s="38" t="s">
        <v>680</v>
      </c>
      <c r="B461" s="38" t="s">
        <v>680</v>
      </c>
      <c r="C461" s="34" t="s">
        <v>192</v>
      </c>
      <c r="D461" s="79">
        <v>32.647531399999998</v>
      </c>
      <c r="E461" s="79">
        <v>54.564351600000002</v>
      </c>
      <c r="F461" s="40" t="s">
        <v>2299</v>
      </c>
      <c r="G461" s="36" t="s">
        <v>2459</v>
      </c>
      <c r="H461" s="40" t="s">
        <v>2298</v>
      </c>
      <c r="I461" s="38" t="s">
        <v>196</v>
      </c>
      <c r="J461" s="43">
        <v>1</v>
      </c>
      <c r="K461" s="38" t="s">
        <v>272</v>
      </c>
    </row>
    <row r="462" spans="1:11" ht="14.1" customHeight="1" x14ac:dyDescent="0.2">
      <c r="A462" s="38" t="s">
        <v>680</v>
      </c>
      <c r="B462" s="40" t="s">
        <v>890</v>
      </c>
      <c r="C462" s="34" t="s">
        <v>351</v>
      </c>
      <c r="D462" s="74">
        <v>28.33</v>
      </c>
      <c r="E462" s="74">
        <v>57.859200000000001</v>
      </c>
      <c r="F462" s="40" t="s">
        <v>2306</v>
      </c>
      <c r="G462" s="36" t="s">
        <v>2459</v>
      </c>
      <c r="H462" s="40" t="s">
        <v>865</v>
      </c>
      <c r="I462" s="38" t="s">
        <v>196</v>
      </c>
      <c r="J462" s="43">
        <v>2</v>
      </c>
      <c r="K462" s="38" t="s">
        <v>272</v>
      </c>
    </row>
    <row r="463" spans="1:11" ht="14.1" customHeight="1" x14ac:dyDescent="0.2">
      <c r="A463" s="38" t="s">
        <v>680</v>
      </c>
      <c r="B463" s="38" t="s">
        <v>680</v>
      </c>
      <c r="C463" s="34" t="s">
        <v>351</v>
      </c>
      <c r="D463" s="79">
        <v>32.647531399999998</v>
      </c>
      <c r="E463" s="79">
        <v>54.564351600000002</v>
      </c>
      <c r="F463" s="40" t="s">
        <v>2306</v>
      </c>
      <c r="G463" s="36" t="s">
        <v>2459</v>
      </c>
      <c r="H463" s="40" t="s">
        <v>2305</v>
      </c>
      <c r="I463" s="38" t="s">
        <v>196</v>
      </c>
      <c r="J463" s="43">
        <v>1</v>
      </c>
      <c r="K463" s="38" t="s">
        <v>272</v>
      </c>
    </row>
    <row r="464" spans="1:11" ht="14.1" customHeight="1" x14ac:dyDescent="0.2">
      <c r="A464" s="38" t="s">
        <v>680</v>
      </c>
      <c r="B464" s="38" t="s">
        <v>680</v>
      </c>
      <c r="C464" s="34" t="s">
        <v>351</v>
      </c>
      <c r="D464" s="79">
        <v>32.647531399999998</v>
      </c>
      <c r="E464" s="79">
        <v>54.564351600000002</v>
      </c>
      <c r="F464" s="40" t="s">
        <v>2306</v>
      </c>
      <c r="G464" s="36" t="s">
        <v>2459</v>
      </c>
      <c r="H464" s="40" t="s">
        <v>891</v>
      </c>
      <c r="I464" s="38" t="s">
        <v>196</v>
      </c>
      <c r="J464" s="43">
        <v>1</v>
      </c>
      <c r="K464" s="38" t="s">
        <v>272</v>
      </c>
    </row>
    <row r="465" spans="1:11" ht="14.1" customHeight="1" x14ac:dyDescent="0.2">
      <c r="A465" s="38" t="s">
        <v>680</v>
      </c>
      <c r="B465" s="38" t="s">
        <v>680</v>
      </c>
      <c r="C465" s="34" t="s">
        <v>192</v>
      </c>
      <c r="D465" s="79">
        <v>32.647531399999998</v>
      </c>
      <c r="E465" s="79">
        <v>54.564351600000002</v>
      </c>
      <c r="F465" s="40" t="s">
        <v>2307</v>
      </c>
      <c r="G465" s="36" t="s">
        <v>2459</v>
      </c>
      <c r="H465" s="40" t="s">
        <v>895</v>
      </c>
      <c r="I465" s="38" t="s">
        <v>196</v>
      </c>
      <c r="J465" s="43">
        <v>1</v>
      </c>
      <c r="K465" s="38" t="s">
        <v>272</v>
      </c>
    </row>
    <row r="466" spans="1:11" ht="14.1" customHeight="1" x14ac:dyDescent="0.2">
      <c r="A466" s="38" t="s">
        <v>680</v>
      </c>
      <c r="B466" s="38" t="s">
        <v>680</v>
      </c>
      <c r="C466" s="34" t="s">
        <v>192</v>
      </c>
      <c r="D466" s="79">
        <v>32.647531399999998</v>
      </c>
      <c r="E466" s="79">
        <v>54.564351600000002</v>
      </c>
      <c r="F466" s="40" t="s">
        <v>2307</v>
      </c>
      <c r="G466" s="36" t="s">
        <v>2459</v>
      </c>
      <c r="H466" s="40" t="s">
        <v>894</v>
      </c>
      <c r="I466" s="38" t="s">
        <v>196</v>
      </c>
      <c r="J466" s="43">
        <v>23</v>
      </c>
      <c r="K466" s="38" t="s">
        <v>272</v>
      </c>
    </row>
    <row r="467" spans="1:11" ht="14.1" customHeight="1" x14ac:dyDescent="0.2">
      <c r="A467" s="38" t="s">
        <v>680</v>
      </c>
      <c r="B467" s="40" t="s">
        <v>892</v>
      </c>
      <c r="C467" s="34" t="s">
        <v>192</v>
      </c>
      <c r="D467" s="74">
        <v>36.475000000000001</v>
      </c>
      <c r="E467" s="74">
        <v>56.524999999999999</v>
      </c>
      <c r="F467" s="40" t="s">
        <v>2307</v>
      </c>
      <c r="G467" s="36" t="s">
        <v>2459</v>
      </c>
      <c r="H467" s="40" t="s">
        <v>893</v>
      </c>
      <c r="I467" s="38" t="s">
        <v>196</v>
      </c>
      <c r="J467" s="43">
        <v>25</v>
      </c>
      <c r="K467" s="38" t="s">
        <v>272</v>
      </c>
    </row>
    <row r="468" spans="1:11" ht="14.1" customHeight="1" x14ac:dyDescent="0.2">
      <c r="A468" s="38" t="s">
        <v>680</v>
      </c>
      <c r="B468" s="40" t="s">
        <v>896</v>
      </c>
      <c r="C468" s="34" t="s">
        <v>192</v>
      </c>
      <c r="D468" s="74">
        <v>30.45</v>
      </c>
      <c r="E468" s="74">
        <v>49.083333000000003</v>
      </c>
      <c r="F468" s="40" t="s">
        <v>2498</v>
      </c>
      <c r="G468" s="34" t="s">
        <v>199</v>
      </c>
      <c r="H468" s="40" t="s">
        <v>897</v>
      </c>
      <c r="I468" s="38" t="s">
        <v>196</v>
      </c>
      <c r="J468" s="43">
        <v>240</v>
      </c>
      <c r="K468" s="38" t="s">
        <v>272</v>
      </c>
    </row>
    <row r="469" spans="1:11" ht="14.1" customHeight="1" x14ac:dyDescent="0.2">
      <c r="A469" s="38" t="s">
        <v>680</v>
      </c>
      <c r="B469" s="40" t="s">
        <v>899</v>
      </c>
      <c r="C469" s="34" t="s">
        <v>192</v>
      </c>
      <c r="D469" s="74">
        <v>29.614999999999998</v>
      </c>
      <c r="E469" s="74">
        <v>52.5383</v>
      </c>
      <c r="F469" s="38" t="s">
        <v>2498</v>
      </c>
      <c r="G469" s="36" t="s">
        <v>2459</v>
      </c>
      <c r="H469" s="40" t="s">
        <v>900</v>
      </c>
      <c r="I469" s="38" t="s">
        <v>196</v>
      </c>
      <c r="J469" s="43">
        <v>543</v>
      </c>
      <c r="K469" s="38" t="s">
        <v>272</v>
      </c>
    </row>
    <row r="470" spans="1:11" ht="14.1" customHeight="1" x14ac:dyDescent="0.2">
      <c r="A470" s="38" t="s">
        <v>680</v>
      </c>
      <c r="B470" s="40" t="s">
        <v>896</v>
      </c>
      <c r="C470" s="34" t="s">
        <v>192</v>
      </c>
      <c r="D470" s="74">
        <v>30.45</v>
      </c>
      <c r="E470" s="74">
        <v>49.083333000000003</v>
      </c>
      <c r="F470" s="38" t="s">
        <v>2498</v>
      </c>
      <c r="G470" s="36" t="s">
        <v>2459</v>
      </c>
      <c r="H470" s="40" t="s">
        <v>897</v>
      </c>
      <c r="I470" s="38" t="s">
        <v>196</v>
      </c>
      <c r="J470" s="43">
        <v>660</v>
      </c>
      <c r="K470" s="38" t="s">
        <v>272</v>
      </c>
    </row>
    <row r="471" spans="1:11" ht="14.1" customHeight="1" x14ac:dyDescent="0.2">
      <c r="A471" s="38" t="s">
        <v>680</v>
      </c>
      <c r="B471" s="40" t="s">
        <v>901</v>
      </c>
      <c r="C471" s="34" t="s">
        <v>192</v>
      </c>
      <c r="D471" s="74">
        <v>37.127200000000002</v>
      </c>
      <c r="E471" s="74">
        <v>56.803100000000001</v>
      </c>
      <c r="F471" s="38" t="s">
        <v>2498</v>
      </c>
      <c r="G471" s="36" t="s">
        <v>2459</v>
      </c>
      <c r="H471" s="40" t="s">
        <v>898</v>
      </c>
      <c r="I471" s="38" t="s">
        <v>196</v>
      </c>
      <c r="J471" s="43">
        <v>495</v>
      </c>
      <c r="K471" s="38" t="s">
        <v>272</v>
      </c>
    </row>
    <row r="472" spans="1:11" ht="14.1" customHeight="1" x14ac:dyDescent="0.2">
      <c r="A472" s="34" t="s">
        <v>680</v>
      </c>
      <c r="B472" s="35" t="s">
        <v>908</v>
      </c>
      <c r="C472" s="34" t="s">
        <v>197</v>
      </c>
      <c r="D472" s="74">
        <v>33.588332999999999</v>
      </c>
      <c r="E472" s="74">
        <v>56.922499999999999</v>
      </c>
      <c r="F472" s="40" t="s">
        <v>903</v>
      </c>
      <c r="G472" s="34" t="s">
        <v>199</v>
      </c>
      <c r="H472" s="35" t="s">
        <v>688</v>
      </c>
      <c r="I472" s="38" t="s">
        <v>196</v>
      </c>
      <c r="J472" s="39">
        <v>20</v>
      </c>
      <c r="K472" s="38" t="s">
        <v>272</v>
      </c>
    </row>
    <row r="473" spans="1:11" ht="14.1" customHeight="1" x14ac:dyDescent="0.2">
      <c r="A473" s="34" t="s">
        <v>680</v>
      </c>
      <c r="B473" s="35" t="s">
        <v>910</v>
      </c>
      <c r="C473" s="34" t="s">
        <v>197</v>
      </c>
      <c r="D473" s="74">
        <v>33.916665999999999</v>
      </c>
      <c r="E473" s="74">
        <v>50.45</v>
      </c>
      <c r="F473" s="40" t="s">
        <v>903</v>
      </c>
      <c r="G473" s="34" t="s">
        <v>199</v>
      </c>
      <c r="H473" s="35" t="s">
        <v>688</v>
      </c>
      <c r="I473" s="38" t="s">
        <v>196</v>
      </c>
      <c r="J473" s="39">
        <v>2</v>
      </c>
      <c r="K473" s="38" t="s">
        <v>272</v>
      </c>
    </row>
    <row r="474" spans="1:11" ht="14.1" customHeight="1" x14ac:dyDescent="0.2">
      <c r="A474" s="34" t="s">
        <v>680</v>
      </c>
      <c r="B474" s="35" t="s">
        <v>902</v>
      </c>
      <c r="C474" s="34" t="s">
        <v>197</v>
      </c>
      <c r="D474" s="74">
        <v>35.316665999999998</v>
      </c>
      <c r="E474" s="74">
        <v>51.65</v>
      </c>
      <c r="F474" s="40" t="s">
        <v>903</v>
      </c>
      <c r="G474" s="34" t="s">
        <v>199</v>
      </c>
      <c r="H474" s="35" t="s">
        <v>688</v>
      </c>
      <c r="I474" s="38" t="s">
        <v>196</v>
      </c>
      <c r="J474" s="39">
        <v>6</v>
      </c>
      <c r="K474" s="38" t="s">
        <v>272</v>
      </c>
    </row>
    <row r="475" spans="1:11" ht="14.1" customHeight="1" x14ac:dyDescent="0.2">
      <c r="A475" s="38" t="s">
        <v>680</v>
      </c>
      <c r="B475" s="35" t="s">
        <v>904</v>
      </c>
      <c r="C475" s="34" t="s">
        <v>197</v>
      </c>
      <c r="D475" s="74">
        <v>35.970599999999997</v>
      </c>
      <c r="E475" s="74">
        <v>52.816699999999997</v>
      </c>
      <c r="F475" s="40" t="s">
        <v>903</v>
      </c>
      <c r="G475" s="34" t="s">
        <v>199</v>
      </c>
      <c r="H475" s="35" t="s">
        <v>688</v>
      </c>
      <c r="I475" s="38" t="s">
        <v>196</v>
      </c>
      <c r="J475" s="39" t="s">
        <v>198</v>
      </c>
      <c r="K475" s="38" t="s">
        <v>272</v>
      </c>
    </row>
    <row r="476" spans="1:11" ht="14.1" customHeight="1" x14ac:dyDescent="0.2">
      <c r="A476" s="34" t="s">
        <v>680</v>
      </c>
      <c r="B476" s="35" t="s">
        <v>911</v>
      </c>
      <c r="C476" s="34" t="s">
        <v>197</v>
      </c>
      <c r="D476" s="74">
        <v>36.170555</v>
      </c>
      <c r="E476" s="74">
        <v>52.981388000000003</v>
      </c>
      <c r="F476" s="40" t="s">
        <v>903</v>
      </c>
      <c r="G476" s="34" t="s">
        <v>199</v>
      </c>
      <c r="H476" s="35" t="s">
        <v>688</v>
      </c>
      <c r="I476" s="38" t="s">
        <v>196</v>
      </c>
      <c r="J476" s="39">
        <v>2</v>
      </c>
      <c r="K476" s="38" t="s">
        <v>272</v>
      </c>
    </row>
    <row r="477" spans="1:11" ht="14.1" customHeight="1" x14ac:dyDescent="0.2">
      <c r="A477" s="34" t="s">
        <v>680</v>
      </c>
      <c r="B477" s="35" t="s">
        <v>905</v>
      </c>
      <c r="C477" s="34" t="s">
        <v>197</v>
      </c>
      <c r="D477" s="74">
        <v>36.170555</v>
      </c>
      <c r="E477" s="74">
        <v>52.981388000000003</v>
      </c>
      <c r="F477" s="40" t="s">
        <v>903</v>
      </c>
      <c r="G477" s="34" t="s">
        <v>199</v>
      </c>
      <c r="H477" s="35" t="s">
        <v>688</v>
      </c>
      <c r="I477" s="38" t="s">
        <v>196</v>
      </c>
      <c r="J477" s="39">
        <v>3</v>
      </c>
      <c r="K477" s="38" t="s">
        <v>272</v>
      </c>
    </row>
    <row r="478" spans="1:11" ht="14.1" customHeight="1" x14ac:dyDescent="0.2">
      <c r="A478" s="38" t="s">
        <v>680</v>
      </c>
      <c r="B478" s="35" t="s">
        <v>909</v>
      </c>
      <c r="C478" s="34" t="s">
        <v>197</v>
      </c>
      <c r="D478" s="74">
        <v>36.1706</v>
      </c>
      <c r="E478" s="74">
        <v>52.981400000000001</v>
      </c>
      <c r="F478" s="40" t="s">
        <v>903</v>
      </c>
      <c r="G478" s="34" t="s">
        <v>199</v>
      </c>
      <c r="H478" s="35" t="s">
        <v>198</v>
      </c>
      <c r="I478" s="38" t="s">
        <v>196</v>
      </c>
      <c r="J478" s="39">
        <v>5</v>
      </c>
      <c r="K478" s="38" t="s">
        <v>272</v>
      </c>
    </row>
    <row r="479" spans="1:11" ht="14.1" customHeight="1" x14ac:dyDescent="0.2">
      <c r="A479" s="34" t="s">
        <v>680</v>
      </c>
      <c r="B479" s="35" t="s">
        <v>906</v>
      </c>
      <c r="C479" s="34" t="s">
        <v>197</v>
      </c>
      <c r="D479" s="74">
        <v>36.561110999999997</v>
      </c>
      <c r="E479" s="74">
        <v>59.291387999999998</v>
      </c>
      <c r="F479" s="40" t="s">
        <v>903</v>
      </c>
      <c r="G479" s="34" t="s">
        <v>199</v>
      </c>
      <c r="H479" s="35" t="s">
        <v>688</v>
      </c>
      <c r="I479" s="38" t="s">
        <v>196</v>
      </c>
      <c r="J479" s="39">
        <v>2</v>
      </c>
      <c r="K479" s="38" t="s">
        <v>272</v>
      </c>
    </row>
    <row r="480" spans="1:11" ht="14.1" customHeight="1" x14ac:dyDescent="0.2">
      <c r="A480" s="34" t="s">
        <v>680</v>
      </c>
      <c r="B480" s="35" t="s">
        <v>907</v>
      </c>
      <c r="C480" s="34" t="s">
        <v>197</v>
      </c>
      <c r="D480" s="74">
        <v>36.561110999999997</v>
      </c>
      <c r="E480" s="74">
        <v>59.291387999999998</v>
      </c>
      <c r="F480" s="40" t="s">
        <v>903</v>
      </c>
      <c r="G480" s="34" t="s">
        <v>199</v>
      </c>
      <c r="H480" s="35" t="s">
        <v>688</v>
      </c>
      <c r="I480" s="38" t="s">
        <v>196</v>
      </c>
      <c r="J480" s="39" t="s">
        <v>198</v>
      </c>
      <c r="K480" s="38" t="s">
        <v>272</v>
      </c>
    </row>
    <row r="481" spans="1:11" ht="14.1" customHeight="1" x14ac:dyDescent="0.2">
      <c r="A481" s="34" t="s">
        <v>680</v>
      </c>
      <c r="B481" s="40" t="s">
        <v>912</v>
      </c>
      <c r="C481" s="34" t="s">
        <v>197</v>
      </c>
      <c r="D481" s="74">
        <v>33.566943999999999</v>
      </c>
      <c r="E481" s="74">
        <v>55.069721999999999</v>
      </c>
      <c r="F481" s="40" t="s">
        <v>2253</v>
      </c>
      <c r="G481" s="36" t="s">
        <v>2459</v>
      </c>
      <c r="H481" s="40" t="s">
        <v>688</v>
      </c>
      <c r="I481" s="38" t="s">
        <v>196</v>
      </c>
      <c r="J481" s="43" t="s">
        <v>198</v>
      </c>
      <c r="K481" s="44" t="s">
        <v>272</v>
      </c>
    </row>
    <row r="482" spans="1:11" ht="14.1" customHeight="1" x14ac:dyDescent="0.2">
      <c r="A482" s="34" t="s">
        <v>680</v>
      </c>
      <c r="B482" s="35" t="s">
        <v>2280</v>
      </c>
      <c r="C482" s="34" t="s">
        <v>197</v>
      </c>
      <c r="D482" s="74">
        <v>33.731099999999998</v>
      </c>
      <c r="E482" s="74">
        <v>49.065800000000003</v>
      </c>
      <c r="F482" s="40" t="s">
        <v>334</v>
      </c>
      <c r="G482" s="36" t="s">
        <v>2459</v>
      </c>
      <c r="H482" s="35" t="s">
        <v>914</v>
      </c>
      <c r="I482" s="38" t="s">
        <v>196</v>
      </c>
      <c r="J482" s="39">
        <v>3000</v>
      </c>
      <c r="K482" s="38" t="s">
        <v>272</v>
      </c>
    </row>
    <row r="483" spans="1:11" ht="14.1" customHeight="1" x14ac:dyDescent="0.2">
      <c r="A483" s="34" t="s">
        <v>680</v>
      </c>
      <c r="B483" s="35" t="s">
        <v>982</v>
      </c>
      <c r="C483" s="34" t="s">
        <v>197</v>
      </c>
      <c r="D483" s="74">
        <v>34.868099999999998</v>
      </c>
      <c r="E483" s="74">
        <v>48.552199999999999</v>
      </c>
      <c r="F483" s="40" t="s">
        <v>334</v>
      </c>
      <c r="G483" s="36" t="s">
        <v>2459</v>
      </c>
      <c r="H483" s="40" t="s">
        <v>973</v>
      </c>
      <c r="I483" s="38" t="s">
        <v>196</v>
      </c>
      <c r="J483" s="39">
        <v>800</v>
      </c>
      <c r="K483" s="38" t="s">
        <v>272</v>
      </c>
    </row>
    <row r="484" spans="1:11" ht="14.1" customHeight="1" x14ac:dyDescent="0.2">
      <c r="A484" s="34" t="s">
        <v>680</v>
      </c>
      <c r="B484" s="35" t="s">
        <v>983</v>
      </c>
      <c r="C484" s="34" t="s">
        <v>192</v>
      </c>
      <c r="D484" s="74">
        <v>36.053333000000002</v>
      </c>
      <c r="E484" s="74">
        <v>49.387222000000001</v>
      </c>
      <c r="F484" s="40" t="s">
        <v>334</v>
      </c>
      <c r="G484" s="36" t="s">
        <v>2459</v>
      </c>
      <c r="H484" s="34" t="s">
        <v>984</v>
      </c>
      <c r="I484" s="38" t="s">
        <v>196</v>
      </c>
      <c r="J484" s="39">
        <v>60000</v>
      </c>
      <c r="K484" s="38" t="s">
        <v>272</v>
      </c>
    </row>
    <row r="485" spans="1:11" ht="14.1" customHeight="1" x14ac:dyDescent="0.2">
      <c r="A485" s="34" t="s">
        <v>680</v>
      </c>
      <c r="B485" s="35" t="s">
        <v>916</v>
      </c>
      <c r="C485" s="34" t="s">
        <v>197</v>
      </c>
      <c r="D485" s="74">
        <v>35.666665999999999</v>
      </c>
      <c r="E485" s="74">
        <v>51.416665999999999</v>
      </c>
      <c r="F485" s="37" t="s">
        <v>449</v>
      </c>
      <c r="G485" s="34" t="s">
        <v>199</v>
      </c>
      <c r="H485" s="35" t="s">
        <v>914</v>
      </c>
      <c r="I485" s="38" t="s">
        <v>196</v>
      </c>
      <c r="J485" s="39">
        <v>134</v>
      </c>
      <c r="K485" s="38" t="s">
        <v>272</v>
      </c>
    </row>
    <row r="486" spans="1:11" ht="14.1" customHeight="1" x14ac:dyDescent="0.2">
      <c r="A486" s="34" t="s">
        <v>680</v>
      </c>
      <c r="B486" s="35" t="s">
        <v>917</v>
      </c>
      <c r="C486" s="34" t="s">
        <v>197</v>
      </c>
      <c r="D486" s="74">
        <v>35.666665999999999</v>
      </c>
      <c r="E486" s="74">
        <v>51.416665999999999</v>
      </c>
      <c r="F486" s="37" t="s">
        <v>449</v>
      </c>
      <c r="G486" s="34" t="s">
        <v>199</v>
      </c>
      <c r="H486" s="35" t="s">
        <v>914</v>
      </c>
      <c r="I486" s="38" t="s">
        <v>196</v>
      </c>
      <c r="J486" s="39">
        <v>181</v>
      </c>
      <c r="K486" s="38" t="s">
        <v>272</v>
      </c>
    </row>
    <row r="487" spans="1:11" ht="14.1" customHeight="1" x14ac:dyDescent="0.2">
      <c r="A487" s="38" t="s">
        <v>680</v>
      </c>
      <c r="B487" s="35" t="s">
        <v>915</v>
      </c>
      <c r="C487" s="34" t="s">
        <v>197</v>
      </c>
      <c r="D487" s="74">
        <v>36.475000000000001</v>
      </c>
      <c r="E487" s="74">
        <v>56.524999999999999</v>
      </c>
      <c r="F487" s="37" t="s">
        <v>449</v>
      </c>
      <c r="G487" s="34" t="s">
        <v>199</v>
      </c>
      <c r="H487" s="35" t="s">
        <v>914</v>
      </c>
      <c r="I487" s="38" t="s">
        <v>196</v>
      </c>
      <c r="J487" s="39">
        <v>118</v>
      </c>
      <c r="K487" s="38" t="s">
        <v>272</v>
      </c>
    </row>
    <row r="488" spans="1:11" ht="14.1" customHeight="1" x14ac:dyDescent="0.2">
      <c r="A488" s="38" t="s">
        <v>680</v>
      </c>
      <c r="B488" s="35" t="s">
        <v>913</v>
      </c>
      <c r="C488" s="34" t="s">
        <v>197</v>
      </c>
      <c r="D488" s="74">
        <v>36.475000000000001</v>
      </c>
      <c r="E488" s="74">
        <v>56.524999999999999</v>
      </c>
      <c r="F488" s="37" t="s">
        <v>449</v>
      </c>
      <c r="G488" s="34" t="s">
        <v>199</v>
      </c>
      <c r="H488" s="35" t="s">
        <v>914</v>
      </c>
      <c r="I488" s="38" t="s">
        <v>196</v>
      </c>
      <c r="J488" s="39">
        <v>130</v>
      </c>
      <c r="K488" s="38" t="s">
        <v>272</v>
      </c>
    </row>
    <row r="489" spans="1:11" ht="14.1" customHeight="1" x14ac:dyDescent="0.2">
      <c r="A489" s="38" t="s">
        <v>680</v>
      </c>
      <c r="B489" s="35" t="s">
        <v>919</v>
      </c>
      <c r="C489" s="34" t="s">
        <v>197</v>
      </c>
      <c r="D489" s="74">
        <v>36.475000000000001</v>
      </c>
      <c r="E489" s="74">
        <v>56.524999999999999</v>
      </c>
      <c r="F489" s="37" t="s">
        <v>449</v>
      </c>
      <c r="G489" s="34" t="s">
        <v>199</v>
      </c>
      <c r="H489" s="35" t="s">
        <v>914</v>
      </c>
      <c r="I489" s="38" t="s">
        <v>196</v>
      </c>
      <c r="J489" s="39">
        <v>171</v>
      </c>
      <c r="K489" s="38" t="s">
        <v>272</v>
      </c>
    </row>
    <row r="490" spans="1:11" ht="14.1" customHeight="1" x14ac:dyDescent="0.2">
      <c r="A490" s="38" t="s">
        <v>680</v>
      </c>
      <c r="B490" s="35" t="s">
        <v>918</v>
      </c>
      <c r="C490" s="34" t="s">
        <v>197</v>
      </c>
      <c r="D490" s="74">
        <v>36.475000000000001</v>
      </c>
      <c r="E490" s="74">
        <v>56.524999999999999</v>
      </c>
      <c r="F490" s="37" t="s">
        <v>449</v>
      </c>
      <c r="G490" s="34" t="s">
        <v>199</v>
      </c>
      <c r="H490" s="35" t="s">
        <v>914</v>
      </c>
      <c r="I490" s="38" t="s">
        <v>196</v>
      </c>
      <c r="J490" s="39">
        <v>476</v>
      </c>
      <c r="K490" s="38" t="s">
        <v>272</v>
      </c>
    </row>
    <row r="491" spans="1:11" ht="14.1" customHeight="1" x14ac:dyDescent="0.2">
      <c r="A491" s="34" t="s">
        <v>680</v>
      </c>
      <c r="B491" s="35" t="s">
        <v>990</v>
      </c>
      <c r="C491" s="34" t="s">
        <v>197</v>
      </c>
      <c r="D491" s="74">
        <v>29.614999999999998</v>
      </c>
      <c r="E491" s="74">
        <v>52.538333000000002</v>
      </c>
      <c r="F491" s="26" t="s">
        <v>421</v>
      </c>
      <c r="G491" s="36" t="s">
        <v>2459</v>
      </c>
      <c r="H491" s="35" t="s">
        <v>914</v>
      </c>
      <c r="I491" s="38" t="s">
        <v>196</v>
      </c>
      <c r="J491" s="39">
        <v>720</v>
      </c>
      <c r="K491" s="38" t="s">
        <v>272</v>
      </c>
    </row>
    <row r="492" spans="1:11" ht="14.1" customHeight="1" x14ac:dyDescent="0.2">
      <c r="A492" s="34" t="s">
        <v>680</v>
      </c>
      <c r="B492" s="35" t="s">
        <v>988</v>
      </c>
      <c r="C492" s="34" t="s">
        <v>197</v>
      </c>
      <c r="D492" s="74">
        <v>30.4392</v>
      </c>
      <c r="E492" s="74">
        <v>48.179200000000002</v>
      </c>
      <c r="F492" s="26" t="s">
        <v>421</v>
      </c>
      <c r="G492" s="36" t="s">
        <v>2459</v>
      </c>
      <c r="H492" s="35" t="s">
        <v>914</v>
      </c>
      <c r="I492" s="38" t="s">
        <v>196</v>
      </c>
      <c r="J492" s="39">
        <v>300</v>
      </c>
      <c r="K492" s="38" t="s">
        <v>272</v>
      </c>
    </row>
    <row r="493" spans="1:11" ht="14.1" customHeight="1" x14ac:dyDescent="0.2">
      <c r="A493" s="34" t="s">
        <v>680</v>
      </c>
      <c r="B493" s="35" t="s">
        <v>985</v>
      </c>
      <c r="C493" s="34" t="s">
        <v>197</v>
      </c>
      <c r="D493" s="74">
        <v>31.936388000000001</v>
      </c>
      <c r="E493" s="74">
        <v>49.303888000000001</v>
      </c>
      <c r="F493" s="26" t="s">
        <v>421</v>
      </c>
      <c r="G493" s="36" t="s">
        <v>2459</v>
      </c>
      <c r="H493" s="35" t="s">
        <v>914</v>
      </c>
      <c r="I493" s="38" t="s">
        <v>196</v>
      </c>
      <c r="J493" s="39">
        <v>1000</v>
      </c>
      <c r="K493" s="38" t="s">
        <v>272</v>
      </c>
    </row>
    <row r="494" spans="1:11" ht="14.1" customHeight="1" x14ac:dyDescent="0.2">
      <c r="A494" s="34" t="s">
        <v>680</v>
      </c>
      <c r="B494" s="35" t="s">
        <v>989</v>
      </c>
      <c r="C494" s="34" t="s">
        <v>197</v>
      </c>
      <c r="D494" s="89">
        <v>33.485999999999997</v>
      </c>
      <c r="E494" s="74">
        <v>49.064</v>
      </c>
      <c r="F494" s="26" t="s">
        <v>421</v>
      </c>
      <c r="G494" s="36" t="s">
        <v>2459</v>
      </c>
      <c r="H494" s="35" t="s">
        <v>914</v>
      </c>
      <c r="I494" s="38" t="s">
        <v>196</v>
      </c>
      <c r="J494" s="39">
        <v>830</v>
      </c>
      <c r="K494" s="38" t="s">
        <v>272</v>
      </c>
    </row>
    <row r="495" spans="1:11" ht="14.1" customHeight="1" x14ac:dyDescent="0.2">
      <c r="A495" s="34" t="s">
        <v>680</v>
      </c>
      <c r="B495" s="35" t="s">
        <v>986</v>
      </c>
      <c r="C495" s="34" t="s">
        <v>197</v>
      </c>
      <c r="D495" s="74">
        <v>35.671944000000003</v>
      </c>
      <c r="E495" s="74">
        <v>51.424444000000001</v>
      </c>
      <c r="F495" s="26" t="s">
        <v>421</v>
      </c>
      <c r="G495" s="36" t="s">
        <v>2459</v>
      </c>
      <c r="H495" s="35" t="s">
        <v>914</v>
      </c>
      <c r="I495" s="38" t="s">
        <v>196</v>
      </c>
      <c r="J495" s="39">
        <v>1700</v>
      </c>
      <c r="K495" s="38" t="s">
        <v>272</v>
      </c>
    </row>
    <row r="496" spans="1:11" ht="14.1" customHeight="1" x14ac:dyDescent="0.2">
      <c r="A496" s="34" t="s">
        <v>680</v>
      </c>
      <c r="B496" s="35" t="s">
        <v>987</v>
      </c>
      <c r="C496" s="34" t="s">
        <v>197</v>
      </c>
      <c r="D496" s="74">
        <v>38.08</v>
      </c>
      <c r="E496" s="74">
        <v>46.291899999999998</v>
      </c>
      <c r="F496" s="26" t="s">
        <v>421</v>
      </c>
      <c r="G496" s="36" t="s">
        <v>2459</v>
      </c>
      <c r="H496" s="35" t="s">
        <v>914</v>
      </c>
      <c r="I496" s="38" t="s">
        <v>196</v>
      </c>
      <c r="J496" s="39">
        <v>1500</v>
      </c>
      <c r="K496" s="38" t="s">
        <v>272</v>
      </c>
    </row>
    <row r="497" spans="1:11" ht="14.1" customHeight="1" x14ac:dyDescent="0.2">
      <c r="A497" s="34" t="s">
        <v>680</v>
      </c>
      <c r="B497" s="35" t="s">
        <v>991</v>
      </c>
      <c r="C497" s="34" t="s">
        <v>197</v>
      </c>
      <c r="D497" s="74">
        <v>29.198611</v>
      </c>
      <c r="E497" s="74">
        <v>54.326388000000001</v>
      </c>
      <c r="F497" s="35" t="s">
        <v>275</v>
      </c>
      <c r="G497" s="36" t="s">
        <v>2459</v>
      </c>
      <c r="H497" s="35" t="s">
        <v>914</v>
      </c>
      <c r="I497" s="38" t="s">
        <v>196</v>
      </c>
      <c r="J497" s="39">
        <v>600</v>
      </c>
      <c r="K497" s="38" t="s">
        <v>272</v>
      </c>
    </row>
    <row r="498" spans="1:11" ht="14.1" customHeight="1" x14ac:dyDescent="0.2">
      <c r="A498" s="34" t="s">
        <v>680</v>
      </c>
      <c r="B498" s="35" t="s">
        <v>995</v>
      </c>
      <c r="C498" s="34" t="s">
        <v>197</v>
      </c>
      <c r="D498" s="74">
        <v>29.75</v>
      </c>
      <c r="E498" s="74">
        <v>55.424999999999997</v>
      </c>
      <c r="F498" s="35" t="s">
        <v>275</v>
      </c>
      <c r="G498" s="36" t="s">
        <v>2459</v>
      </c>
      <c r="H498" s="35" t="s">
        <v>914</v>
      </c>
      <c r="I498" s="38" t="s">
        <v>196</v>
      </c>
      <c r="J498" s="39">
        <v>20</v>
      </c>
      <c r="K498" s="38" t="s">
        <v>272</v>
      </c>
    </row>
    <row r="499" spans="1:11" ht="14.1" customHeight="1" x14ac:dyDescent="0.2">
      <c r="A499" s="34" t="s">
        <v>680</v>
      </c>
      <c r="B499" s="35" t="s">
        <v>992</v>
      </c>
      <c r="C499" s="34" t="s">
        <v>197</v>
      </c>
      <c r="D499" s="89">
        <v>32.325555000000001</v>
      </c>
      <c r="E499" s="89">
        <v>50.864443999999999</v>
      </c>
      <c r="F499" s="35" t="s">
        <v>275</v>
      </c>
      <c r="G499" s="36" t="s">
        <v>2459</v>
      </c>
      <c r="H499" s="35" t="s">
        <v>914</v>
      </c>
      <c r="I499" s="38" t="s">
        <v>196</v>
      </c>
      <c r="J499" s="39">
        <v>21</v>
      </c>
      <c r="K499" s="38" t="s">
        <v>272</v>
      </c>
    </row>
    <row r="500" spans="1:11" ht="14.1" customHeight="1" x14ac:dyDescent="0.2">
      <c r="A500" s="34" t="s">
        <v>680</v>
      </c>
      <c r="B500" s="35" t="s">
        <v>994</v>
      </c>
      <c r="C500" s="34" t="s">
        <v>197</v>
      </c>
      <c r="D500" s="74">
        <v>32.409999999999997</v>
      </c>
      <c r="E500" s="74">
        <v>51.78</v>
      </c>
      <c r="F500" s="35" t="s">
        <v>275</v>
      </c>
      <c r="G500" s="36" t="s">
        <v>2459</v>
      </c>
      <c r="H500" s="35" t="s">
        <v>914</v>
      </c>
      <c r="I500" s="38" t="s">
        <v>196</v>
      </c>
      <c r="J500" s="39">
        <v>445</v>
      </c>
      <c r="K500" s="38" t="s">
        <v>272</v>
      </c>
    </row>
    <row r="501" spans="1:11" ht="14.1" customHeight="1" x14ac:dyDescent="0.2">
      <c r="A501" s="34" t="s">
        <v>680</v>
      </c>
      <c r="B501" s="35" t="s">
        <v>2281</v>
      </c>
      <c r="C501" s="34" t="s">
        <v>197</v>
      </c>
      <c r="D501" s="74">
        <v>33.383611000000002</v>
      </c>
      <c r="E501" s="74">
        <v>49.696387999999999</v>
      </c>
      <c r="F501" s="35" t="s">
        <v>275</v>
      </c>
      <c r="G501" s="36" t="s">
        <v>2459</v>
      </c>
      <c r="H501" s="35" t="s">
        <v>914</v>
      </c>
      <c r="I501" s="38" t="s">
        <v>196</v>
      </c>
      <c r="J501" s="39">
        <v>270</v>
      </c>
      <c r="K501" s="38" t="s">
        <v>272</v>
      </c>
    </row>
    <row r="502" spans="1:11" ht="14.1" customHeight="1" x14ac:dyDescent="0.2">
      <c r="A502" s="34" t="s">
        <v>680</v>
      </c>
      <c r="B502" s="35" t="s">
        <v>2282</v>
      </c>
      <c r="C502" s="34" t="s">
        <v>197</v>
      </c>
      <c r="D502" s="74">
        <v>33.383611000000002</v>
      </c>
      <c r="E502" s="74">
        <v>49.696387999999999</v>
      </c>
      <c r="F502" s="35" t="s">
        <v>275</v>
      </c>
      <c r="G502" s="36" t="s">
        <v>2459</v>
      </c>
      <c r="H502" s="35" t="s">
        <v>914</v>
      </c>
      <c r="I502" s="38" t="s">
        <v>196</v>
      </c>
      <c r="J502" s="39">
        <v>320</v>
      </c>
      <c r="K502" s="38" t="s">
        <v>272</v>
      </c>
    </row>
    <row r="503" spans="1:11" ht="14.1" customHeight="1" x14ac:dyDescent="0.2">
      <c r="A503" s="34" t="s">
        <v>680</v>
      </c>
      <c r="B503" s="35" t="s">
        <v>2284</v>
      </c>
      <c r="C503" s="34" t="s">
        <v>197</v>
      </c>
      <c r="D503" s="89">
        <v>33.485999999999997</v>
      </c>
      <c r="E503" s="74">
        <v>49.064</v>
      </c>
      <c r="F503" s="35" t="s">
        <v>275</v>
      </c>
      <c r="G503" s="36" t="s">
        <v>2459</v>
      </c>
      <c r="H503" s="40" t="s">
        <v>914</v>
      </c>
      <c r="I503" s="38" t="s">
        <v>196</v>
      </c>
      <c r="J503" s="39">
        <v>9</v>
      </c>
      <c r="K503" s="38" t="s">
        <v>272</v>
      </c>
    </row>
    <row r="504" spans="1:11" ht="14.1" customHeight="1" x14ac:dyDescent="0.2">
      <c r="A504" s="34" t="s">
        <v>680</v>
      </c>
      <c r="B504" s="35" t="s">
        <v>2283</v>
      </c>
      <c r="C504" s="34" t="s">
        <v>197</v>
      </c>
      <c r="D504" s="89">
        <v>33.561666000000002</v>
      </c>
      <c r="E504" s="89">
        <v>48.095554999999997</v>
      </c>
      <c r="F504" s="35" t="s">
        <v>275</v>
      </c>
      <c r="G504" s="36" t="s">
        <v>2459</v>
      </c>
      <c r="H504" s="35" t="s">
        <v>914</v>
      </c>
      <c r="I504" s="38" t="s">
        <v>196</v>
      </c>
      <c r="J504" s="39">
        <v>119</v>
      </c>
      <c r="K504" s="38" t="s">
        <v>272</v>
      </c>
    </row>
    <row r="505" spans="1:11" ht="14.1" customHeight="1" x14ac:dyDescent="0.2">
      <c r="A505" s="34" t="s">
        <v>680</v>
      </c>
      <c r="B505" s="35" t="s">
        <v>993</v>
      </c>
      <c r="C505" s="34" t="s">
        <v>197</v>
      </c>
      <c r="D505" s="74">
        <v>34.314166</v>
      </c>
      <c r="E505" s="74">
        <v>47.064999999999998</v>
      </c>
      <c r="F505" s="35" t="s">
        <v>275</v>
      </c>
      <c r="G505" s="36" t="s">
        <v>2459</v>
      </c>
      <c r="H505" s="40" t="s">
        <v>914</v>
      </c>
      <c r="I505" s="38" t="s">
        <v>196</v>
      </c>
      <c r="J505" s="39">
        <v>8</v>
      </c>
      <c r="K505" s="38" t="s">
        <v>272</v>
      </c>
    </row>
    <row r="506" spans="1:11" ht="14.1" customHeight="1" x14ac:dyDescent="0.2">
      <c r="A506" s="38" t="s">
        <v>680</v>
      </c>
      <c r="B506" s="35" t="s">
        <v>920</v>
      </c>
      <c r="C506" s="34" t="s">
        <v>192</v>
      </c>
      <c r="D506" s="74">
        <v>26.696899999999999</v>
      </c>
      <c r="E506" s="74">
        <v>55.087499999999999</v>
      </c>
      <c r="F506" s="34" t="s">
        <v>266</v>
      </c>
      <c r="G506" s="34" t="s">
        <v>199</v>
      </c>
      <c r="H506" s="35" t="s">
        <v>921</v>
      </c>
      <c r="I506" s="38" t="s">
        <v>196</v>
      </c>
      <c r="J506" s="39">
        <v>1000</v>
      </c>
      <c r="K506" s="38" t="s">
        <v>272</v>
      </c>
    </row>
    <row r="507" spans="1:11" ht="14.1" customHeight="1" x14ac:dyDescent="0.2">
      <c r="A507" s="38" t="s">
        <v>680</v>
      </c>
      <c r="B507" s="35" t="s">
        <v>922</v>
      </c>
      <c r="C507" s="34" t="s">
        <v>192</v>
      </c>
      <c r="D507" s="74">
        <v>29.216666</v>
      </c>
      <c r="E507" s="74">
        <v>50.316665999999998</v>
      </c>
      <c r="F507" s="34" t="s">
        <v>266</v>
      </c>
      <c r="G507" s="34" t="s">
        <v>199</v>
      </c>
      <c r="H507" s="35" t="s">
        <v>923</v>
      </c>
      <c r="I507" s="38" t="s">
        <v>196</v>
      </c>
      <c r="J507" s="39">
        <v>660</v>
      </c>
      <c r="K507" s="38" t="s">
        <v>272</v>
      </c>
    </row>
    <row r="508" spans="1:11" ht="14.1" customHeight="1" x14ac:dyDescent="0.2">
      <c r="A508" s="38" t="s">
        <v>680</v>
      </c>
      <c r="B508" s="35" t="s">
        <v>899</v>
      </c>
      <c r="C508" s="34" t="s">
        <v>192</v>
      </c>
      <c r="D508" s="74">
        <v>29.614999999999998</v>
      </c>
      <c r="E508" s="74">
        <v>52.5383</v>
      </c>
      <c r="F508" s="34" t="s">
        <v>266</v>
      </c>
      <c r="G508" s="34" t="s">
        <v>199</v>
      </c>
      <c r="H508" s="35" t="s">
        <v>900</v>
      </c>
      <c r="I508" s="38" t="s">
        <v>196</v>
      </c>
      <c r="J508" s="39">
        <v>100</v>
      </c>
      <c r="K508" s="38" t="s">
        <v>272</v>
      </c>
    </row>
    <row r="509" spans="1:11" ht="14.1" customHeight="1" x14ac:dyDescent="0.2">
      <c r="A509" s="34" t="s">
        <v>680</v>
      </c>
      <c r="B509" s="40" t="s">
        <v>924</v>
      </c>
      <c r="C509" s="34" t="s">
        <v>197</v>
      </c>
      <c r="D509" s="74">
        <v>34.645277</v>
      </c>
      <c r="E509" s="74">
        <v>50.880833000000003</v>
      </c>
      <c r="F509" s="37" t="s">
        <v>2299</v>
      </c>
      <c r="G509" s="36" t="s">
        <v>2459</v>
      </c>
      <c r="H509" s="40" t="s">
        <v>2302</v>
      </c>
      <c r="I509" s="38" t="s">
        <v>196</v>
      </c>
      <c r="J509" s="43">
        <v>3</v>
      </c>
      <c r="K509" s="38" t="s">
        <v>272</v>
      </c>
    </row>
    <row r="510" spans="1:11" ht="14.1" customHeight="1" x14ac:dyDescent="0.2">
      <c r="A510" s="34" t="s">
        <v>680</v>
      </c>
      <c r="B510" s="40" t="s">
        <v>2303</v>
      </c>
      <c r="C510" s="34" t="s">
        <v>197</v>
      </c>
      <c r="D510" s="74">
        <v>34.645277</v>
      </c>
      <c r="E510" s="74">
        <v>50.880833000000003</v>
      </c>
      <c r="F510" s="37" t="s">
        <v>2299</v>
      </c>
      <c r="G510" s="34" t="s">
        <v>375</v>
      </c>
      <c r="H510" s="40" t="s">
        <v>2304</v>
      </c>
      <c r="I510" s="38" t="s">
        <v>196</v>
      </c>
      <c r="J510" s="43">
        <v>70</v>
      </c>
      <c r="K510" s="38" t="s">
        <v>272</v>
      </c>
    </row>
    <row r="511" spans="1:11" ht="14.1" customHeight="1" x14ac:dyDescent="0.2">
      <c r="A511" s="34" t="s">
        <v>680</v>
      </c>
      <c r="B511" s="40" t="s">
        <v>925</v>
      </c>
      <c r="C511" s="34" t="s">
        <v>192</v>
      </c>
      <c r="D511" s="74">
        <v>30.088888000000001</v>
      </c>
      <c r="E511" s="74">
        <v>55.415832999999999</v>
      </c>
      <c r="F511" s="40" t="s">
        <v>2306</v>
      </c>
      <c r="G511" s="36" t="s">
        <v>2459</v>
      </c>
      <c r="H511" s="40" t="s">
        <v>692</v>
      </c>
      <c r="I511" s="38" t="s">
        <v>196</v>
      </c>
      <c r="J511" s="43" t="s">
        <v>198</v>
      </c>
      <c r="K511" s="38" t="s">
        <v>272</v>
      </c>
    </row>
    <row r="512" spans="1:11" ht="14.1" customHeight="1" x14ac:dyDescent="0.2">
      <c r="A512" s="38" t="s">
        <v>680</v>
      </c>
      <c r="B512" s="40" t="s">
        <v>899</v>
      </c>
      <c r="C512" s="34" t="s">
        <v>192</v>
      </c>
      <c r="D512" s="74">
        <v>29.614999999999998</v>
      </c>
      <c r="E512" s="74">
        <v>52.5383</v>
      </c>
      <c r="F512" s="12" t="s">
        <v>2498</v>
      </c>
      <c r="G512" s="34" t="s">
        <v>199</v>
      </c>
      <c r="H512" s="40" t="s">
        <v>900</v>
      </c>
      <c r="I512" s="38" t="s">
        <v>196</v>
      </c>
      <c r="J512" s="43">
        <v>432</v>
      </c>
      <c r="K512" s="38" t="s">
        <v>272</v>
      </c>
    </row>
    <row r="513" spans="1:11" ht="14.1" customHeight="1" x14ac:dyDescent="0.2">
      <c r="A513" s="38" t="s">
        <v>680</v>
      </c>
      <c r="B513" s="40" t="s">
        <v>896</v>
      </c>
      <c r="C513" s="34" t="s">
        <v>192</v>
      </c>
      <c r="D513" s="74">
        <v>30.45</v>
      </c>
      <c r="E513" s="74">
        <v>49.083333000000003</v>
      </c>
      <c r="F513" s="12" t="s">
        <v>2498</v>
      </c>
      <c r="G513" s="34" t="s">
        <v>199</v>
      </c>
      <c r="H513" s="40" t="s">
        <v>897</v>
      </c>
      <c r="I513" s="38" t="s">
        <v>196</v>
      </c>
      <c r="J513" s="43">
        <v>660</v>
      </c>
      <c r="K513" s="38" t="s">
        <v>272</v>
      </c>
    </row>
    <row r="514" spans="1:11" ht="14.1" customHeight="1" x14ac:dyDescent="0.2">
      <c r="A514" s="38" t="s">
        <v>680</v>
      </c>
      <c r="B514" s="40" t="s">
        <v>837</v>
      </c>
      <c r="C514" s="34" t="s">
        <v>192</v>
      </c>
      <c r="D514" s="74">
        <v>37.127200000000002</v>
      </c>
      <c r="E514" s="74">
        <v>56.803100000000001</v>
      </c>
      <c r="F514" s="12" t="s">
        <v>2498</v>
      </c>
      <c r="G514" s="34" t="s">
        <v>199</v>
      </c>
      <c r="H514" s="40" t="s">
        <v>898</v>
      </c>
      <c r="I514" s="38" t="s">
        <v>196</v>
      </c>
      <c r="J514" s="43">
        <v>330</v>
      </c>
      <c r="K514" s="38" t="s">
        <v>272</v>
      </c>
    </row>
    <row r="515" spans="1:11" ht="14.1" customHeight="1" x14ac:dyDescent="0.2">
      <c r="A515" s="34" t="s">
        <v>680</v>
      </c>
      <c r="B515" s="35" t="s">
        <v>996</v>
      </c>
      <c r="C515" s="34" t="s">
        <v>197</v>
      </c>
      <c r="D515" s="74">
        <v>31.605277000000001</v>
      </c>
      <c r="E515" s="74">
        <v>55.402777</v>
      </c>
      <c r="F515" s="35" t="s">
        <v>2377</v>
      </c>
      <c r="G515" s="36" t="s">
        <v>2459</v>
      </c>
      <c r="H515" s="40" t="s">
        <v>914</v>
      </c>
      <c r="I515" s="38" t="s">
        <v>196</v>
      </c>
      <c r="J515" s="39">
        <v>5</v>
      </c>
      <c r="K515" s="38" t="s">
        <v>272</v>
      </c>
    </row>
    <row r="516" spans="1:11" ht="14.1" customHeight="1" x14ac:dyDescent="0.2">
      <c r="A516" s="34" t="s">
        <v>680</v>
      </c>
      <c r="B516" s="35" t="s">
        <v>931</v>
      </c>
      <c r="C516" s="34" t="s">
        <v>197</v>
      </c>
      <c r="D516" s="74">
        <v>31.605277000000001</v>
      </c>
      <c r="E516" s="74">
        <v>55.402777</v>
      </c>
      <c r="F516" s="35" t="s">
        <v>2250</v>
      </c>
      <c r="G516" s="36" t="s">
        <v>2459</v>
      </c>
      <c r="H516" s="35" t="s">
        <v>682</v>
      </c>
      <c r="I516" s="38" t="s">
        <v>196</v>
      </c>
      <c r="J516" s="39">
        <v>175</v>
      </c>
      <c r="K516" s="38" t="s">
        <v>272</v>
      </c>
    </row>
    <row r="517" spans="1:11" ht="14.1" customHeight="1" x14ac:dyDescent="0.2">
      <c r="A517" s="34" t="s">
        <v>680</v>
      </c>
      <c r="B517" s="35" t="s">
        <v>929</v>
      </c>
      <c r="C517" s="34" t="s">
        <v>197</v>
      </c>
      <c r="D517" s="74">
        <v>32.659722000000002</v>
      </c>
      <c r="E517" s="74">
        <v>51.671388</v>
      </c>
      <c r="F517" s="35" t="s">
        <v>2250</v>
      </c>
      <c r="G517" s="36" t="s">
        <v>2459</v>
      </c>
      <c r="H517" s="35" t="s">
        <v>930</v>
      </c>
      <c r="I517" s="38" t="s">
        <v>196</v>
      </c>
      <c r="J517" s="39">
        <v>290</v>
      </c>
      <c r="K517" s="38" t="s">
        <v>272</v>
      </c>
    </row>
    <row r="518" spans="1:11" ht="14.1" customHeight="1" x14ac:dyDescent="0.2">
      <c r="A518" s="34" t="s">
        <v>680</v>
      </c>
      <c r="B518" s="35" t="s">
        <v>934</v>
      </c>
      <c r="C518" s="34" t="s">
        <v>197</v>
      </c>
      <c r="D518" s="74">
        <v>33.563054999999999</v>
      </c>
      <c r="E518" s="74">
        <v>53.844999999999999</v>
      </c>
      <c r="F518" s="35" t="s">
        <v>2250</v>
      </c>
      <c r="G518" s="36" t="s">
        <v>2459</v>
      </c>
      <c r="H518" s="35" t="s">
        <v>682</v>
      </c>
      <c r="I518" s="38" t="s">
        <v>196</v>
      </c>
      <c r="J518" s="39">
        <v>25</v>
      </c>
      <c r="K518" s="38" t="s">
        <v>272</v>
      </c>
    </row>
    <row r="519" spans="1:11" ht="14.1" customHeight="1" x14ac:dyDescent="0.2">
      <c r="A519" s="34" t="s">
        <v>680</v>
      </c>
      <c r="B519" s="35" t="s">
        <v>928</v>
      </c>
      <c r="C519" s="34" t="s">
        <v>197</v>
      </c>
      <c r="D519" s="74">
        <v>33.858333000000002</v>
      </c>
      <c r="E519" s="74">
        <v>49.6</v>
      </c>
      <c r="F519" s="35" t="s">
        <v>2250</v>
      </c>
      <c r="G519" s="36" t="s">
        <v>2459</v>
      </c>
      <c r="H519" s="35" t="s">
        <v>682</v>
      </c>
      <c r="I519" s="38" t="s">
        <v>196</v>
      </c>
      <c r="J519" s="39" t="s">
        <v>198</v>
      </c>
      <c r="K519" s="38" t="s">
        <v>272</v>
      </c>
    </row>
    <row r="520" spans="1:11" ht="14.1" customHeight="1" x14ac:dyDescent="0.2">
      <c r="A520" s="34" t="s">
        <v>680</v>
      </c>
      <c r="B520" s="40" t="s">
        <v>932</v>
      </c>
      <c r="C520" s="34" t="s">
        <v>197</v>
      </c>
      <c r="D520" s="74">
        <v>33.860300000000002</v>
      </c>
      <c r="E520" s="74">
        <v>49.569200000000002</v>
      </c>
      <c r="F520" s="35" t="s">
        <v>2250</v>
      </c>
      <c r="G520" s="36" t="s">
        <v>2459</v>
      </c>
      <c r="H520" s="40" t="s">
        <v>933</v>
      </c>
      <c r="I520" s="38" t="s">
        <v>196</v>
      </c>
      <c r="J520" s="43" t="s">
        <v>198</v>
      </c>
      <c r="K520" s="38" t="s">
        <v>272</v>
      </c>
    </row>
    <row r="521" spans="1:11" ht="14.1" customHeight="1" x14ac:dyDescent="0.2">
      <c r="A521" s="34" t="s">
        <v>680</v>
      </c>
      <c r="B521" s="35" t="s">
        <v>936</v>
      </c>
      <c r="C521" s="34" t="s">
        <v>197</v>
      </c>
      <c r="D521" s="74">
        <v>34.141666000000001</v>
      </c>
      <c r="E521" s="74">
        <v>50.766666000000001</v>
      </c>
      <c r="F521" s="35" t="s">
        <v>2250</v>
      </c>
      <c r="G521" s="36" t="s">
        <v>2459</v>
      </c>
      <c r="H521" s="35" t="s">
        <v>682</v>
      </c>
      <c r="I521" s="38" t="s">
        <v>196</v>
      </c>
      <c r="J521" s="39" t="s">
        <v>198</v>
      </c>
      <c r="K521" s="38" t="s">
        <v>272</v>
      </c>
    </row>
    <row r="522" spans="1:11" ht="14.1" customHeight="1" x14ac:dyDescent="0.2">
      <c r="A522" s="34" t="s">
        <v>680</v>
      </c>
      <c r="B522" s="40" t="s">
        <v>827</v>
      </c>
      <c r="C522" s="34" t="s">
        <v>281</v>
      </c>
      <c r="D522" s="74">
        <v>35.671900000000001</v>
      </c>
      <c r="E522" s="74">
        <v>51.424399999999999</v>
      </c>
      <c r="F522" s="35" t="s">
        <v>2250</v>
      </c>
      <c r="G522" s="36" t="s">
        <v>2459</v>
      </c>
      <c r="H522" s="40" t="s">
        <v>933</v>
      </c>
      <c r="I522" s="38" t="s">
        <v>196</v>
      </c>
      <c r="J522" s="43">
        <v>40</v>
      </c>
      <c r="K522" s="38" t="s">
        <v>272</v>
      </c>
    </row>
    <row r="523" spans="1:11" ht="14.1" customHeight="1" x14ac:dyDescent="0.2">
      <c r="A523" s="34" t="s">
        <v>680</v>
      </c>
      <c r="B523" s="40" t="s">
        <v>937</v>
      </c>
      <c r="C523" s="34" t="s">
        <v>281</v>
      </c>
      <c r="D523" s="74">
        <v>36.664400000000001</v>
      </c>
      <c r="E523" s="74">
        <v>48.485599999999998</v>
      </c>
      <c r="F523" s="35" t="s">
        <v>2250</v>
      </c>
      <c r="G523" s="36" t="s">
        <v>2459</v>
      </c>
      <c r="H523" s="40" t="s">
        <v>933</v>
      </c>
      <c r="I523" s="38" t="s">
        <v>196</v>
      </c>
      <c r="J523" s="43">
        <v>40</v>
      </c>
      <c r="K523" s="38" t="s">
        <v>272</v>
      </c>
    </row>
    <row r="524" spans="1:11" ht="14.1" customHeight="1" x14ac:dyDescent="0.2">
      <c r="A524" s="34" t="s">
        <v>680</v>
      </c>
      <c r="B524" s="40" t="s">
        <v>938</v>
      </c>
      <c r="C524" s="34" t="s">
        <v>351</v>
      </c>
      <c r="D524" s="74">
        <v>36.664400000000001</v>
      </c>
      <c r="E524" s="74">
        <v>48.485599999999998</v>
      </c>
      <c r="F524" s="35" t="s">
        <v>2250</v>
      </c>
      <c r="G524" s="36" t="s">
        <v>2459</v>
      </c>
      <c r="H524" s="40" t="s">
        <v>933</v>
      </c>
      <c r="I524" s="38" t="s">
        <v>196</v>
      </c>
      <c r="J524" s="43">
        <v>40</v>
      </c>
      <c r="K524" s="38" t="s">
        <v>272</v>
      </c>
    </row>
    <row r="525" spans="1:11" ht="14.1" customHeight="1" x14ac:dyDescent="0.2">
      <c r="A525" s="34" t="s">
        <v>680</v>
      </c>
      <c r="B525" s="40" t="s">
        <v>935</v>
      </c>
      <c r="C525" s="34" t="s">
        <v>281</v>
      </c>
      <c r="D525" s="74">
        <v>36.664400000000001</v>
      </c>
      <c r="E525" s="74">
        <v>48.485599999999998</v>
      </c>
      <c r="F525" s="35" t="s">
        <v>2250</v>
      </c>
      <c r="G525" s="36" t="s">
        <v>2459</v>
      </c>
      <c r="H525" s="40" t="s">
        <v>933</v>
      </c>
      <c r="I525" s="38" t="s">
        <v>196</v>
      </c>
      <c r="J525" s="43" t="s">
        <v>198</v>
      </c>
      <c r="K525" s="38" t="s">
        <v>272</v>
      </c>
    </row>
    <row r="526" spans="1:11" ht="14.1" customHeight="1" x14ac:dyDescent="0.2">
      <c r="A526" s="34" t="s">
        <v>680</v>
      </c>
      <c r="B526" s="35" t="s">
        <v>926</v>
      </c>
      <c r="C526" s="34" t="s">
        <v>197</v>
      </c>
      <c r="D526" s="74">
        <v>36.664444000000003</v>
      </c>
      <c r="E526" s="74">
        <v>48.485554999999998</v>
      </c>
      <c r="F526" s="35" t="s">
        <v>2250</v>
      </c>
      <c r="G526" s="36" t="s">
        <v>2459</v>
      </c>
      <c r="H526" s="35" t="s">
        <v>927</v>
      </c>
      <c r="I526" s="38" t="s">
        <v>196</v>
      </c>
      <c r="J526" s="39">
        <v>450</v>
      </c>
      <c r="K526" s="38" t="s">
        <v>272</v>
      </c>
    </row>
    <row r="527" spans="1:11" ht="14.1" customHeight="1" x14ac:dyDescent="0.2">
      <c r="A527" s="34" t="s">
        <v>680</v>
      </c>
      <c r="B527" s="40" t="s">
        <v>941</v>
      </c>
      <c r="C527" s="34" t="s">
        <v>197</v>
      </c>
      <c r="D527" s="74">
        <v>38.08</v>
      </c>
      <c r="E527" s="74">
        <v>46.291944000000001</v>
      </c>
      <c r="F527" s="40" t="s">
        <v>940</v>
      </c>
      <c r="G527" s="36" t="s">
        <v>2459</v>
      </c>
      <c r="H527" s="34" t="s">
        <v>914</v>
      </c>
      <c r="I527" s="38" t="s">
        <v>196</v>
      </c>
      <c r="J527" s="43">
        <v>5000</v>
      </c>
      <c r="K527" s="38" t="s">
        <v>272</v>
      </c>
    </row>
    <row r="528" spans="1:11" ht="14.1" customHeight="1" x14ac:dyDescent="0.2">
      <c r="A528" s="34" t="s">
        <v>680</v>
      </c>
      <c r="B528" s="40" t="s">
        <v>939</v>
      </c>
      <c r="C528" s="34" t="s">
        <v>197</v>
      </c>
      <c r="D528" s="74">
        <v>38.08</v>
      </c>
      <c r="E528" s="74">
        <v>46.291944000000001</v>
      </c>
      <c r="F528" s="40" t="s">
        <v>940</v>
      </c>
      <c r="G528" s="34" t="s">
        <v>199</v>
      </c>
      <c r="H528" s="34" t="s">
        <v>914</v>
      </c>
      <c r="I528" s="38" t="s">
        <v>196</v>
      </c>
      <c r="J528" s="43">
        <v>7000</v>
      </c>
      <c r="K528" s="38" t="s">
        <v>272</v>
      </c>
    </row>
    <row r="529" spans="1:11" ht="14.1" customHeight="1" x14ac:dyDescent="0.2">
      <c r="A529" s="34" t="s">
        <v>680</v>
      </c>
      <c r="B529" s="40" t="s">
        <v>942</v>
      </c>
      <c r="C529" s="34" t="s">
        <v>197</v>
      </c>
      <c r="D529" s="74">
        <v>31.097221999999999</v>
      </c>
      <c r="E529" s="74">
        <v>54.3675</v>
      </c>
      <c r="F529" s="38" t="s">
        <v>182</v>
      </c>
      <c r="G529" s="36" t="s">
        <v>2459</v>
      </c>
      <c r="H529" s="40" t="s">
        <v>943</v>
      </c>
      <c r="I529" s="38" t="s">
        <v>196</v>
      </c>
      <c r="J529" s="43">
        <v>141</v>
      </c>
      <c r="K529" s="38" t="s">
        <v>272</v>
      </c>
    </row>
    <row r="530" spans="1:11" ht="14.1" customHeight="1" x14ac:dyDescent="0.2">
      <c r="A530" s="34" t="s">
        <v>680</v>
      </c>
      <c r="B530" s="40" t="s">
        <v>944</v>
      </c>
      <c r="C530" s="34" t="s">
        <v>197</v>
      </c>
      <c r="D530" s="74">
        <v>36.669199999999996</v>
      </c>
      <c r="E530" s="74">
        <v>46.5672</v>
      </c>
      <c r="F530" s="38" t="s">
        <v>267</v>
      </c>
      <c r="G530" s="34" t="s">
        <v>199</v>
      </c>
      <c r="H530" s="34" t="s">
        <v>914</v>
      </c>
      <c r="I530" s="38" t="s">
        <v>196</v>
      </c>
      <c r="J530" s="43">
        <v>39</v>
      </c>
      <c r="K530" s="38" t="s">
        <v>272</v>
      </c>
    </row>
    <row r="531" spans="1:11" ht="14.1" customHeight="1" x14ac:dyDescent="0.2">
      <c r="A531" s="34" t="s">
        <v>680</v>
      </c>
      <c r="B531" s="35" t="s">
        <v>685</v>
      </c>
      <c r="C531" s="34" t="s">
        <v>197</v>
      </c>
      <c r="D531" s="74">
        <v>27.186388000000001</v>
      </c>
      <c r="E531" s="74">
        <v>56.277222000000002</v>
      </c>
      <c r="F531" s="34" t="s">
        <v>199</v>
      </c>
      <c r="G531" s="36" t="s">
        <v>2459</v>
      </c>
      <c r="H531" s="35" t="s">
        <v>946</v>
      </c>
      <c r="I531" s="38" t="s">
        <v>196</v>
      </c>
      <c r="J531" s="39" t="s">
        <v>198</v>
      </c>
      <c r="K531" s="38" t="s">
        <v>272</v>
      </c>
    </row>
    <row r="532" spans="1:11" ht="14.1" customHeight="1" x14ac:dyDescent="0.2">
      <c r="A532" s="34" t="s">
        <v>680</v>
      </c>
      <c r="B532" s="35" t="s">
        <v>922</v>
      </c>
      <c r="C532" s="34" t="s">
        <v>192</v>
      </c>
      <c r="D532" s="74">
        <v>29.216666</v>
      </c>
      <c r="E532" s="74">
        <v>50.316665999999998</v>
      </c>
      <c r="F532" s="34" t="s">
        <v>199</v>
      </c>
      <c r="G532" s="36" t="s">
        <v>2459</v>
      </c>
      <c r="H532" s="35" t="s">
        <v>947</v>
      </c>
      <c r="I532" s="38" t="s">
        <v>196</v>
      </c>
      <c r="J532" s="39">
        <v>216</v>
      </c>
      <c r="K532" s="38" t="s">
        <v>272</v>
      </c>
    </row>
    <row r="533" spans="1:11" ht="14.1" customHeight="1" x14ac:dyDescent="0.2">
      <c r="A533" s="34" t="s">
        <v>680</v>
      </c>
      <c r="B533" s="35" t="s">
        <v>945</v>
      </c>
      <c r="C533" s="34" t="s">
        <v>197</v>
      </c>
      <c r="D533" s="74">
        <v>30.352499999999999</v>
      </c>
      <c r="E533" s="74">
        <v>48.295833000000002</v>
      </c>
      <c r="F533" s="34" t="s">
        <v>199</v>
      </c>
      <c r="G533" s="36" t="s">
        <v>2459</v>
      </c>
      <c r="H533" s="35" t="s">
        <v>946</v>
      </c>
      <c r="I533" s="38" t="s">
        <v>196</v>
      </c>
      <c r="J533" s="39" t="s">
        <v>198</v>
      </c>
      <c r="K533" s="38" t="s">
        <v>272</v>
      </c>
    </row>
    <row r="534" spans="1:11" ht="14.1" customHeight="1" x14ac:dyDescent="0.2">
      <c r="A534" s="34" t="s">
        <v>680</v>
      </c>
      <c r="B534" s="35" t="s">
        <v>491</v>
      </c>
      <c r="C534" s="34" t="s">
        <v>197</v>
      </c>
      <c r="D534" s="74">
        <v>32.659722000000002</v>
      </c>
      <c r="E534" s="74">
        <v>51.671388</v>
      </c>
      <c r="F534" s="34" t="s">
        <v>199</v>
      </c>
      <c r="G534" s="36" t="s">
        <v>2459</v>
      </c>
      <c r="H534" s="35" t="s">
        <v>946</v>
      </c>
      <c r="I534" s="38" t="s">
        <v>196</v>
      </c>
      <c r="J534" s="39" t="s">
        <v>198</v>
      </c>
      <c r="K534" s="38" t="s">
        <v>272</v>
      </c>
    </row>
    <row r="535" spans="1:11" ht="14.1" customHeight="1" x14ac:dyDescent="0.2">
      <c r="A535" s="34" t="s">
        <v>680</v>
      </c>
      <c r="B535" s="35" t="s">
        <v>683</v>
      </c>
      <c r="C535" s="34" t="s">
        <v>197</v>
      </c>
      <c r="D535" s="74">
        <v>34.085554999999999</v>
      </c>
      <c r="E535" s="74">
        <v>49.683888000000003</v>
      </c>
      <c r="F535" s="34" t="s">
        <v>199</v>
      </c>
      <c r="G535" s="36" t="s">
        <v>2459</v>
      </c>
      <c r="H535" s="35" t="s">
        <v>946</v>
      </c>
      <c r="I535" s="38" t="s">
        <v>196</v>
      </c>
      <c r="J535" s="39" t="s">
        <v>198</v>
      </c>
      <c r="K535" s="38" t="s">
        <v>272</v>
      </c>
    </row>
    <row r="536" spans="1:11" ht="14.1" customHeight="1" x14ac:dyDescent="0.2">
      <c r="A536" s="34" t="s">
        <v>680</v>
      </c>
      <c r="B536" s="35" t="s">
        <v>827</v>
      </c>
      <c r="C536" s="34" t="s">
        <v>197</v>
      </c>
      <c r="D536" s="74">
        <v>35.671944000000003</v>
      </c>
      <c r="E536" s="74">
        <v>51.424444000000001</v>
      </c>
      <c r="F536" s="34" t="s">
        <v>199</v>
      </c>
      <c r="G536" s="36" t="s">
        <v>2459</v>
      </c>
      <c r="H536" s="35" t="s">
        <v>946</v>
      </c>
      <c r="I536" s="38" t="s">
        <v>196</v>
      </c>
      <c r="J536" s="39" t="s">
        <v>198</v>
      </c>
      <c r="K536" s="38" t="s">
        <v>272</v>
      </c>
    </row>
    <row r="537" spans="1:11" ht="14.1" customHeight="1" x14ac:dyDescent="0.2">
      <c r="A537" s="34" t="s">
        <v>680</v>
      </c>
      <c r="B537" s="40" t="s">
        <v>953</v>
      </c>
      <c r="C537" s="34" t="s">
        <v>192</v>
      </c>
      <c r="D537" s="74">
        <v>26.602777</v>
      </c>
      <c r="E537" s="74">
        <v>54.510554999999997</v>
      </c>
      <c r="F537" s="38" t="s">
        <v>344</v>
      </c>
      <c r="G537" s="34" t="s">
        <v>199</v>
      </c>
      <c r="H537" s="40" t="s">
        <v>954</v>
      </c>
      <c r="I537" s="38" t="s">
        <v>196</v>
      </c>
      <c r="J537" s="43">
        <v>400</v>
      </c>
      <c r="K537" s="38" t="s">
        <v>272</v>
      </c>
    </row>
    <row r="538" spans="1:11" ht="14.1" customHeight="1" x14ac:dyDescent="0.2">
      <c r="A538" s="34" t="s">
        <v>680</v>
      </c>
      <c r="B538" s="40" t="s">
        <v>956</v>
      </c>
      <c r="C538" s="34" t="s">
        <v>192</v>
      </c>
      <c r="D538" s="74">
        <v>29.533332999999999</v>
      </c>
      <c r="E538" s="74">
        <v>52.583333000000003</v>
      </c>
      <c r="F538" s="38" t="s">
        <v>344</v>
      </c>
      <c r="G538" s="34" t="s">
        <v>199</v>
      </c>
      <c r="H538" s="40" t="s">
        <v>900</v>
      </c>
      <c r="I538" s="38" t="s">
        <v>196</v>
      </c>
      <c r="J538" s="43">
        <v>352</v>
      </c>
      <c r="K538" s="38" t="s">
        <v>272</v>
      </c>
    </row>
    <row r="539" spans="1:11" ht="14.1" customHeight="1" x14ac:dyDescent="0.2">
      <c r="A539" s="34" t="s">
        <v>680</v>
      </c>
      <c r="B539" s="40" t="s">
        <v>952</v>
      </c>
      <c r="C539" s="34" t="s">
        <v>197</v>
      </c>
      <c r="D539" s="74">
        <v>31.41667</v>
      </c>
      <c r="E539" s="74">
        <v>56.510554999999997</v>
      </c>
      <c r="F539" s="38" t="s">
        <v>344</v>
      </c>
      <c r="G539" s="34" t="s">
        <v>375</v>
      </c>
      <c r="H539" s="40" t="s">
        <v>914</v>
      </c>
      <c r="I539" s="38" t="s">
        <v>196</v>
      </c>
      <c r="J539" s="43">
        <v>54</v>
      </c>
      <c r="K539" s="38" t="s">
        <v>272</v>
      </c>
    </row>
    <row r="540" spans="1:11" ht="14.1" customHeight="1" x14ac:dyDescent="0.2">
      <c r="A540" s="34" t="s">
        <v>680</v>
      </c>
      <c r="B540" s="40" t="s">
        <v>955</v>
      </c>
      <c r="C540" s="34" t="s">
        <v>192</v>
      </c>
      <c r="D540" s="74">
        <v>32.35</v>
      </c>
      <c r="E540" s="74">
        <v>52.816699999999997</v>
      </c>
      <c r="F540" s="38" t="s">
        <v>344</v>
      </c>
      <c r="G540" s="34" t="s">
        <v>199</v>
      </c>
      <c r="H540" s="40" t="s">
        <v>914</v>
      </c>
      <c r="I540" s="38" t="s">
        <v>196</v>
      </c>
      <c r="J540" s="43">
        <v>42</v>
      </c>
      <c r="K540" s="38" t="s">
        <v>272</v>
      </c>
    </row>
    <row r="541" spans="1:11" ht="14.1" customHeight="1" x14ac:dyDescent="0.2">
      <c r="A541" s="34" t="s">
        <v>680</v>
      </c>
      <c r="B541" s="40" t="s">
        <v>949</v>
      </c>
      <c r="C541" s="34" t="s">
        <v>197</v>
      </c>
      <c r="D541" s="73">
        <v>35.1</v>
      </c>
      <c r="E541" s="73">
        <v>52.8</v>
      </c>
      <c r="F541" s="38" t="s">
        <v>344</v>
      </c>
      <c r="G541" s="34" t="s">
        <v>375</v>
      </c>
      <c r="H541" s="40" t="s">
        <v>914</v>
      </c>
      <c r="I541" s="38" t="s">
        <v>196</v>
      </c>
      <c r="J541" s="43">
        <v>1</v>
      </c>
      <c r="K541" s="38" t="s">
        <v>272</v>
      </c>
    </row>
    <row r="542" spans="1:11" ht="14.1" customHeight="1" x14ac:dyDescent="0.2">
      <c r="A542" s="34" t="s">
        <v>680</v>
      </c>
      <c r="B542" s="40" t="s">
        <v>951</v>
      </c>
      <c r="C542" s="34" t="s">
        <v>197</v>
      </c>
      <c r="D542" s="73">
        <v>35.130000000000003</v>
      </c>
      <c r="E542" s="73">
        <v>52.6</v>
      </c>
      <c r="F542" s="38" t="s">
        <v>344</v>
      </c>
      <c r="G542" s="34" t="s">
        <v>375</v>
      </c>
      <c r="H542" s="40" t="s">
        <v>914</v>
      </c>
      <c r="I542" s="38" t="s">
        <v>196</v>
      </c>
      <c r="J542" s="43">
        <v>37</v>
      </c>
      <c r="K542" s="38" t="s">
        <v>272</v>
      </c>
    </row>
    <row r="543" spans="1:11" ht="14.1" customHeight="1" x14ac:dyDescent="0.2">
      <c r="A543" s="34" t="s">
        <v>680</v>
      </c>
      <c r="B543" s="40" t="s">
        <v>950</v>
      </c>
      <c r="C543" s="34" t="s">
        <v>197</v>
      </c>
      <c r="D543" s="74">
        <v>35.375</v>
      </c>
      <c r="E543" s="74">
        <v>53.716665999999996</v>
      </c>
      <c r="F543" s="38" t="s">
        <v>344</v>
      </c>
      <c r="G543" s="34" t="s">
        <v>375</v>
      </c>
      <c r="H543" s="40" t="s">
        <v>914</v>
      </c>
      <c r="I543" s="38" t="s">
        <v>196</v>
      </c>
      <c r="J543" s="43">
        <v>116</v>
      </c>
      <c r="K543" s="38" t="s">
        <v>272</v>
      </c>
    </row>
    <row r="544" spans="1:11" ht="14.1" customHeight="1" x14ac:dyDescent="0.2">
      <c r="A544" s="38" t="s">
        <v>680</v>
      </c>
      <c r="B544" s="40" t="s">
        <v>948</v>
      </c>
      <c r="C544" s="34" t="s">
        <v>197</v>
      </c>
      <c r="D544" s="74">
        <v>36.475000000000001</v>
      </c>
      <c r="E544" s="74">
        <v>56.524999999999999</v>
      </c>
      <c r="F544" s="38" t="s">
        <v>344</v>
      </c>
      <c r="G544" s="34" t="s">
        <v>375</v>
      </c>
      <c r="H544" s="40" t="s">
        <v>914</v>
      </c>
      <c r="I544" s="38" t="s">
        <v>196</v>
      </c>
      <c r="J544" s="43">
        <v>95</v>
      </c>
      <c r="K544" s="38" t="s">
        <v>272</v>
      </c>
    </row>
    <row r="545" spans="1:11" ht="14.1" customHeight="1" x14ac:dyDescent="0.2">
      <c r="A545" s="34" t="s">
        <v>680</v>
      </c>
      <c r="B545" s="35" t="s">
        <v>965</v>
      </c>
      <c r="C545" s="34" t="s">
        <v>192</v>
      </c>
      <c r="D545" s="74">
        <v>31.097221999999999</v>
      </c>
      <c r="E545" s="74">
        <v>54.3675</v>
      </c>
      <c r="F545" s="5" t="s">
        <v>557</v>
      </c>
      <c r="G545" s="36" t="s">
        <v>2459</v>
      </c>
      <c r="H545" s="40" t="s">
        <v>966</v>
      </c>
      <c r="I545" s="38" t="s">
        <v>196</v>
      </c>
      <c r="J545" s="39">
        <v>250</v>
      </c>
      <c r="K545" s="38" t="s">
        <v>272</v>
      </c>
    </row>
    <row r="546" spans="1:11" ht="14.1" customHeight="1" x14ac:dyDescent="0.2">
      <c r="A546" s="34" t="s">
        <v>680</v>
      </c>
      <c r="B546" s="35" t="s">
        <v>957</v>
      </c>
      <c r="C546" s="34" t="s">
        <v>192</v>
      </c>
      <c r="D546" s="74">
        <v>31.3292</v>
      </c>
      <c r="E546" s="74">
        <v>48.691099999999999</v>
      </c>
      <c r="F546" s="5" t="s">
        <v>557</v>
      </c>
      <c r="G546" s="36" t="s">
        <v>2459</v>
      </c>
      <c r="H546" s="40" t="s">
        <v>958</v>
      </c>
      <c r="I546" s="38" t="s">
        <v>196</v>
      </c>
      <c r="J546" s="39">
        <v>1000</v>
      </c>
      <c r="K546" s="38" t="s">
        <v>272</v>
      </c>
    </row>
    <row r="547" spans="1:11" ht="14.1" customHeight="1" x14ac:dyDescent="0.2">
      <c r="A547" s="34" t="s">
        <v>680</v>
      </c>
      <c r="B547" s="35" t="s">
        <v>957</v>
      </c>
      <c r="C547" s="34" t="s">
        <v>192</v>
      </c>
      <c r="D547" s="74">
        <v>31.3292</v>
      </c>
      <c r="E547" s="74">
        <v>48.691099999999999</v>
      </c>
      <c r="F547" s="5" t="s">
        <v>557</v>
      </c>
      <c r="G547" s="36" t="s">
        <v>2459</v>
      </c>
      <c r="H547" s="40" t="s">
        <v>959</v>
      </c>
      <c r="I547" s="38" t="s">
        <v>196</v>
      </c>
      <c r="J547" s="39">
        <v>1000</v>
      </c>
      <c r="K547" s="38" t="s">
        <v>272</v>
      </c>
    </row>
    <row r="548" spans="1:11" ht="14.1" customHeight="1" x14ac:dyDescent="0.2">
      <c r="A548" s="34" t="s">
        <v>680</v>
      </c>
      <c r="B548" s="35" t="s">
        <v>960</v>
      </c>
      <c r="C548" s="34" t="s">
        <v>192</v>
      </c>
      <c r="D548" s="74">
        <v>33.529722</v>
      </c>
      <c r="E548" s="74">
        <v>51.903888000000002</v>
      </c>
      <c r="F548" s="5" t="s">
        <v>557</v>
      </c>
      <c r="G548" s="36" t="s">
        <v>2459</v>
      </c>
      <c r="H548" s="40" t="s">
        <v>961</v>
      </c>
      <c r="I548" s="38" t="s">
        <v>196</v>
      </c>
      <c r="J548" s="39">
        <v>1940</v>
      </c>
      <c r="K548" s="38" t="s">
        <v>272</v>
      </c>
    </row>
    <row r="549" spans="1:11" ht="14.1" customHeight="1" x14ac:dyDescent="0.2">
      <c r="A549" s="34" t="s">
        <v>680</v>
      </c>
      <c r="B549" s="35" t="s">
        <v>960</v>
      </c>
      <c r="C549" s="34" t="s">
        <v>192</v>
      </c>
      <c r="D549" s="74">
        <v>33.529722</v>
      </c>
      <c r="E549" s="74">
        <v>51.903888000000002</v>
      </c>
      <c r="F549" s="5" t="s">
        <v>557</v>
      </c>
      <c r="G549" s="36" t="s">
        <v>2459</v>
      </c>
      <c r="H549" s="40" t="s">
        <v>962</v>
      </c>
      <c r="I549" s="38" t="s">
        <v>196</v>
      </c>
      <c r="J549" s="39">
        <v>3100</v>
      </c>
      <c r="K549" s="38" t="s">
        <v>272</v>
      </c>
    </row>
    <row r="550" spans="1:11" ht="14.1" customHeight="1" x14ac:dyDescent="0.2">
      <c r="A550" s="34" t="s">
        <v>680</v>
      </c>
      <c r="B550" s="35" t="s">
        <v>963</v>
      </c>
      <c r="C550" s="34" t="s">
        <v>192</v>
      </c>
      <c r="D550" s="74">
        <v>36.209699999999998</v>
      </c>
      <c r="E550" s="74">
        <v>58.798900000000003</v>
      </c>
      <c r="F550" s="5" t="s">
        <v>557</v>
      </c>
      <c r="G550" s="36" t="s">
        <v>2459</v>
      </c>
      <c r="H550" s="40" t="s">
        <v>964</v>
      </c>
      <c r="I550" s="38" t="s">
        <v>196</v>
      </c>
      <c r="J550" s="39">
        <v>600</v>
      </c>
      <c r="K550" s="38" t="s">
        <v>272</v>
      </c>
    </row>
    <row r="551" spans="1:11" ht="14.1" customHeight="1" x14ac:dyDescent="0.2">
      <c r="A551" s="34" t="s">
        <v>680</v>
      </c>
      <c r="B551" s="35" t="s">
        <v>493</v>
      </c>
      <c r="C551" s="34" t="s">
        <v>283</v>
      </c>
      <c r="D551" s="74">
        <v>30.293900000000001</v>
      </c>
      <c r="E551" s="74">
        <v>57.084200000000003</v>
      </c>
      <c r="F551" s="5" t="s">
        <v>557</v>
      </c>
      <c r="G551" s="36" t="s">
        <v>2459</v>
      </c>
      <c r="H551" s="40" t="s">
        <v>979</v>
      </c>
      <c r="I551" s="38" t="s">
        <v>196</v>
      </c>
      <c r="J551" s="39">
        <v>150</v>
      </c>
      <c r="K551" s="38" t="s">
        <v>272</v>
      </c>
    </row>
    <row r="552" spans="1:11" ht="14.1" customHeight="1" x14ac:dyDescent="0.2">
      <c r="A552" s="34" t="s">
        <v>680</v>
      </c>
      <c r="B552" s="35" t="s">
        <v>965</v>
      </c>
      <c r="C552" s="34" t="s">
        <v>283</v>
      </c>
      <c r="D552" s="74">
        <v>31.097221999999999</v>
      </c>
      <c r="E552" s="74">
        <v>54.3675</v>
      </c>
      <c r="F552" s="5" t="s">
        <v>557</v>
      </c>
      <c r="G552" s="36" t="s">
        <v>2459</v>
      </c>
      <c r="H552" s="40" t="s">
        <v>966</v>
      </c>
      <c r="I552" s="38" t="s">
        <v>196</v>
      </c>
      <c r="J552" s="39">
        <v>145</v>
      </c>
      <c r="K552" s="38" t="s">
        <v>272</v>
      </c>
    </row>
    <row r="553" spans="1:11" ht="14.1" customHeight="1" x14ac:dyDescent="0.2">
      <c r="A553" s="34" t="s">
        <v>680</v>
      </c>
      <c r="B553" s="35" t="s">
        <v>965</v>
      </c>
      <c r="C553" s="34" t="s">
        <v>283</v>
      </c>
      <c r="D553" s="74">
        <v>31.097221999999999</v>
      </c>
      <c r="E553" s="74">
        <v>54.3675</v>
      </c>
      <c r="F553" s="5" t="s">
        <v>557</v>
      </c>
      <c r="G553" s="36" t="s">
        <v>2459</v>
      </c>
      <c r="H553" s="40" t="s">
        <v>966</v>
      </c>
      <c r="I553" s="38" t="s">
        <v>196</v>
      </c>
      <c r="J553" s="39">
        <v>210</v>
      </c>
      <c r="K553" s="38" t="s">
        <v>272</v>
      </c>
    </row>
    <row r="554" spans="1:11" ht="14.1" customHeight="1" x14ac:dyDescent="0.2">
      <c r="A554" s="34" t="s">
        <v>680</v>
      </c>
      <c r="B554" s="35" t="s">
        <v>957</v>
      </c>
      <c r="C554" s="34" t="s">
        <v>283</v>
      </c>
      <c r="D554" s="74">
        <v>31.3292</v>
      </c>
      <c r="E554" s="74">
        <v>48.691099999999999</v>
      </c>
      <c r="F554" s="5" t="s">
        <v>557</v>
      </c>
      <c r="G554" s="36" t="s">
        <v>2459</v>
      </c>
      <c r="H554" s="40" t="s">
        <v>968</v>
      </c>
      <c r="I554" s="38" t="s">
        <v>196</v>
      </c>
      <c r="J554" s="39">
        <v>540</v>
      </c>
      <c r="K554" s="38" t="s">
        <v>272</v>
      </c>
    </row>
    <row r="555" spans="1:11" ht="14.1" customHeight="1" x14ac:dyDescent="0.2">
      <c r="A555" s="34" t="s">
        <v>680</v>
      </c>
      <c r="B555" s="35" t="s">
        <v>957</v>
      </c>
      <c r="C555" s="34" t="s">
        <v>283</v>
      </c>
      <c r="D555" s="74">
        <v>31.3292</v>
      </c>
      <c r="E555" s="74">
        <v>48.691099999999999</v>
      </c>
      <c r="F555" s="5" t="s">
        <v>557</v>
      </c>
      <c r="G555" s="36" t="s">
        <v>2459</v>
      </c>
      <c r="H555" s="40" t="s">
        <v>967</v>
      </c>
      <c r="I555" s="38" t="s">
        <v>196</v>
      </c>
      <c r="J555" s="39">
        <v>600</v>
      </c>
      <c r="K555" s="38" t="s">
        <v>272</v>
      </c>
    </row>
    <row r="556" spans="1:11" ht="14.1" customHeight="1" x14ac:dyDescent="0.2">
      <c r="A556" s="34" t="s">
        <v>680</v>
      </c>
      <c r="B556" s="35" t="s">
        <v>977</v>
      </c>
      <c r="C556" s="34" t="s">
        <v>283</v>
      </c>
      <c r="D556" s="74">
        <v>31.666699999999999</v>
      </c>
      <c r="E556" s="74">
        <v>47.966700000000003</v>
      </c>
      <c r="F556" s="5" t="s">
        <v>557</v>
      </c>
      <c r="G556" s="36" t="s">
        <v>2459</v>
      </c>
      <c r="H556" s="40" t="s">
        <v>978</v>
      </c>
      <c r="I556" s="38" t="s">
        <v>196</v>
      </c>
      <c r="J556" s="39">
        <v>800</v>
      </c>
      <c r="K556" s="38" t="s">
        <v>272</v>
      </c>
    </row>
    <row r="557" spans="1:11" ht="14.1" customHeight="1" x14ac:dyDescent="0.2">
      <c r="A557" s="34" t="s">
        <v>680</v>
      </c>
      <c r="B557" s="35" t="s">
        <v>960</v>
      </c>
      <c r="C557" s="34" t="s">
        <v>283</v>
      </c>
      <c r="D557" s="74">
        <v>33.529722</v>
      </c>
      <c r="E557" s="74">
        <v>51.903888000000002</v>
      </c>
      <c r="F557" s="5" t="s">
        <v>557</v>
      </c>
      <c r="G557" s="36" t="s">
        <v>2459</v>
      </c>
      <c r="H557" s="40" t="s">
        <v>972</v>
      </c>
      <c r="I557" s="38" t="s">
        <v>196</v>
      </c>
      <c r="J557" s="39">
        <v>120</v>
      </c>
      <c r="K557" s="38" t="s">
        <v>272</v>
      </c>
    </row>
    <row r="558" spans="1:11" ht="14.1" customHeight="1" x14ac:dyDescent="0.2">
      <c r="A558" s="34" t="s">
        <v>680</v>
      </c>
      <c r="B558" s="35" t="s">
        <v>960</v>
      </c>
      <c r="C558" s="34" t="s">
        <v>283</v>
      </c>
      <c r="D558" s="74">
        <v>33.529722</v>
      </c>
      <c r="E558" s="74">
        <v>51.903888000000002</v>
      </c>
      <c r="F558" s="5" t="s">
        <v>557</v>
      </c>
      <c r="G558" s="36" t="s">
        <v>2459</v>
      </c>
      <c r="H558" s="40" t="s">
        <v>961</v>
      </c>
      <c r="I558" s="38" t="s">
        <v>196</v>
      </c>
      <c r="J558" s="39">
        <v>120</v>
      </c>
      <c r="K558" s="38" t="s">
        <v>272</v>
      </c>
    </row>
    <row r="559" spans="1:11" ht="14.1" customHeight="1" x14ac:dyDescent="0.2">
      <c r="A559" s="34" t="s">
        <v>680</v>
      </c>
      <c r="B559" s="35" t="s">
        <v>960</v>
      </c>
      <c r="C559" s="34" t="s">
        <v>283</v>
      </c>
      <c r="D559" s="74">
        <v>33.529722</v>
      </c>
      <c r="E559" s="74">
        <v>51.903888000000002</v>
      </c>
      <c r="F559" s="5" t="s">
        <v>557</v>
      </c>
      <c r="G559" s="36" t="s">
        <v>2459</v>
      </c>
      <c r="H559" s="40" t="s">
        <v>971</v>
      </c>
      <c r="I559" s="38" t="s">
        <v>196</v>
      </c>
      <c r="J559" s="39">
        <v>550</v>
      </c>
      <c r="K559" s="38" t="s">
        <v>272</v>
      </c>
    </row>
    <row r="560" spans="1:11" ht="14.1" customHeight="1" x14ac:dyDescent="0.2">
      <c r="A560" s="34" t="s">
        <v>680</v>
      </c>
      <c r="B560" s="35" t="s">
        <v>974</v>
      </c>
      <c r="C560" s="34" t="s">
        <v>283</v>
      </c>
      <c r="D560" s="74">
        <v>33.529722</v>
      </c>
      <c r="E560" s="74">
        <v>51.903888000000002</v>
      </c>
      <c r="F560" s="5" t="s">
        <v>557</v>
      </c>
      <c r="G560" s="36" t="s">
        <v>2459</v>
      </c>
      <c r="H560" s="40" t="s">
        <v>975</v>
      </c>
      <c r="I560" s="38" t="s">
        <v>196</v>
      </c>
      <c r="J560" s="39">
        <v>700</v>
      </c>
      <c r="K560" s="38" t="s">
        <v>272</v>
      </c>
    </row>
    <row r="561" spans="1:11" ht="14.1" customHeight="1" x14ac:dyDescent="0.2">
      <c r="A561" s="34" t="s">
        <v>680</v>
      </c>
      <c r="B561" s="35" t="s">
        <v>976</v>
      </c>
      <c r="C561" s="34" t="s">
        <v>283</v>
      </c>
      <c r="D561" s="74">
        <v>33.529722</v>
      </c>
      <c r="E561" s="74">
        <v>51.903888000000002</v>
      </c>
      <c r="F561" s="5" t="s">
        <v>557</v>
      </c>
      <c r="G561" s="36" t="s">
        <v>2459</v>
      </c>
      <c r="H561" s="40" t="s">
        <v>961</v>
      </c>
      <c r="I561" s="38" t="s">
        <v>196</v>
      </c>
      <c r="J561" s="39">
        <v>700</v>
      </c>
      <c r="K561" s="38" t="s">
        <v>272</v>
      </c>
    </row>
    <row r="562" spans="1:11" ht="14.1" customHeight="1" x14ac:dyDescent="0.2">
      <c r="A562" s="34" t="s">
        <v>680</v>
      </c>
      <c r="B562" s="35" t="s">
        <v>960</v>
      </c>
      <c r="C562" s="34" t="s">
        <v>283</v>
      </c>
      <c r="D562" s="74">
        <v>33.529722</v>
      </c>
      <c r="E562" s="74">
        <v>51.903888000000002</v>
      </c>
      <c r="F562" s="5" t="s">
        <v>557</v>
      </c>
      <c r="G562" s="36" t="s">
        <v>2459</v>
      </c>
      <c r="H562" s="40" t="s">
        <v>962</v>
      </c>
      <c r="I562" s="38" t="s">
        <v>196</v>
      </c>
      <c r="J562" s="39">
        <v>875</v>
      </c>
      <c r="K562" s="38" t="s">
        <v>272</v>
      </c>
    </row>
    <row r="563" spans="1:11" ht="14.1" customHeight="1" x14ac:dyDescent="0.2">
      <c r="A563" s="34" t="s">
        <v>680</v>
      </c>
      <c r="B563" s="35" t="s">
        <v>960</v>
      </c>
      <c r="C563" s="34" t="s">
        <v>283</v>
      </c>
      <c r="D563" s="74">
        <v>33.622</v>
      </c>
      <c r="E563" s="74">
        <v>53.203887999999999</v>
      </c>
      <c r="F563" s="5" t="s">
        <v>557</v>
      </c>
      <c r="G563" s="36" t="s">
        <v>2459</v>
      </c>
      <c r="H563" s="40" t="s">
        <v>973</v>
      </c>
      <c r="I563" s="38" t="s">
        <v>196</v>
      </c>
      <c r="J563" s="39">
        <v>120</v>
      </c>
      <c r="K563" s="38" t="s">
        <v>272</v>
      </c>
    </row>
    <row r="564" spans="1:11" ht="14.1" customHeight="1" x14ac:dyDescent="0.2">
      <c r="A564" s="34" t="s">
        <v>680</v>
      </c>
      <c r="B564" s="35" t="s">
        <v>960</v>
      </c>
      <c r="C564" s="34" t="s">
        <v>283</v>
      </c>
      <c r="D564" s="74">
        <v>33.622</v>
      </c>
      <c r="E564" s="74">
        <v>58.603887999999998</v>
      </c>
      <c r="F564" s="5" t="s">
        <v>557</v>
      </c>
      <c r="G564" s="36" t="s">
        <v>2459</v>
      </c>
      <c r="H564" s="40" t="s">
        <v>962</v>
      </c>
      <c r="I564" s="38" t="s">
        <v>196</v>
      </c>
      <c r="J564" s="39">
        <v>3100</v>
      </c>
      <c r="K564" s="38" t="s">
        <v>272</v>
      </c>
    </row>
    <row r="565" spans="1:11" ht="14.1" customHeight="1" x14ac:dyDescent="0.2">
      <c r="A565" s="34" t="s">
        <v>680</v>
      </c>
      <c r="B565" s="35" t="s">
        <v>817</v>
      </c>
      <c r="C565" s="34" t="s">
        <v>283</v>
      </c>
      <c r="D565" s="74">
        <v>35.0944</v>
      </c>
      <c r="E565" s="74">
        <v>50.3733</v>
      </c>
      <c r="F565" s="5" t="s">
        <v>557</v>
      </c>
      <c r="G565" s="36" t="s">
        <v>2459</v>
      </c>
      <c r="H565" s="40" t="s">
        <v>980</v>
      </c>
      <c r="I565" s="38" t="s">
        <v>196</v>
      </c>
      <c r="J565" s="39">
        <v>60</v>
      </c>
      <c r="K565" s="38" t="s">
        <v>272</v>
      </c>
    </row>
    <row r="566" spans="1:11" ht="14.1" customHeight="1" x14ac:dyDescent="0.2">
      <c r="A566" s="34" t="s">
        <v>680</v>
      </c>
      <c r="B566" s="35" t="s">
        <v>817</v>
      </c>
      <c r="C566" s="34" t="s">
        <v>283</v>
      </c>
      <c r="D566" s="74">
        <v>35.0944</v>
      </c>
      <c r="E566" s="74">
        <v>50.3733</v>
      </c>
      <c r="F566" s="5" t="s">
        <v>557</v>
      </c>
      <c r="G566" s="36" t="s">
        <v>2459</v>
      </c>
      <c r="H566" s="40" t="s">
        <v>981</v>
      </c>
      <c r="I566" s="38" t="s">
        <v>196</v>
      </c>
      <c r="J566" s="39">
        <v>805</v>
      </c>
      <c r="K566" s="38" t="s">
        <v>272</v>
      </c>
    </row>
    <row r="567" spans="1:11" ht="14.1" customHeight="1" x14ac:dyDescent="0.2">
      <c r="A567" s="34" t="s">
        <v>680</v>
      </c>
      <c r="B567" s="35" t="s">
        <v>957</v>
      </c>
      <c r="C567" s="34" t="s">
        <v>283</v>
      </c>
      <c r="D567" s="74">
        <v>36.3292</v>
      </c>
      <c r="E567" s="74">
        <v>48.691099999999999</v>
      </c>
      <c r="F567" s="5" t="s">
        <v>557</v>
      </c>
      <c r="G567" s="36" t="s">
        <v>2459</v>
      </c>
      <c r="H567" s="40" t="s">
        <v>967</v>
      </c>
      <c r="I567" s="38" t="s">
        <v>196</v>
      </c>
      <c r="J567" s="39">
        <v>80</v>
      </c>
      <c r="K567" s="38" t="s">
        <v>272</v>
      </c>
    </row>
    <row r="568" spans="1:11" ht="14.1" customHeight="1" x14ac:dyDescent="0.2">
      <c r="A568" s="34" t="s">
        <v>680</v>
      </c>
      <c r="B568" s="35" t="s">
        <v>837</v>
      </c>
      <c r="C568" s="34" t="s">
        <v>283</v>
      </c>
      <c r="D568" s="74">
        <v>37.127200000000002</v>
      </c>
      <c r="E568" s="74">
        <v>56.803100000000001</v>
      </c>
      <c r="F568" s="5" t="s">
        <v>557</v>
      </c>
      <c r="G568" s="36" t="s">
        <v>2459</v>
      </c>
      <c r="H568" s="40" t="s">
        <v>964</v>
      </c>
      <c r="I568" s="38" t="s">
        <v>196</v>
      </c>
      <c r="J568" s="39">
        <v>550</v>
      </c>
      <c r="K568" s="38" t="s">
        <v>272</v>
      </c>
    </row>
    <row r="569" spans="1:11" ht="14.1" customHeight="1" x14ac:dyDescent="0.2">
      <c r="A569" s="34" t="s">
        <v>680</v>
      </c>
      <c r="B569" s="35" t="s">
        <v>969</v>
      </c>
      <c r="C569" s="34" t="s">
        <v>283</v>
      </c>
      <c r="D569" s="74">
        <v>37.533299999999997</v>
      </c>
      <c r="E569" s="74">
        <v>46.65</v>
      </c>
      <c r="F569" s="5" t="s">
        <v>557</v>
      </c>
      <c r="G569" s="36" t="s">
        <v>2459</v>
      </c>
      <c r="H569" s="40" t="s">
        <v>970</v>
      </c>
      <c r="I569" s="38" t="s">
        <v>196</v>
      </c>
      <c r="J569" s="39">
        <v>550</v>
      </c>
      <c r="K569" s="38" t="s">
        <v>272</v>
      </c>
    </row>
    <row r="570" spans="1:11" ht="14.1" customHeight="1" x14ac:dyDescent="0.2">
      <c r="A570" s="34" t="s">
        <v>680</v>
      </c>
      <c r="B570" s="35" t="s">
        <v>2285</v>
      </c>
      <c r="C570" s="34" t="s">
        <v>197</v>
      </c>
      <c r="D570" s="74">
        <v>33.575000000000003</v>
      </c>
      <c r="E570" s="74">
        <v>49.333333000000003</v>
      </c>
      <c r="F570" s="40" t="s">
        <v>1005</v>
      </c>
      <c r="G570" s="34" t="s">
        <v>199</v>
      </c>
      <c r="H570" s="40" t="s">
        <v>914</v>
      </c>
      <c r="I570" s="38" t="s">
        <v>196</v>
      </c>
      <c r="J570" s="39">
        <v>10</v>
      </c>
      <c r="K570" s="38" t="s">
        <v>272</v>
      </c>
    </row>
    <row r="571" spans="1:11" ht="14.1" customHeight="1" x14ac:dyDescent="0.2">
      <c r="A571" s="34" t="s">
        <v>680</v>
      </c>
      <c r="B571" s="35" t="s">
        <v>997</v>
      </c>
      <c r="C571" s="34" t="s">
        <v>197</v>
      </c>
      <c r="D571" s="74">
        <v>32.659722000000002</v>
      </c>
      <c r="E571" s="74">
        <v>51.671388</v>
      </c>
      <c r="F571" s="35" t="s">
        <v>2378</v>
      </c>
      <c r="G571" s="36" t="s">
        <v>2459</v>
      </c>
      <c r="H571" s="40" t="s">
        <v>914</v>
      </c>
      <c r="I571" s="38" t="s">
        <v>196</v>
      </c>
      <c r="J571" s="39">
        <v>10</v>
      </c>
      <c r="K571" s="38" t="s">
        <v>272</v>
      </c>
    </row>
    <row r="572" spans="1:11" ht="14.1" customHeight="1" x14ac:dyDescent="0.2">
      <c r="A572" s="34" t="s">
        <v>680</v>
      </c>
      <c r="B572" s="35" t="s">
        <v>1004</v>
      </c>
      <c r="C572" s="34" t="s">
        <v>197</v>
      </c>
      <c r="D572" s="74">
        <v>33.529722</v>
      </c>
      <c r="E572" s="74">
        <v>51.903888000000002</v>
      </c>
      <c r="F572" s="35" t="s">
        <v>2378</v>
      </c>
      <c r="G572" s="36" t="s">
        <v>2459</v>
      </c>
      <c r="H572" s="40" t="s">
        <v>914</v>
      </c>
      <c r="I572" s="38" t="s">
        <v>196</v>
      </c>
      <c r="J572" s="39">
        <v>19</v>
      </c>
      <c r="K572" s="38" t="s">
        <v>272</v>
      </c>
    </row>
    <row r="573" spans="1:11" ht="14.1" customHeight="1" x14ac:dyDescent="0.2">
      <c r="A573" s="34" t="s">
        <v>680</v>
      </c>
      <c r="B573" s="35" t="s">
        <v>1003</v>
      </c>
      <c r="C573" s="34" t="s">
        <v>197</v>
      </c>
      <c r="D573" s="74">
        <v>33.529722</v>
      </c>
      <c r="E573" s="74">
        <v>51.903888000000002</v>
      </c>
      <c r="F573" s="35" t="s">
        <v>2378</v>
      </c>
      <c r="G573" s="36" t="s">
        <v>2459</v>
      </c>
      <c r="H573" s="40" t="s">
        <v>914</v>
      </c>
      <c r="I573" s="38" t="s">
        <v>196</v>
      </c>
      <c r="J573" s="39">
        <v>22</v>
      </c>
      <c r="K573" s="38" t="s">
        <v>272</v>
      </c>
    </row>
    <row r="574" spans="1:11" ht="14.1" customHeight="1" x14ac:dyDescent="0.2">
      <c r="A574" s="34" t="s">
        <v>680</v>
      </c>
      <c r="B574" s="35" t="s">
        <v>1000</v>
      </c>
      <c r="C574" s="34" t="s">
        <v>197</v>
      </c>
      <c r="D574" s="74">
        <v>34.085554999999999</v>
      </c>
      <c r="E574" s="74">
        <v>49.683888000000003</v>
      </c>
      <c r="F574" s="35" t="s">
        <v>2378</v>
      </c>
      <c r="G574" s="36" t="s">
        <v>2459</v>
      </c>
      <c r="H574" s="40" t="s">
        <v>914</v>
      </c>
      <c r="I574" s="38" t="s">
        <v>196</v>
      </c>
      <c r="J574" s="39">
        <v>118</v>
      </c>
      <c r="K574" s="38" t="s">
        <v>272</v>
      </c>
    </row>
    <row r="575" spans="1:11" ht="14.1" customHeight="1" x14ac:dyDescent="0.2">
      <c r="A575" s="34" t="s">
        <v>680</v>
      </c>
      <c r="B575" s="35" t="s">
        <v>1001</v>
      </c>
      <c r="C575" s="34" t="s">
        <v>197</v>
      </c>
      <c r="D575" s="74">
        <v>35.631666000000003</v>
      </c>
      <c r="E575" s="74">
        <v>61.243054999999998</v>
      </c>
      <c r="F575" s="35" t="s">
        <v>2378</v>
      </c>
      <c r="G575" s="36" t="s">
        <v>2459</v>
      </c>
      <c r="H575" s="35" t="s">
        <v>914</v>
      </c>
      <c r="I575" s="38" t="s">
        <v>196</v>
      </c>
      <c r="J575" s="39">
        <v>10</v>
      </c>
      <c r="K575" s="38" t="s">
        <v>272</v>
      </c>
    </row>
    <row r="576" spans="1:11" ht="14.1" customHeight="1" x14ac:dyDescent="0.2">
      <c r="A576" s="34" t="s">
        <v>680</v>
      </c>
      <c r="B576" s="35" t="s">
        <v>1002</v>
      </c>
      <c r="C576" s="34" t="s">
        <v>197</v>
      </c>
      <c r="D576" s="74">
        <v>35.631666000000003</v>
      </c>
      <c r="E576" s="74">
        <v>61.243054999999998</v>
      </c>
      <c r="F576" s="35" t="s">
        <v>2378</v>
      </c>
      <c r="G576" s="36" t="s">
        <v>2459</v>
      </c>
      <c r="H576" s="40" t="s">
        <v>914</v>
      </c>
      <c r="I576" s="38" t="s">
        <v>196</v>
      </c>
      <c r="J576" s="39">
        <v>10</v>
      </c>
      <c r="K576" s="38" t="s">
        <v>272</v>
      </c>
    </row>
    <row r="577" spans="1:11" ht="14.1" customHeight="1" x14ac:dyDescent="0.2">
      <c r="A577" s="34" t="s">
        <v>680</v>
      </c>
      <c r="B577" s="35" t="s">
        <v>999</v>
      </c>
      <c r="C577" s="34" t="s">
        <v>197</v>
      </c>
      <c r="D577" s="74">
        <v>38.08</v>
      </c>
      <c r="E577" s="74">
        <v>46.291944000000001</v>
      </c>
      <c r="F577" s="35" t="s">
        <v>2378</v>
      </c>
      <c r="G577" s="36" t="s">
        <v>2459</v>
      </c>
      <c r="H577" s="35" t="s">
        <v>914</v>
      </c>
      <c r="I577" s="38" t="s">
        <v>196</v>
      </c>
      <c r="J577" s="39">
        <v>8</v>
      </c>
      <c r="K577" s="38" t="s">
        <v>272</v>
      </c>
    </row>
    <row r="578" spans="1:11" ht="14.1" customHeight="1" x14ac:dyDescent="0.2">
      <c r="A578" s="34" t="s">
        <v>680</v>
      </c>
      <c r="B578" s="35" t="s">
        <v>998</v>
      </c>
      <c r="C578" s="34" t="s">
        <v>197</v>
      </c>
      <c r="D578" s="74">
        <v>38.08</v>
      </c>
      <c r="E578" s="74">
        <v>46.291944000000001</v>
      </c>
      <c r="F578" s="35" t="s">
        <v>2378</v>
      </c>
      <c r="G578" s="36" t="s">
        <v>2459</v>
      </c>
      <c r="H578" s="40" t="s">
        <v>914</v>
      </c>
      <c r="I578" s="38" t="s">
        <v>196</v>
      </c>
      <c r="J578" s="39">
        <v>10</v>
      </c>
      <c r="K578" s="38" t="s">
        <v>272</v>
      </c>
    </row>
    <row r="579" spans="1:11" ht="14.1" customHeight="1" x14ac:dyDescent="0.2">
      <c r="A579" s="38" t="s">
        <v>680</v>
      </c>
      <c r="B579" s="35" t="s">
        <v>913</v>
      </c>
      <c r="C579" s="34" t="s">
        <v>197</v>
      </c>
      <c r="D579" s="73">
        <v>35.369999999999997</v>
      </c>
      <c r="E579" s="73">
        <v>53.8</v>
      </c>
      <c r="F579" s="40" t="s">
        <v>1007</v>
      </c>
      <c r="G579" s="36" t="s">
        <v>2459</v>
      </c>
      <c r="H579" s="40" t="s">
        <v>914</v>
      </c>
      <c r="I579" s="38" t="s">
        <v>196</v>
      </c>
      <c r="J579" s="39">
        <v>10</v>
      </c>
      <c r="K579" s="38" t="s">
        <v>272</v>
      </c>
    </row>
    <row r="580" spans="1:11" ht="14.1" customHeight="1" x14ac:dyDescent="0.2">
      <c r="A580" s="34" t="s">
        <v>680</v>
      </c>
      <c r="B580" s="35" t="s">
        <v>1006</v>
      </c>
      <c r="C580" s="34" t="s">
        <v>197</v>
      </c>
      <c r="D580" s="74">
        <v>35.549999999999997</v>
      </c>
      <c r="E580" s="74">
        <v>53.683332999999998</v>
      </c>
      <c r="F580" s="40" t="s">
        <v>1007</v>
      </c>
      <c r="G580" s="36" t="s">
        <v>2459</v>
      </c>
      <c r="H580" s="40" t="s">
        <v>914</v>
      </c>
      <c r="I580" s="38" t="s">
        <v>196</v>
      </c>
      <c r="J580" s="39">
        <v>6</v>
      </c>
      <c r="K580" s="38" t="s">
        <v>272</v>
      </c>
    </row>
    <row r="581" spans="1:11" ht="14.1" customHeight="1" x14ac:dyDescent="0.2">
      <c r="A581" s="34" t="s">
        <v>680</v>
      </c>
      <c r="B581" s="35" t="s">
        <v>1009</v>
      </c>
      <c r="C581" s="34" t="s">
        <v>197</v>
      </c>
      <c r="D581" s="74">
        <v>37.4</v>
      </c>
      <c r="E581" s="74">
        <v>47.716665999999996</v>
      </c>
      <c r="F581" s="40" t="s">
        <v>1007</v>
      </c>
      <c r="G581" s="36" t="s">
        <v>2459</v>
      </c>
      <c r="H581" s="40" t="s">
        <v>914</v>
      </c>
      <c r="I581" s="38" t="s">
        <v>196</v>
      </c>
      <c r="J581" s="39">
        <v>10</v>
      </c>
      <c r="K581" s="38" t="s">
        <v>272</v>
      </c>
    </row>
    <row r="582" spans="1:11" ht="14.1" customHeight="1" x14ac:dyDescent="0.2">
      <c r="A582" s="34" t="s">
        <v>680</v>
      </c>
      <c r="B582" s="35" t="s">
        <v>1008</v>
      </c>
      <c r="C582" s="34" t="s">
        <v>197</v>
      </c>
      <c r="D582" s="74">
        <v>38.08</v>
      </c>
      <c r="E582" s="74">
        <v>46.291944000000001</v>
      </c>
      <c r="F582" s="40" t="s">
        <v>1007</v>
      </c>
      <c r="G582" s="36" t="s">
        <v>2459</v>
      </c>
      <c r="H582" s="40" t="s">
        <v>914</v>
      </c>
      <c r="I582" s="38" t="s">
        <v>196</v>
      </c>
      <c r="J582" s="39">
        <v>8</v>
      </c>
      <c r="K582" s="38" t="s">
        <v>272</v>
      </c>
    </row>
    <row r="583" spans="1:11" ht="14.1" customHeight="1" x14ac:dyDescent="0.2">
      <c r="A583" s="34" t="s">
        <v>680</v>
      </c>
      <c r="B583" s="35" t="s">
        <v>1021</v>
      </c>
      <c r="C583" s="34" t="s">
        <v>197</v>
      </c>
      <c r="D583" s="74">
        <v>26.964444</v>
      </c>
      <c r="E583" s="74">
        <v>56.273611000000002</v>
      </c>
      <c r="F583" s="38" t="s">
        <v>2251</v>
      </c>
      <c r="G583" s="36" t="s">
        <v>2459</v>
      </c>
      <c r="H583" s="35" t="s">
        <v>1022</v>
      </c>
      <c r="I583" s="38" t="s">
        <v>196</v>
      </c>
      <c r="J583" s="39">
        <v>5</v>
      </c>
      <c r="K583" s="38" t="s">
        <v>272</v>
      </c>
    </row>
    <row r="584" spans="1:11" ht="14.1" customHeight="1" x14ac:dyDescent="0.2">
      <c r="A584" s="34" t="s">
        <v>680</v>
      </c>
      <c r="B584" s="35" t="s">
        <v>1019</v>
      </c>
      <c r="C584" s="34" t="s">
        <v>351</v>
      </c>
      <c r="D584" s="74">
        <v>27.186399999999999</v>
      </c>
      <c r="E584" s="74">
        <v>56.277200000000001</v>
      </c>
      <c r="F584" s="38" t="s">
        <v>2251</v>
      </c>
      <c r="G584" s="36" t="s">
        <v>2459</v>
      </c>
      <c r="H584" s="35" t="s">
        <v>1020</v>
      </c>
      <c r="I584" s="38" t="s">
        <v>196</v>
      </c>
      <c r="J584" s="39">
        <v>12</v>
      </c>
      <c r="K584" s="38" t="s">
        <v>272</v>
      </c>
    </row>
    <row r="585" spans="1:11" ht="14.1" customHeight="1" x14ac:dyDescent="0.2">
      <c r="A585" s="34" t="s">
        <v>680</v>
      </c>
      <c r="B585" s="46" t="s">
        <v>1014</v>
      </c>
      <c r="C585" s="34" t="s">
        <v>192</v>
      </c>
      <c r="D585" s="74">
        <v>30.439166</v>
      </c>
      <c r="E585" s="74">
        <v>48.179166000000002</v>
      </c>
      <c r="F585" s="38" t="s">
        <v>2251</v>
      </c>
      <c r="G585" s="34" t="s">
        <v>199</v>
      </c>
      <c r="H585" s="46" t="s">
        <v>1011</v>
      </c>
      <c r="I585" s="38" t="s">
        <v>196</v>
      </c>
      <c r="J585" s="47">
        <v>4</v>
      </c>
      <c r="K585" s="38" t="s">
        <v>272</v>
      </c>
    </row>
    <row r="586" spans="1:11" ht="14.1" customHeight="1" x14ac:dyDescent="0.2">
      <c r="A586" s="34" t="s">
        <v>680</v>
      </c>
      <c r="B586" s="46" t="s">
        <v>1035</v>
      </c>
      <c r="C586" s="34" t="s">
        <v>197</v>
      </c>
      <c r="D586" s="74">
        <v>31.605277000000001</v>
      </c>
      <c r="E586" s="74">
        <v>55.402777</v>
      </c>
      <c r="F586" s="38" t="s">
        <v>2251</v>
      </c>
      <c r="G586" s="34" t="s">
        <v>199</v>
      </c>
      <c r="H586" s="46" t="s">
        <v>682</v>
      </c>
      <c r="I586" s="38" t="s">
        <v>196</v>
      </c>
      <c r="J586" s="47">
        <v>175</v>
      </c>
      <c r="K586" s="38" t="s">
        <v>272</v>
      </c>
    </row>
    <row r="587" spans="1:11" ht="14.1" customHeight="1" x14ac:dyDescent="0.2">
      <c r="A587" s="34" t="s">
        <v>680</v>
      </c>
      <c r="B587" s="35" t="s">
        <v>1015</v>
      </c>
      <c r="C587" s="34" t="s">
        <v>351</v>
      </c>
      <c r="D587" s="74">
        <v>31.897221999999999</v>
      </c>
      <c r="E587" s="74">
        <v>54.3675</v>
      </c>
      <c r="F587" s="38" t="s">
        <v>2251</v>
      </c>
      <c r="G587" s="36" t="s">
        <v>2459</v>
      </c>
      <c r="H587" s="35" t="s">
        <v>1016</v>
      </c>
      <c r="I587" s="38" t="s">
        <v>196</v>
      </c>
      <c r="J587" s="39">
        <v>28</v>
      </c>
      <c r="K587" s="38" t="s">
        <v>272</v>
      </c>
    </row>
    <row r="588" spans="1:11" ht="14.1" customHeight="1" x14ac:dyDescent="0.2">
      <c r="A588" s="34" t="s">
        <v>680</v>
      </c>
      <c r="B588" s="46" t="s">
        <v>1010</v>
      </c>
      <c r="C588" s="34" t="s">
        <v>197</v>
      </c>
      <c r="D588" s="74">
        <v>32.516666000000001</v>
      </c>
      <c r="E588" s="74">
        <v>59.333333000000003</v>
      </c>
      <c r="F588" s="38" t="s">
        <v>2251</v>
      </c>
      <c r="G588" s="34" t="s">
        <v>199</v>
      </c>
      <c r="H588" s="34" t="s">
        <v>1011</v>
      </c>
      <c r="I588" s="38" t="s">
        <v>196</v>
      </c>
      <c r="J588" s="47" t="s">
        <v>198</v>
      </c>
      <c r="K588" s="38" t="s">
        <v>272</v>
      </c>
    </row>
    <row r="589" spans="1:11" ht="14.1" customHeight="1" x14ac:dyDescent="0.2">
      <c r="A589" s="34" t="s">
        <v>680</v>
      </c>
      <c r="B589" s="35" t="s">
        <v>1017</v>
      </c>
      <c r="C589" s="34" t="s">
        <v>197</v>
      </c>
      <c r="D589" s="74">
        <v>32.659722000000002</v>
      </c>
      <c r="E589" s="74">
        <v>51.671388</v>
      </c>
      <c r="F589" s="38" t="s">
        <v>2251</v>
      </c>
      <c r="G589" s="36" t="s">
        <v>2459</v>
      </c>
      <c r="H589" s="35" t="s">
        <v>1018</v>
      </c>
      <c r="I589" s="38" t="s">
        <v>196</v>
      </c>
      <c r="J589" s="39">
        <v>5</v>
      </c>
      <c r="K589" s="38" t="s">
        <v>272</v>
      </c>
    </row>
    <row r="590" spans="1:11" ht="14.1" customHeight="1" x14ac:dyDescent="0.2">
      <c r="A590" s="34" t="s">
        <v>680</v>
      </c>
      <c r="B590" s="46" t="s">
        <v>1033</v>
      </c>
      <c r="C590" s="34" t="s">
        <v>197</v>
      </c>
      <c r="D590" s="74">
        <v>33.858333000000002</v>
      </c>
      <c r="E590" s="74">
        <v>49.6</v>
      </c>
      <c r="F590" s="38" t="s">
        <v>2251</v>
      </c>
      <c r="G590" s="34" t="s">
        <v>199</v>
      </c>
      <c r="H590" s="35" t="s">
        <v>1034</v>
      </c>
      <c r="I590" s="38" t="s">
        <v>196</v>
      </c>
      <c r="J590" s="47">
        <v>10</v>
      </c>
      <c r="K590" s="38" t="s">
        <v>272</v>
      </c>
    </row>
    <row r="591" spans="1:11" ht="14.1" customHeight="1" x14ac:dyDescent="0.2">
      <c r="A591" s="34" t="s">
        <v>680</v>
      </c>
      <c r="B591" s="46" t="s">
        <v>1032</v>
      </c>
      <c r="C591" s="34" t="s">
        <v>197</v>
      </c>
      <c r="D591" s="74">
        <v>35.146666000000003</v>
      </c>
      <c r="E591" s="74">
        <v>49.209443999999998</v>
      </c>
      <c r="F591" s="38" t="s">
        <v>2251</v>
      </c>
      <c r="G591" s="34" t="s">
        <v>199</v>
      </c>
      <c r="H591" s="35" t="s">
        <v>682</v>
      </c>
      <c r="I591" s="38" t="s">
        <v>196</v>
      </c>
      <c r="J591" s="47" t="s">
        <v>198</v>
      </c>
      <c r="K591" s="38" t="s">
        <v>272</v>
      </c>
    </row>
    <row r="592" spans="1:11" ht="14.1" customHeight="1" x14ac:dyDescent="0.2">
      <c r="A592" s="34" t="s">
        <v>680</v>
      </c>
      <c r="B592" s="35" t="s">
        <v>1023</v>
      </c>
      <c r="C592" s="34" t="s">
        <v>197</v>
      </c>
      <c r="D592" s="74">
        <v>35.516666000000001</v>
      </c>
      <c r="E592" s="74">
        <v>54.933332999999998</v>
      </c>
      <c r="F592" s="38" t="s">
        <v>2251</v>
      </c>
      <c r="G592" s="36" t="s">
        <v>2459</v>
      </c>
      <c r="H592" s="35" t="s">
        <v>1024</v>
      </c>
      <c r="I592" s="38" t="s">
        <v>196</v>
      </c>
      <c r="J592" s="39">
        <v>2</v>
      </c>
      <c r="K592" s="38" t="s">
        <v>272</v>
      </c>
    </row>
    <row r="593" spans="1:11" ht="14.1" customHeight="1" x14ac:dyDescent="0.2">
      <c r="A593" s="34" t="s">
        <v>680</v>
      </c>
      <c r="B593" s="48" t="s">
        <v>1027</v>
      </c>
      <c r="C593" s="34" t="s">
        <v>197</v>
      </c>
      <c r="D593" s="74">
        <v>35.671944000000003</v>
      </c>
      <c r="E593" s="74">
        <v>51.424444000000001</v>
      </c>
      <c r="F593" s="38" t="s">
        <v>2251</v>
      </c>
      <c r="G593" s="36" t="s">
        <v>2459</v>
      </c>
      <c r="H593" s="35" t="s">
        <v>1028</v>
      </c>
      <c r="I593" s="38" t="s">
        <v>196</v>
      </c>
      <c r="J593" s="49">
        <v>3</v>
      </c>
      <c r="K593" s="38" t="s">
        <v>272</v>
      </c>
    </row>
    <row r="594" spans="1:11" ht="14.1" customHeight="1" x14ac:dyDescent="0.2">
      <c r="A594" s="34" t="s">
        <v>680</v>
      </c>
      <c r="B594" s="35" t="s">
        <v>1025</v>
      </c>
      <c r="C594" s="34" t="s">
        <v>351</v>
      </c>
      <c r="D594" s="74">
        <v>36.664444000000003</v>
      </c>
      <c r="E594" s="74">
        <v>48.485554999999998</v>
      </c>
      <c r="F594" s="38" t="s">
        <v>2251</v>
      </c>
      <c r="G594" s="36" t="s">
        <v>2459</v>
      </c>
      <c r="H594" s="35" t="s">
        <v>1026</v>
      </c>
      <c r="I594" s="38" t="s">
        <v>196</v>
      </c>
      <c r="J594" s="39">
        <v>12</v>
      </c>
      <c r="K594" s="38" t="s">
        <v>272</v>
      </c>
    </row>
    <row r="595" spans="1:11" ht="14.1" customHeight="1" x14ac:dyDescent="0.2">
      <c r="A595" s="34" t="s">
        <v>680</v>
      </c>
      <c r="B595" s="46" t="s">
        <v>1012</v>
      </c>
      <c r="C595" s="34" t="s">
        <v>192</v>
      </c>
      <c r="D595" s="74">
        <v>36.664444000000003</v>
      </c>
      <c r="E595" s="74">
        <v>48.485554999999998</v>
      </c>
      <c r="F595" s="38" t="s">
        <v>2251</v>
      </c>
      <c r="G595" s="34" t="s">
        <v>199</v>
      </c>
      <c r="H595" s="46" t="s">
        <v>927</v>
      </c>
      <c r="I595" s="38" t="s">
        <v>196</v>
      </c>
      <c r="J595" s="47">
        <v>50</v>
      </c>
      <c r="K595" s="38" t="s">
        <v>272</v>
      </c>
    </row>
    <row r="596" spans="1:11" ht="14.1" customHeight="1" x14ac:dyDescent="0.2">
      <c r="A596" s="34" t="s">
        <v>680</v>
      </c>
      <c r="B596" s="46" t="s">
        <v>926</v>
      </c>
      <c r="C596" s="34" t="s">
        <v>197</v>
      </c>
      <c r="D596" s="74">
        <v>36.664444000000003</v>
      </c>
      <c r="E596" s="74">
        <v>48.485554999999998</v>
      </c>
      <c r="F596" s="38" t="s">
        <v>2251</v>
      </c>
      <c r="G596" s="34" t="s">
        <v>199</v>
      </c>
      <c r="H596" s="46" t="s">
        <v>927</v>
      </c>
      <c r="I596" s="38" t="s">
        <v>196</v>
      </c>
      <c r="J596" s="47">
        <v>450</v>
      </c>
      <c r="K596" s="38" t="s">
        <v>272</v>
      </c>
    </row>
    <row r="597" spans="1:11" ht="14.1" customHeight="1" x14ac:dyDescent="0.2">
      <c r="A597" s="34" t="s">
        <v>680</v>
      </c>
      <c r="B597" s="35" t="s">
        <v>1029</v>
      </c>
      <c r="C597" s="34" t="s">
        <v>197</v>
      </c>
      <c r="D597" s="74">
        <v>36.664444400000001</v>
      </c>
      <c r="E597" s="74">
        <v>48.485555599999998</v>
      </c>
      <c r="F597" s="38" t="s">
        <v>2251</v>
      </c>
      <c r="G597" s="36" t="s">
        <v>2459</v>
      </c>
      <c r="H597" s="35" t="s">
        <v>1031</v>
      </c>
      <c r="I597" s="38" t="s">
        <v>196</v>
      </c>
      <c r="J597" s="39">
        <v>3</v>
      </c>
      <c r="K597" s="38" t="s">
        <v>272</v>
      </c>
    </row>
    <row r="598" spans="1:11" ht="14.1" customHeight="1" x14ac:dyDescent="0.2">
      <c r="A598" s="34" t="s">
        <v>680</v>
      </c>
      <c r="B598" s="35" t="s">
        <v>1029</v>
      </c>
      <c r="C598" s="34" t="s">
        <v>351</v>
      </c>
      <c r="D598" s="74">
        <v>36.664444400000001</v>
      </c>
      <c r="E598" s="74">
        <v>48.485555599999998</v>
      </c>
      <c r="F598" s="38" t="s">
        <v>2251</v>
      </c>
      <c r="G598" s="36" t="s">
        <v>2459</v>
      </c>
      <c r="H598" s="35" t="s">
        <v>1030</v>
      </c>
      <c r="I598" s="38" t="s">
        <v>196</v>
      </c>
      <c r="J598" s="39">
        <v>10</v>
      </c>
      <c r="K598" s="38" t="s">
        <v>272</v>
      </c>
    </row>
    <row r="599" spans="1:11" ht="14.1" customHeight="1" x14ac:dyDescent="0.2">
      <c r="A599" s="34" t="s">
        <v>680</v>
      </c>
      <c r="B599" s="46" t="s">
        <v>1012</v>
      </c>
      <c r="C599" s="34" t="s">
        <v>192</v>
      </c>
      <c r="D599" s="74">
        <v>36.664444400000001</v>
      </c>
      <c r="E599" s="74">
        <v>48.485555599999998</v>
      </c>
      <c r="F599" s="38" t="s">
        <v>2251</v>
      </c>
      <c r="G599" s="34" t="s">
        <v>199</v>
      </c>
      <c r="H599" s="35" t="s">
        <v>1013</v>
      </c>
      <c r="I599" s="38" t="s">
        <v>196</v>
      </c>
      <c r="J599" s="47">
        <v>25</v>
      </c>
      <c r="K599" s="38" t="s">
        <v>272</v>
      </c>
    </row>
    <row r="600" spans="1:11" ht="14.1" customHeight="1" x14ac:dyDescent="0.2">
      <c r="A600" s="34" t="s">
        <v>1036</v>
      </c>
      <c r="B600" s="35" t="s">
        <v>2287</v>
      </c>
      <c r="C600" s="34" t="s">
        <v>351</v>
      </c>
      <c r="D600" s="74">
        <v>31.054169999999999</v>
      </c>
      <c r="E600" s="74">
        <v>46.259439999999998</v>
      </c>
      <c r="F600" s="34" t="s">
        <v>2288</v>
      </c>
      <c r="G600" s="34" t="s">
        <v>199</v>
      </c>
      <c r="H600" s="35" t="s">
        <v>1037</v>
      </c>
      <c r="I600" s="38" t="s">
        <v>196</v>
      </c>
      <c r="J600" s="39" t="s">
        <v>198</v>
      </c>
      <c r="K600" s="38" t="s">
        <v>272</v>
      </c>
    </row>
    <row r="601" spans="1:11" ht="14.1" customHeight="1" x14ac:dyDescent="0.2">
      <c r="A601" s="34" t="s">
        <v>1036</v>
      </c>
      <c r="B601" s="35" t="s">
        <v>1047</v>
      </c>
      <c r="C601" s="34" t="s">
        <v>192</v>
      </c>
      <c r="D601" s="74">
        <v>31.3</v>
      </c>
      <c r="E601" s="74">
        <v>45.266666000000001</v>
      </c>
      <c r="F601" s="37" t="s">
        <v>296</v>
      </c>
      <c r="G601" s="36" t="s">
        <v>2459</v>
      </c>
      <c r="H601" s="35" t="s">
        <v>1048</v>
      </c>
      <c r="I601" s="38" t="s">
        <v>196</v>
      </c>
      <c r="J601" s="39" t="s">
        <v>198</v>
      </c>
      <c r="K601" s="38" t="s">
        <v>272</v>
      </c>
    </row>
    <row r="602" spans="1:11" ht="14.1" customHeight="1" x14ac:dyDescent="0.2">
      <c r="A602" s="34" t="s">
        <v>1036</v>
      </c>
      <c r="B602" s="35" t="s">
        <v>1046</v>
      </c>
      <c r="C602" s="34" t="s">
        <v>192</v>
      </c>
      <c r="D602" s="74">
        <v>32.031700000000001</v>
      </c>
      <c r="E602" s="74">
        <v>44.393099999999997</v>
      </c>
      <c r="F602" s="37" t="s">
        <v>296</v>
      </c>
      <c r="G602" s="36" t="s">
        <v>2459</v>
      </c>
      <c r="H602" s="35" t="s">
        <v>1039</v>
      </c>
      <c r="I602" s="38" t="s">
        <v>196</v>
      </c>
      <c r="J602" s="39" t="s">
        <v>198</v>
      </c>
      <c r="K602" s="38" t="s">
        <v>272</v>
      </c>
    </row>
    <row r="603" spans="1:11" ht="14.1" customHeight="1" x14ac:dyDescent="0.2">
      <c r="A603" s="34" t="s">
        <v>1036</v>
      </c>
      <c r="B603" s="35" t="s">
        <v>1043</v>
      </c>
      <c r="C603" s="34" t="s">
        <v>192</v>
      </c>
      <c r="D603" s="74">
        <v>32.543300000000002</v>
      </c>
      <c r="E603" s="74">
        <v>44.222499999999997</v>
      </c>
      <c r="F603" s="37" t="s">
        <v>296</v>
      </c>
      <c r="G603" s="36" t="s">
        <v>2459</v>
      </c>
      <c r="H603" s="35" t="s">
        <v>1039</v>
      </c>
      <c r="I603" s="38" t="s">
        <v>196</v>
      </c>
      <c r="J603" s="39" t="s">
        <v>198</v>
      </c>
      <c r="K603" s="38" t="s">
        <v>272</v>
      </c>
    </row>
    <row r="604" spans="1:11" ht="14.1" customHeight="1" x14ac:dyDescent="0.2">
      <c r="A604" s="34" t="s">
        <v>1036</v>
      </c>
      <c r="B604" s="35" t="s">
        <v>1044</v>
      </c>
      <c r="C604" s="34" t="s">
        <v>192</v>
      </c>
      <c r="D604" s="74">
        <v>32.597799999999999</v>
      </c>
      <c r="E604" s="74">
        <v>44.016100000000002</v>
      </c>
      <c r="F604" s="37" t="s">
        <v>296</v>
      </c>
      <c r="G604" s="36" t="s">
        <v>2459</v>
      </c>
      <c r="H604" s="35" t="s">
        <v>1039</v>
      </c>
      <c r="I604" s="38" t="s">
        <v>196</v>
      </c>
      <c r="J604" s="39" t="s">
        <v>198</v>
      </c>
      <c r="K604" s="38" t="s">
        <v>272</v>
      </c>
    </row>
    <row r="605" spans="1:11" ht="14.1" customHeight="1" x14ac:dyDescent="0.2">
      <c r="A605" s="34" t="s">
        <v>1036</v>
      </c>
      <c r="B605" s="35" t="s">
        <v>1040</v>
      </c>
      <c r="C605" s="34" t="s">
        <v>192</v>
      </c>
      <c r="D605" s="74">
        <v>33.3386</v>
      </c>
      <c r="E605" s="74">
        <v>44.393900000000002</v>
      </c>
      <c r="F605" s="37" t="s">
        <v>296</v>
      </c>
      <c r="G605" s="36" t="s">
        <v>2459</v>
      </c>
      <c r="H605" s="35" t="s">
        <v>1039</v>
      </c>
      <c r="I605" s="38" t="s">
        <v>196</v>
      </c>
      <c r="J605" s="39" t="s">
        <v>198</v>
      </c>
      <c r="K605" s="38" t="s">
        <v>272</v>
      </c>
    </row>
    <row r="606" spans="1:11" ht="14.1" customHeight="1" x14ac:dyDescent="0.2">
      <c r="A606" s="34" t="s">
        <v>1036</v>
      </c>
      <c r="B606" s="35" t="s">
        <v>1041</v>
      </c>
      <c r="C606" s="34" t="s">
        <v>192</v>
      </c>
      <c r="D606" s="74">
        <v>33.356099999999998</v>
      </c>
      <c r="E606" s="74">
        <v>43.782800000000002</v>
      </c>
      <c r="F606" s="37" t="s">
        <v>296</v>
      </c>
      <c r="G606" s="36" t="s">
        <v>2459</v>
      </c>
      <c r="H606" s="35" t="s">
        <v>1039</v>
      </c>
      <c r="I606" s="38" t="s">
        <v>196</v>
      </c>
      <c r="J606" s="39" t="s">
        <v>198</v>
      </c>
      <c r="K606" s="38" t="s">
        <v>272</v>
      </c>
    </row>
    <row r="607" spans="1:11" ht="14.1" customHeight="1" x14ac:dyDescent="0.2">
      <c r="A607" s="34" t="s">
        <v>1036</v>
      </c>
      <c r="B607" s="35" t="s">
        <v>1045</v>
      </c>
      <c r="C607" s="34" t="s">
        <v>192</v>
      </c>
      <c r="D607" s="74">
        <v>33.591700000000003</v>
      </c>
      <c r="E607" s="74">
        <v>42.617199999999997</v>
      </c>
      <c r="F607" s="37" t="s">
        <v>296</v>
      </c>
      <c r="G607" s="36" t="s">
        <v>2459</v>
      </c>
      <c r="H607" s="35" t="s">
        <v>1039</v>
      </c>
      <c r="I607" s="38" t="s">
        <v>196</v>
      </c>
      <c r="J607" s="39" t="s">
        <v>198</v>
      </c>
      <c r="K607" s="38" t="s">
        <v>272</v>
      </c>
    </row>
    <row r="608" spans="1:11" ht="14.1" customHeight="1" x14ac:dyDescent="0.2">
      <c r="A608" s="34" t="s">
        <v>1036</v>
      </c>
      <c r="B608" s="35" t="s">
        <v>1038</v>
      </c>
      <c r="C608" s="34" t="s">
        <v>192</v>
      </c>
      <c r="D608" s="74">
        <v>34.366666000000002</v>
      </c>
      <c r="E608" s="74">
        <v>41.116666000000002</v>
      </c>
      <c r="F608" s="37" t="s">
        <v>296</v>
      </c>
      <c r="G608" s="36" t="s">
        <v>2459</v>
      </c>
      <c r="H608" s="35" t="s">
        <v>1039</v>
      </c>
      <c r="I608" s="38" t="s">
        <v>196</v>
      </c>
      <c r="J608" s="39" t="s">
        <v>198</v>
      </c>
      <c r="K608" s="38" t="s">
        <v>272</v>
      </c>
    </row>
    <row r="609" spans="1:11" ht="14.1" customHeight="1" x14ac:dyDescent="0.2">
      <c r="A609" s="34" t="s">
        <v>1036</v>
      </c>
      <c r="B609" s="35" t="s">
        <v>1049</v>
      </c>
      <c r="C609" s="34" t="s">
        <v>192</v>
      </c>
      <c r="D609" s="74">
        <v>35.591388000000002</v>
      </c>
      <c r="E609" s="74">
        <v>43.782777000000003</v>
      </c>
      <c r="F609" s="37" t="s">
        <v>296</v>
      </c>
      <c r="G609" s="36" t="s">
        <v>2459</v>
      </c>
      <c r="H609" s="35" t="s">
        <v>1050</v>
      </c>
      <c r="I609" s="38" t="s">
        <v>196</v>
      </c>
      <c r="J609" s="39" t="s">
        <v>198</v>
      </c>
      <c r="K609" s="38" t="s">
        <v>272</v>
      </c>
    </row>
    <row r="610" spans="1:11" ht="14.1" customHeight="1" x14ac:dyDescent="0.2">
      <c r="A610" s="34" t="s">
        <v>1036</v>
      </c>
      <c r="B610" s="35" t="s">
        <v>1051</v>
      </c>
      <c r="C610" s="34" t="s">
        <v>192</v>
      </c>
      <c r="D610" s="74">
        <v>36.11</v>
      </c>
      <c r="E610" s="74">
        <v>41.32</v>
      </c>
      <c r="F610" s="37" t="s">
        <v>296</v>
      </c>
      <c r="G610" s="36" t="s">
        <v>2459</v>
      </c>
      <c r="H610" s="35" t="s">
        <v>1042</v>
      </c>
      <c r="I610" s="38" t="s">
        <v>196</v>
      </c>
      <c r="J610" s="39" t="s">
        <v>198</v>
      </c>
      <c r="K610" s="38" t="s">
        <v>272</v>
      </c>
    </row>
    <row r="611" spans="1:11" ht="14.1" customHeight="1" x14ac:dyDescent="0.2">
      <c r="A611" s="34" t="s">
        <v>1036</v>
      </c>
      <c r="B611" s="35" t="s">
        <v>2417</v>
      </c>
      <c r="C611" s="34" t="s">
        <v>192</v>
      </c>
      <c r="D611" s="74">
        <v>36.16639</v>
      </c>
      <c r="E611" s="74">
        <v>43.256</v>
      </c>
      <c r="F611" s="37" t="s">
        <v>296</v>
      </c>
      <c r="G611" s="36" t="s">
        <v>2459</v>
      </c>
      <c r="H611" s="35" t="s">
        <v>1042</v>
      </c>
      <c r="I611" s="38" t="s">
        <v>196</v>
      </c>
      <c r="J611" s="39" t="s">
        <v>198</v>
      </c>
      <c r="K611" s="38" t="s">
        <v>272</v>
      </c>
    </row>
    <row r="612" spans="1:11" ht="14.1" customHeight="1" x14ac:dyDescent="0.2">
      <c r="A612" s="34" t="s">
        <v>1036</v>
      </c>
      <c r="B612" s="35" t="s">
        <v>2328</v>
      </c>
      <c r="C612" s="34" t="s">
        <v>192</v>
      </c>
      <c r="D612" s="74">
        <v>30.183333000000001</v>
      </c>
      <c r="E612" s="74">
        <v>47.9</v>
      </c>
      <c r="F612" s="4" t="s">
        <v>2322</v>
      </c>
      <c r="G612" s="34" t="s">
        <v>199</v>
      </c>
      <c r="H612" s="35" t="s">
        <v>2329</v>
      </c>
      <c r="I612" s="38" t="s">
        <v>196</v>
      </c>
      <c r="J612" s="39" t="s">
        <v>198</v>
      </c>
      <c r="K612" s="38" t="s">
        <v>272</v>
      </c>
    </row>
    <row r="613" spans="1:11" ht="14.1" customHeight="1" x14ac:dyDescent="0.2">
      <c r="A613" s="34" t="s">
        <v>1036</v>
      </c>
      <c r="B613" s="35" t="s">
        <v>2515</v>
      </c>
      <c r="C613" s="34" t="s">
        <v>192</v>
      </c>
      <c r="D613" s="74">
        <v>30.183333000000001</v>
      </c>
      <c r="E613" s="74">
        <v>47.9</v>
      </c>
      <c r="F613" s="34" t="s">
        <v>2498</v>
      </c>
      <c r="G613" s="36" t="s">
        <v>2459</v>
      </c>
      <c r="H613" s="35" t="s">
        <v>1052</v>
      </c>
      <c r="I613" s="38" t="s">
        <v>196</v>
      </c>
      <c r="J613" s="39" t="s">
        <v>198</v>
      </c>
      <c r="K613" s="38" t="s">
        <v>272</v>
      </c>
    </row>
    <row r="614" spans="1:11" ht="14.1" customHeight="1" x14ac:dyDescent="0.2">
      <c r="A614" s="34" t="s">
        <v>1036</v>
      </c>
      <c r="B614" s="35" t="s">
        <v>2516</v>
      </c>
      <c r="C614" s="34" t="s">
        <v>192</v>
      </c>
      <c r="D614" s="74">
        <v>34.366666000000002</v>
      </c>
      <c r="E614" s="74">
        <v>41.116666000000002</v>
      </c>
      <c r="F614" s="34" t="s">
        <v>2498</v>
      </c>
      <c r="G614" s="34" t="s">
        <v>199</v>
      </c>
      <c r="H614" s="35" t="s">
        <v>1052</v>
      </c>
      <c r="I614" s="38" t="s">
        <v>196</v>
      </c>
      <c r="J614" s="39">
        <v>130</v>
      </c>
      <c r="K614" s="38" t="s">
        <v>272</v>
      </c>
    </row>
    <row r="615" spans="1:11" ht="14.1" customHeight="1" x14ac:dyDescent="0.2">
      <c r="A615" s="34" t="s">
        <v>1036</v>
      </c>
      <c r="B615" s="35" t="s">
        <v>1053</v>
      </c>
      <c r="C615" s="34" t="s">
        <v>192</v>
      </c>
      <c r="D615" s="74">
        <v>30.494166</v>
      </c>
      <c r="E615" s="74">
        <v>47.819166000000003</v>
      </c>
      <c r="F615" s="38" t="s">
        <v>2498</v>
      </c>
      <c r="G615" s="34" t="s">
        <v>199</v>
      </c>
      <c r="H615" s="35" t="s">
        <v>1052</v>
      </c>
      <c r="I615" s="38" t="s">
        <v>196</v>
      </c>
      <c r="J615" s="39">
        <v>400</v>
      </c>
      <c r="K615" s="38" t="s">
        <v>272</v>
      </c>
    </row>
    <row r="616" spans="1:11" ht="14.1" customHeight="1" x14ac:dyDescent="0.2">
      <c r="A616" s="34" t="s">
        <v>1036</v>
      </c>
      <c r="B616" s="35" t="s">
        <v>2499</v>
      </c>
      <c r="C616" s="34" t="s">
        <v>192</v>
      </c>
      <c r="D616" s="74">
        <v>30.494166</v>
      </c>
      <c r="E616" s="74">
        <v>47.819166000000003</v>
      </c>
      <c r="F616" s="12" t="s">
        <v>2498</v>
      </c>
      <c r="G616" s="34" t="s">
        <v>199</v>
      </c>
      <c r="H616" s="46" t="s">
        <v>1052</v>
      </c>
      <c r="I616" s="38" t="s">
        <v>196</v>
      </c>
      <c r="J616" s="39">
        <v>300</v>
      </c>
      <c r="K616" s="38" t="s">
        <v>272</v>
      </c>
    </row>
    <row r="617" spans="1:11" ht="14.1" customHeight="1" x14ac:dyDescent="0.2">
      <c r="A617" s="34" t="s">
        <v>1036</v>
      </c>
      <c r="B617" s="35" t="s">
        <v>1054</v>
      </c>
      <c r="C617" s="34" t="s">
        <v>351</v>
      </c>
      <c r="D617" s="74">
        <v>33.356110999999999</v>
      </c>
      <c r="E617" s="74">
        <v>43.782777000000003</v>
      </c>
      <c r="F617" s="35" t="s">
        <v>2250</v>
      </c>
      <c r="G617" s="36" t="s">
        <v>2459</v>
      </c>
      <c r="H617" s="35" t="s">
        <v>688</v>
      </c>
      <c r="I617" s="38" t="s">
        <v>196</v>
      </c>
      <c r="J617" s="39" t="s">
        <v>198</v>
      </c>
      <c r="K617" s="38" t="s">
        <v>272</v>
      </c>
    </row>
    <row r="618" spans="1:11" ht="14.1" customHeight="1" x14ac:dyDescent="0.2">
      <c r="A618" s="34" t="s">
        <v>1036</v>
      </c>
      <c r="B618" s="35" t="s">
        <v>2390</v>
      </c>
      <c r="C618" s="34" t="s">
        <v>197</v>
      </c>
      <c r="D618" s="74">
        <v>33.25</v>
      </c>
      <c r="E618" s="74">
        <v>40.583333000000003</v>
      </c>
      <c r="F618" s="38" t="s">
        <v>182</v>
      </c>
      <c r="G618" s="36" t="s">
        <v>2459</v>
      </c>
      <c r="H618" s="35" t="s">
        <v>1055</v>
      </c>
      <c r="I618" s="38" t="s">
        <v>196</v>
      </c>
      <c r="J618" s="39" t="s">
        <v>198</v>
      </c>
      <c r="K618" s="38" t="s">
        <v>272</v>
      </c>
    </row>
    <row r="619" spans="1:11" ht="14.1" customHeight="1" x14ac:dyDescent="0.2">
      <c r="A619" s="34" t="s">
        <v>1036</v>
      </c>
      <c r="B619" s="35" t="s">
        <v>1056</v>
      </c>
      <c r="C619" s="34" t="s">
        <v>197</v>
      </c>
      <c r="D619" s="74">
        <v>35.966700000000003</v>
      </c>
      <c r="E619" s="74">
        <v>43.3</v>
      </c>
      <c r="F619" s="34" t="s">
        <v>199</v>
      </c>
      <c r="G619" s="36" t="s">
        <v>2459</v>
      </c>
      <c r="H619" s="35" t="s">
        <v>1057</v>
      </c>
      <c r="I619" s="38" t="s">
        <v>196</v>
      </c>
      <c r="J619" s="39" t="s">
        <v>198</v>
      </c>
      <c r="K619" s="38" t="s">
        <v>272</v>
      </c>
    </row>
    <row r="620" spans="1:11" ht="14.1" customHeight="1" x14ac:dyDescent="0.2">
      <c r="A620" s="34" t="s">
        <v>1036</v>
      </c>
      <c r="B620" s="35" t="s">
        <v>1058</v>
      </c>
      <c r="C620" s="34" t="s">
        <v>192</v>
      </c>
      <c r="D620" s="74">
        <v>30.183333000000001</v>
      </c>
      <c r="E620" s="74">
        <v>47.9</v>
      </c>
      <c r="F620" s="5" t="s">
        <v>557</v>
      </c>
      <c r="G620" s="36" t="s">
        <v>2459</v>
      </c>
      <c r="H620" s="35" t="s">
        <v>2329</v>
      </c>
      <c r="I620" s="38" t="s">
        <v>196</v>
      </c>
      <c r="J620" s="39" t="s">
        <v>198</v>
      </c>
      <c r="K620" s="38" t="s">
        <v>272</v>
      </c>
    </row>
    <row r="621" spans="1:11" ht="14.1" customHeight="1" x14ac:dyDescent="0.2">
      <c r="A621" s="34" t="s">
        <v>1059</v>
      </c>
      <c r="B621" s="34" t="s">
        <v>1060</v>
      </c>
      <c r="C621" s="34" t="s">
        <v>192</v>
      </c>
      <c r="D621" s="74">
        <v>31.072199999999999</v>
      </c>
      <c r="E621" s="74">
        <v>35.4</v>
      </c>
      <c r="F621" s="34" t="s">
        <v>2509</v>
      </c>
      <c r="G621" s="36" t="s">
        <v>2459</v>
      </c>
      <c r="H621" s="50" t="s">
        <v>1061</v>
      </c>
      <c r="I621" s="38" t="s">
        <v>196</v>
      </c>
      <c r="J621" s="51">
        <v>250</v>
      </c>
      <c r="K621" s="38" t="s">
        <v>272</v>
      </c>
    </row>
    <row r="622" spans="1:11" ht="14.1" customHeight="1" x14ac:dyDescent="0.2">
      <c r="A622" s="34" t="s">
        <v>1059</v>
      </c>
      <c r="B622" s="34" t="s">
        <v>1064</v>
      </c>
      <c r="C622" s="34" t="s">
        <v>192</v>
      </c>
      <c r="D622" s="74">
        <v>31.7667</v>
      </c>
      <c r="E622" s="74">
        <v>35</v>
      </c>
      <c r="F622" s="37" t="s">
        <v>296</v>
      </c>
      <c r="G622" s="36" t="s">
        <v>2459</v>
      </c>
      <c r="H622" s="50" t="s">
        <v>1063</v>
      </c>
      <c r="I622" s="38" t="s">
        <v>196</v>
      </c>
      <c r="J622" s="51">
        <v>700</v>
      </c>
      <c r="K622" s="38" t="s">
        <v>272</v>
      </c>
    </row>
    <row r="623" spans="1:11" ht="14.1" customHeight="1" x14ac:dyDescent="0.2">
      <c r="A623" s="34" t="s">
        <v>1059</v>
      </c>
      <c r="B623" s="34" t="s">
        <v>1065</v>
      </c>
      <c r="C623" s="34" t="s">
        <v>192</v>
      </c>
      <c r="D623" s="74">
        <v>31.9253</v>
      </c>
      <c r="E623" s="74">
        <v>34.866900000000001</v>
      </c>
      <c r="F623" s="37" t="s">
        <v>296</v>
      </c>
      <c r="G623" s="36" t="s">
        <v>2459</v>
      </c>
      <c r="H623" s="50" t="s">
        <v>1063</v>
      </c>
      <c r="I623" s="38" t="s">
        <v>196</v>
      </c>
      <c r="J623" s="51">
        <v>3600</v>
      </c>
      <c r="K623" s="38" t="s">
        <v>272</v>
      </c>
    </row>
    <row r="624" spans="1:11" ht="14.1" customHeight="1" x14ac:dyDescent="0.2">
      <c r="A624" s="34" t="s">
        <v>1059</v>
      </c>
      <c r="B624" s="34" t="s">
        <v>1062</v>
      </c>
      <c r="C624" s="34" t="s">
        <v>192</v>
      </c>
      <c r="D624" s="74">
        <v>32.815555000000003</v>
      </c>
      <c r="E624" s="74">
        <v>34.989165999999997</v>
      </c>
      <c r="F624" s="37" t="s">
        <v>296</v>
      </c>
      <c r="G624" s="36" t="s">
        <v>2459</v>
      </c>
      <c r="H624" s="50" t="s">
        <v>1063</v>
      </c>
      <c r="I624" s="38" t="s">
        <v>196</v>
      </c>
      <c r="J624" s="51">
        <v>450</v>
      </c>
      <c r="K624" s="38" t="s">
        <v>272</v>
      </c>
    </row>
    <row r="625" spans="1:11" ht="14.1" customHeight="1" x14ac:dyDescent="0.2">
      <c r="A625" s="34" t="s">
        <v>1059</v>
      </c>
      <c r="B625" s="34" t="s">
        <v>1066</v>
      </c>
      <c r="C625" s="34" t="s">
        <v>192</v>
      </c>
      <c r="D625" s="74">
        <v>32.333300000000001</v>
      </c>
      <c r="E625" s="74">
        <v>35.5167</v>
      </c>
      <c r="F625" s="34" t="s">
        <v>2344</v>
      </c>
      <c r="G625" s="34" t="s">
        <v>199</v>
      </c>
      <c r="H625" s="50" t="s">
        <v>2528</v>
      </c>
      <c r="I625" s="38" t="s">
        <v>196</v>
      </c>
      <c r="J625" s="51">
        <v>13</v>
      </c>
      <c r="K625" s="38" t="s">
        <v>272</v>
      </c>
    </row>
    <row r="626" spans="1:11" ht="14.1" customHeight="1" x14ac:dyDescent="0.2">
      <c r="A626" s="34" t="s">
        <v>1059</v>
      </c>
      <c r="B626" s="34" t="s">
        <v>1066</v>
      </c>
      <c r="C626" s="34" t="s">
        <v>192</v>
      </c>
      <c r="D626" s="74">
        <v>32.815555000000003</v>
      </c>
      <c r="E626" s="74">
        <v>34.989165999999997</v>
      </c>
      <c r="F626" s="34" t="s">
        <v>2344</v>
      </c>
      <c r="G626" s="34" t="s">
        <v>199</v>
      </c>
      <c r="H626" s="50" t="s">
        <v>1067</v>
      </c>
      <c r="I626" s="38" t="s">
        <v>196</v>
      </c>
      <c r="J626" s="51">
        <v>95</v>
      </c>
      <c r="K626" s="38" t="s">
        <v>272</v>
      </c>
    </row>
    <row r="627" spans="1:11" ht="14.1" customHeight="1" x14ac:dyDescent="0.2">
      <c r="A627" s="34" t="s">
        <v>1059</v>
      </c>
      <c r="B627" s="34" t="s">
        <v>1060</v>
      </c>
      <c r="C627" s="34" t="s">
        <v>192</v>
      </c>
      <c r="D627" s="74">
        <v>31.072199999999999</v>
      </c>
      <c r="E627" s="74">
        <v>35.4</v>
      </c>
      <c r="F627" s="34" t="s">
        <v>2344</v>
      </c>
      <c r="G627" s="34" t="s">
        <v>199</v>
      </c>
      <c r="H627" s="50" t="s">
        <v>1068</v>
      </c>
      <c r="I627" s="38" t="s">
        <v>196</v>
      </c>
      <c r="J627" s="51">
        <v>35</v>
      </c>
      <c r="K627" s="38" t="s">
        <v>272</v>
      </c>
    </row>
    <row r="628" spans="1:11" ht="14.1" customHeight="1" x14ac:dyDescent="0.2">
      <c r="A628" s="34" t="s">
        <v>1059</v>
      </c>
      <c r="B628" s="34" t="s">
        <v>1069</v>
      </c>
      <c r="C628" s="34" t="s">
        <v>192</v>
      </c>
      <c r="D628" s="74">
        <v>31.816700000000001</v>
      </c>
      <c r="E628" s="74">
        <v>34.65</v>
      </c>
      <c r="F628" s="35" t="s">
        <v>2250</v>
      </c>
      <c r="G628" s="36" t="s">
        <v>2459</v>
      </c>
      <c r="H628" s="50" t="s">
        <v>1070</v>
      </c>
      <c r="I628" s="38" t="s">
        <v>196</v>
      </c>
      <c r="J628" s="51">
        <v>25</v>
      </c>
      <c r="K628" s="38" t="s">
        <v>272</v>
      </c>
    </row>
    <row r="629" spans="1:11" ht="14.1" customHeight="1" x14ac:dyDescent="0.2">
      <c r="A629" s="34" t="s">
        <v>1059</v>
      </c>
      <c r="B629" s="50" t="s">
        <v>1069</v>
      </c>
      <c r="C629" s="34" t="s">
        <v>192</v>
      </c>
      <c r="D629" s="74">
        <v>31.816700000000001</v>
      </c>
      <c r="E629" s="74">
        <v>34.65</v>
      </c>
      <c r="F629" s="8" t="s">
        <v>269</v>
      </c>
      <c r="G629" s="36" t="s">
        <v>2459</v>
      </c>
      <c r="H629" s="50" t="s">
        <v>1071</v>
      </c>
      <c r="I629" s="38" t="s">
        <v>196</v>
      </c>
      <c r="J629" s="41">
        <v>40</v>
      </c>
      <c r="K629" s="34" t="s">
        <v>578</v>
      </c>
    </row>
    <row r="630" spans="1:11" ht="14.1" customHeight="1" x14ac:dyDescent="0.2">
      <c r="A630" s="34" t="s">
        <v>1059</v>
      </c>
      <c r="B630" s="50" t="s">
        <v>1062</v>
      </c>
      <c r="C630" s="34" t="s">
        <v>192</v>
      </c>
      <c r="D630" s="74">
        <v>32.815600000000003</v>
      </c>
      <c r="E630" s="74">
        <v>34.989199999999997</v>
      </c>
      <c r="F630" s="8" t="s">
        <v>269</v>
      </c>
      <c r="G630" s="36" t="s">
        <v>2459</v>
      </c>
      <c r="H630" s="50" t="s">
        <v>1071</v>
      </c>
      <c r="I630" s="38" t="s">
        <v>196</v>
      </c>
      <c r="J630" s="41">
        <v>33</v>
      </c>
      <c r="K630" s="34" t="s">
        <v>578</v>
      </c>
    </row>
    <row r="631" spans="1:11" ht="14.1" customHeight="1" x14ac:dyDescent="0.2">
      <c r="A631" s="34" t="s">
        <v>1059</v>
      </c>
      <c r="B631" s="34" t="s">
        <v>1077</v>
      </c>
      <c r="C631" s="34" t="s">
        <v>192</v>
      </c>
      <c r="D631" s="74">
        <v>30.816666000000001</v>
      </c>
      <c r="E631" s="74">
        <v>34.950000000000003</v>
      </c>
      <c r="F631" s="38" t="s">
        <v>182</v>
      </c>
      <c r="G631" s="34" t="s">
        <v>199</v>
      </c>
      <c r="H631" s="50" t="s">
        <v>1074</v>
      </c>
      <c r="I631" s="38" t="s">
        <v>196</v>
      </c>
      <c r="J631" s="51">
        <v>610</v>
      </c>
      <c r="K631" s="38" t="s">
        <v>272</v>
      </c>
    </row>
    <row r="632" spans="1:11" ht="14.1" customHeight="1" x14ac:dyDescent="0.2">
      <c r="A632" s="34" t="s">
        <v>1059</v>
      </c>
      <c r="B632" s="34" t="s">
        <v>1076</v>
      </c>
      <c r="C632" s="34" t="s">
        <v>192</v>
      </c>
      <c r="D632" s="74">
        <v>30.94</v>
      </c>
      <c r="E632" s="74">
        <v>35.03528</v>
      </c>
      <c r="F632" s="38" t="s">
        <v>182</v>
      </c>
      <c r="G632" s="34" t="s">
        <v>199</v>
      </c>
      <c r="H632" s="50" t="s">
        <v>1074</v>
      </c>
      <c r="I632" s="38" t="s">
        <v>196</v>
      </c>
      <c r="J632" s="51">
        <v>610</v>
      </c>
      <c r="K632" s="38" t="s">
        <v>272</v>
      </c>
    </row>
    <row r="633" spans="1:11" ht="14.1" customHeight="1" x14ac:dyDescent="0.2">
      <c r="A633" s="34" t="s">
        <v>1059</v>
      </c>
      <c r="B633" s="34" t="s">
        <v>1075</v>
      </c>
      <c r="C633" s="34" t="s">
        <v>192</v>
      </c>
      <c r="D633" s="74">
        <v>31.25</v>
      </c>
      <c r="E633" s="74">
        <v>35.216670000000001</v>
      </c>
      <c r="F633" s="38" t="s">
        <v>182</v>
      </c>
      <c r="G633" s="34" t="s">
        <v>199</v>
      </c>
      <c r="H633" s="50" t="s">
        <v>1074</v>
      </c>
      <c r="I633" s="38" t="s">
        <v>196</v>
      </c>
      <c r="J633" s="51">
        <v>610</v>
      </c>
      <c r="K633" s="38" t="s">
        <v>272</v>
      </c>
    </row>
    <row r="634" spans="1:11" ht="14.1" customHeight="1" x14ac:dyDescent="0.2">
      <c r="A634" s="34" t="s">
        <v>1059</v>
      </c>
      <c r="B634" s="34" t="s">
        <v>1073</v>
      </c>
      <c r="C634" s="34" t="s">
        <v>192</v>
      </c>
      <c r="D634" s="74">
        <v>32.333300000000001</v>
      </c>
      <c r="E634" s="74">
        <v>35.5167</v>
      </c>
      <c r="F634" s="38" t="s">
        <v>182</v>
      </c>
      <c r="G634" s="34" t="s">
        <v>199</v>
      </c>
      <c r="H634" s="50" t="s">
        <v>1074</v>
      </c>
      <c r="I634" s="38" t="s">
        <v>196</v>
      </c>
      <c r="J634" s="51" t="s">
        <v>198</v>
      </c>
      <c r="K634" s="38" t="s">
        <v>272</v>
      </c>
    </row>
    <row r="635" spans="1:11" ht="14.1" customHeight="1" x14ac:dyDescent="0.2">
      <c r="A635" s="34" t="s">
        <v>1059</v>
      </c>
      <c r="B635" s="34" t="s">
        <v>1062</v>
      </c>
      <c r="C635" s="34" t="s">
        <v>192</v>
      </c>
      <c r="D635" s="74">
        <v>32.815555000000003</v>
      </c>
      <c r="E635" s="74">
        <v>34.989165999999997</v>
      </c>
      <c r="F635" s="38" t="s">
        <v>182</v>
      </c>
      <c r="G635" s="34" t="s">
        <v>199</v>
      </c>
      <c r="H635" s="50" t="s">
        <v>1072</v>
      </c>
      <c r="I635" s="38" t="s">
        <v>196</v>
      </c>
      <c r="J635" s="51" t="s">
        <v>198</v>
      </c>
      <c r="K635" s="38" t="s">
        <v>272</v>
      </c>
    </row>
    <row r="636" spans="1:11" ht="14.1" customHeight="1" x14ac:dyDescent="0.2">
      <c r="A636" s="34" t="s">
        <v>1059</v>
      </c>
      <c r="B636" s="34" t="s">
        <v>1073</v>
      </c>
      <c r="C636" s="34" t="s">
        <v>192</v>
      </c>
      <c r="D636" s="74">
        <v>32.333300000000001</v>
      </c>
      <c r="E636" s="74">
        <v>35.5167</v>
      </c>
      <c r="F636" s="34" t="s">
        <v>1078</v>
      </c>
      <c r="G636" s="34" t="s">
        <v>199</v>
      </c>
      <c r="H636" s="50" t="s">
        <v>1079</v>
      </c>
      <c r="I636" s="38" t="s">
        <v>196</v>
      </c>
      <c r="J636" s="51">
        <v>640</v>
      </c>
      <c r="K636" s="38" t="s">
        <v>272</v>
      </c>
    </row>
    <row r="637" spans="1:11" ht="14.1" customHeight="1" x14ac:dyDescent="0.2">
      <c r="A637" s="34" t="s">
        <v>1059</v>
      </c>
      <c r="B637" s="34" t="s">
        <v>1062</v>
      </c>
      <c r="C637" s="34" t="s">
        <v>192</v>
      </c>
      <c r="D637" s="74">
        <v>32.815555000000003</v>
      </c>
      <c r="E637" s="74">
        <v>34.989165999999997</v>
      </c>
      <c r="F637" s="34" t="s">
        <v>1078</v>
      </c>
      <c r="G637" s="34" t="s">
        <v>199</v>
      </c>
      <c r="H637" s="50" t="s">
        <v>1072</v>
      </c>
      <c r="I637" s="38" t="s">
        <v>196</v>
      </c>
      <c r="J637" s="51" t="s">
        <v>198</v>
      </c>
      <c r="K637" s="38" t="s">
        <v>272</v>
      </c>
    </row>
    <row r="638" spans="1:11" ht="14.1" customHeight="1" x14ac:dyDescent="0.2">
      <c r="A638" s="34" t="s">
        <v>1059</v>
      </c>
      <c r="B638" s="34" t="s">
        <v>1060</v>
      </c>
      <c r="C638" s="34" t="s">
        <v>192</v>
      </c>
      <c r="D638" s="74">
        <v>31.072199999999999</v>
      </c>
      <c r="E638" s="74">
        <v>35.4</v>
      </c>
      <c r="F638" s="34" t="s">
        <v>2529</v>
      </c>
      <c r="G638" s="34" t="s">
        <v>199</v>
      </c>
      <c r="H638" s="50" t="s">
        <v>1080</v>
      </c>
      <c r="I638" s="38" t="s">
        <v>196</v>
      </c>
      <c r="J638" s="41">
        <v>2800</v>
      </c>
      <c r="K638" s="38" t="s">
        <v>272</v>
      </c>
    </row>
    <row r="639" spans="1:11" ht="14.1" customHeight="1" x14ac:dyDescent="0.2">
      <c r="A639" s="34" t="s">
        <v>1059</v>
      </c>
      <c r="B639" s="34" t="s">
        <v>1066</v>
      </c>
      <c r="C639" s="34" t="s">
        <v>192</v>
      </c>
      <c r="D639" s="74">
        <v>31.05</v>
      </c>
      <c r="E639" s="74">
        <v>35.016666000000001</v>
      </c>
      <c r="F639" s="34" t="s">
        <v>2529</v>
      </c>
      <c r="G639" s="34" t="s">
        <v>199</v>
      </c>
      <c r="H639" s="50" t="s">
        <v>1081</v>
      </c>
      <c r="I639" s="38" t="s">
        <v>196</v>
      </c>
      <c r="J639" s="41">
        <v>200</v>
      </c>
      <c r="K639" s="38" t="s">
        <v>272</v>
      </c>
    </row>
    <row r="640" spans="1:11" ht="14.1" customHeight="1" x14ac:dyDescent="0.2">
      <c r="A640" s="34" t="s">
        <v>1059</v>
      </c>
      <c r="B640" s="34" t="s">
        <v>1062</v>
      </c>
      <c r="C640" s="34" t="s">
        <v>192</v>
      </c>
      <c r="D640" s="74">
        <v>32.815555000000003</v>
      </c>
      <c r="E640" s="74">
        <v>34.989165999999997</v>
      </c>
      <c r="F640" s="34" t="s">
        <v>2529</v>
      </c>
      <c r="G640" s="34" t="s">
        <v>199</v>
      </c>
      <c r="H640" s="50" t="s">
        <v>1081</v>
      </c>
      <c r="I640" s="38" t="s">
        <v>196</v>
      </c>
      <c r="J640" s="41">
        <v>300</v>
      </c>
      <c r="K640" s="38" t="s">
        <v>272</v>
      </c>
    </row>
    <row r="641" spans="1:11" ht="14.1" customHeight="1" x14ac:dyDescent="0.2">
      <c r="A641" s="34" t="s">
        <v>1059</v>
      </c>
      <c r="B641" s="50" t="s">
        <v>1084</v>
      </c>
      <c r="C641" s="34" t="s">
        <v>192</v>
      </c>
      <c r="D641" s="74">
        <v>29.5611</v>
      </c>
      <c r="E641" s="74">
        <v>34.951700000000002</v>
      </c>
      <c r="F641" s="38" t="s">
        <v>344</v>
      </c>
      <c r="G641" s="34" t="s">
        <v>199</v>
      </c>
      <c r="H641" s="50" t="s">
        <v>1083</v>
      </c>
      <c r="I641" s="38" t="s">
        <v>196</v>
      </c>
      <c r="J641" s="41" t="s">
        <v>198</v>
      </c>
      <c r="K641" s="38" t="s">
        <v>272</v>
      </c>
    </row>
    <row r="642" spans="1:11" ht="14.1" customHeight="1" x14ac:dyDescent="0.2">
      <c r="A642" s="34" t="s">
        <v>1059</v>
      </c>
      <c r="B642" s="34" t="s">
        <v>1060</v>
      </c>
      <c r="C642" s="34" t="s">
        <v>192</v>
      </c>
      <c r="D642" s="74">
        <v>31.072199999999999</v>
      </c>
      <c r="E642" s="74">
        <v>35.4</v>
      </c>
      <c r="F642" s="38" t="s">
        <v>344</v>
      </c>
      <c r="G642" s="34" t="s">
        <v>199</v>
      </c>
      <c r="H642" s="50" t="s">
        <v>1086</v>
      </c>
      <c r="I642" s="38" t="s">
        <v>196</v>
      </c>
      <c r="J642" s="41">
        <v>700</v>
      </c>
      <c r="K642" s="38" t="s">
        <v>272</v>
      </c>
    </row>
    <row r="643" spans="1:11" ht="14.1" customHeight="1" x14ac:dyDescent="0.2">
      <c r="A643" s="34" t="s">
        <v>1059</v>
      </c>
      <c r="B643" s="34" t="s">
        <v>1085</v>
      </c>
      <c r="C643" s="34" t="s">
        <v>192</v>
      </c>
      <c r="D643" s="74">
        <v>31.85</v>
      </c>
      <c r="E643" s="74">
        <v>35.450000000000003</v>
      </c>
      <c r="F643" s="38" t="s">
        <v>344</v>
      </c>
      <c r="G643" s="34" t="s">
        <v>199</v>
      </c>
      <c r="H643" s="50" t="s">
        <v>1083</v>
      </c>
      <c r="I643" s="38" t="s">
        <v>196</v>
      </c>
      <c r="J643" s="41" t="s">
        <v>198</v>
      </c>
      <c r="K643" s="38" t="s">
        <v>272</v>
      </c>
    </row>
    <row r="644" spans="1:11" ht="14.1" customHeight="1" x14ac:dyDescent="0.2">
      <c r="A644" s="34" t="s">
        <v>1059</v>
      </c>
      <c r="B644" s="50" t="s">
        <v>1082</v>
      </c>
      <c r="C644" s="34" t="s">
        <v>192</v>
      </c>
      <c r="D644" s="74">
        <v>32.683300000000003</v>
      </c>
      <c r="E644" s="74">
        <v>34.933300000000003</v>
      </c>
      <c r="F644" s="38" t="s">
        <v>344</v>
      </c>
      <c r="G644" s="34" t="s">
        <v>199</v>
      </c>
      <c r="H644" s="50" t="s">
        <v>1083</v>
      </c>
      <c r="I644" s="38" t="s">
        <v>196</v>
      </c>
      <c r="J644" s="41" t="s">
        <v>198</v>
      </c>
      <c r="K644" s="38" t="s">
        <v>272</v>
      </c>
    </row>
    <row r="645" spans="1:11" ht="14.1" customHeight="1" x14ac:dyDescent="0.2">
      <c r="A645" s="34" t="s">
        <v>1059</v>
      </c>
      <c r="B645" s="50" t="s">
        <v>1069</v>
      </c>
      <c r="C645" s="34" t="s">
        <v>192</v>
      </c>
      <c r="D645" s="74">
        <v>31.816700000000001</v>
      </c>
      <c r="E645" s="74">
        <v>34.65</v>
      </c>
      <c r="F645" s="5" t="s">
        <v>557</v>
      </c>
      <c r="G645" s="36" t="s">
        <v>2459</v>
      </c>
      <c r="H645" s="50" t="s">
        <v>1089</v>
      </c>
      <c r="I645" s="38" t="s">
        <v>196</v>
      </c>
      <c r="J645" s="52">
        <v>150</v>
      </c>
      <c r="K645" s="38" t="s">
        <v>272</v>
      </c>
    </row>
    <row r="646" spans="1:11" ht="14.1" customHeight="1" x14ac:dyDescent="0.2">
      <c r="A646" s="34" t="s">
        <v>1059</v>
      </c>
      <c r="B646" s="34" t="s">
        <v>1087</v>
      </c>
      <c r="C646" s="34" t="s">
        <v>192</v>
      </c>
      <c r="D646" s="74">
        <v>32.924599000000001</v>
      </c>
      <c r="E646" s="74">
        <v>35.072777000000002</v>
      </c>
      <c r="F646" s="5" t="s">
        <v>557</v>
      </c>
      <c r="G646" s="36" t="s">
        <v>2459</v>
      </c>
      <c r="H646" s="50" t="s">
        <v>1088</v>
      </c>
      <c r="I646" s="38" t="s">
        <v>196</v>
      </c>
      <c r="J646" s="51">
        <v>200</v>
      </c>
      <c r="K646" s="38" t="s">
        <v>272</v>
      </c>
    </row>
    <row r="647" spans="1:11" ht="14.1" customHeight="1" x14ac:dyDescent="0.2">
      <c r="A647" s="34" t="s">
        <v>1059</v>
      </c>
      <c r="B647" s="50" t="s">
        <v>1091</v>
      </c>
      <c r="C647" s="34" t="s">
        <v>283</v>
      </c>
      <c r="D647" s="74">
        <v>31.6</v>
      </c>
      <c r="E647" s="74">
        <v>34.7667</v>
      </c>
      <c r="F647" s="5" t="s">
        <v>557</v>
      </c>
      <c r="G647" s="36" t="s">
        <v>2459</v>
      </c>
      <c r="H647" s="50" t="s">
        <v>1088</v>
      </c>
      <c r="I647" s="38" t="s">
        <v>196</v>
      </c>
      <c r="J647" s="52">
        <v>100</v>
      </c>
      <c r="K647" s="38" t="s">
        <v>272</v>
      </c>
    </row>
    <row r="648" spans="1:11" ht="14.1" customHeight="1" x14ac:dyDescent="0.2">
      <c r="A648" s="34" t="s">
        <v>1059</v>
      </c>
      <c r="B648" s="50" t="s">
        <v>1069</v>
      </c>
      <c r="C648" s="34" t="s">
        <v>283</v>
      </c>
      <c r="D648" s="74">
        <v>31.816700000000001</v>
      </c>
      <c r="E648" s="74">
        <v>34.65</v>
      </c>
      <c r="F648" s="5" t="s">
        <v>557</v>
      </c>
      <c r="G648" s="36" t="s">
        <v>2459</v>
      </c>
      <c r="H648" s="50" t="s">
        <v>1089</v>
      </c>
      <c r="I648" s="38" t="s">
        <v>196</v>
      </c>
      <c r="J648" s="52">
        <v>120</v>
      </c>
      <c r="K648" s="38" t="s">
        <v>272</v>
      </c>
    </row>
    <row r="649" spans="1:11" ht="14.1" customHeight="1" x14ac:dyDescent="0.2">
      <c r="A649" s="34" t="s">
        <v>1059</v>
      </c>
      <c r="B649" s="50" t="s">
        <v>1090</v>
      </c>
      <c r="C649" s="34" t="s">
        <v>283</v>
      </c>
      <c r="D649" s="74">
        <v>31.816700000000001</v>
      </c>
      <c r="E649" s="74">
        <v>34.7667</v>
      </c>
      <c r="F649" s="5" t="s">
        <v>557</v>
      </c>
      <c r="G649" s="36" t="s">
        <v>2459</v>
      </c>
      <c r="H649" s="50" t="s">
        <v>1089</v>
      </c>
      <c r="I649" s="38" t="s">
        <v>196</v>
      </c>
      <c r="J649" s="52">
        <v>230</v>
      </c>
      <c r="K649" s="38" t="s">
        <v>272</v>
      </c>
    </row>
    <row r="650" spans="1:11" ht="14.1" customHeight="1" x14ac:dyDescent="0.2">
      <c r="A650" s="34" t="s">
        <v>1059</v>
      </c>
      <c r="B650" s="50" t="s">
        <v>1087</v>
      </c>
      <c r="C650" s="34" t="s">
        <v>283</v>
      </c>
      <c r="D650" s="74">
        <v>32.9236</v>
      </c>
      <c r="E650" s="74">
        <v>35.072800000000001</v>
      </c>
      <c r="F650" s="5" t="s">
        <v>557</v>
      </c>
      <c r="G650" s="36" t="s">
        <v>2459</v>
      </c>
      <c r="H650" s="50" t="s">
        <v>1089</v>
      </c>
      <c r="I650" s="38" t="s">
        <v>196</v>
      </c>
      <c r="J650" s="52">
        <v>220</v>
      </c>
      <c r="K650" s="38" t="s">
        <v>272</v>
      </c>
    </row>
    <row r="651" spans="1:11" ht="14.1" customHeight="1" x14ac:dyDescent="0.2">
      <c r="A651" s="34" t="s">
        <v>1059</v>
      </c>
      <c r="B651" s="50" t="s">
        <v>1073</v>
      </c>
      <c r="C651" s="34" t="s">
        <v>192</v>
      </c>
      <c r="D651" s="74">
        <v>32.333300000000001</v>
      </c>
      <c r="E651" s="74">
        <v>35.5167</v>
      </c>
      <c r="F651" s="41" t="s">
        <v>2379</v>
      </c>
      <c r="G651" s="36" t="s">
        <v>2459</v>
      </c>
      <c r="H651" s="50" t="s">
        <v>1092</v>
      </c>
      <c r="I651" s="38" t="s">
        <v>196</v>
      </c>
      <c r="J651" s="52" t="s">
        <v>198</v>
      </c>
      <c r="K651" s="38" t="s">
        <v>272</v>
      </c>
    </row>
    <row r="652" spans="1:11" ht="14.1" customHeight="1" x14ac:dyDescent="0.2">
      <c r="A652" s="34" t="s">
        <v>1059</v>
      </c>
      <c r="B652" s="50" t="s">
        <v>1093</v>
      </c>
      <c r="C652" s="34" t="s">
        <v>197</v>
      </c>
      <c r="D652" s="74">
        <v>33.014699999999998</v>
      </c>
      <c r="E652" s="74">
        <v>35.282499999999999</v>
      </c>
      <c r="F652" s="38" t="s">
        <v>2251</v>
      </c>
      <c r="G652" s="36" t="s">
        <v>2459</v>
      </c>
      <c r="H652" s="50" t="s">
        <v>1094</v>
      </c>
      <c r="I652" s="38" t="s">
        <v>196</v>
      </c>
      <c r="J652" s="52" t="s">
        <v>198</v>
      </c>
      <c r="K652" s="38" t="s">
        <v>272</v>
      </c>
    </row>
    <row r="653" spans="1:11" ht="14.1" customHeight="1" x14ac:dyDescent="0.2">
      <c r="A653" s="12" t="s">
        <v>2237</v>
      </c>
      <c r="B653" s="18" t="s">
        <v>11</v>
      </c>
      <c r="C653" s="4" t="s">
        <v>197</v>
      </c>
      <c r="D653" s="78">
        <v>7.0294444444444402</v>
      </c>
      <c r="E653" s="78">
        <v>-5.5324999999999998</v>
      </c>
      <c r="F653" s="7" t="s">
        <v>2242</v>
      </c>
      <c r="G653" s="6" t="s">
        <v>2459</v>
      </c>
      <c r="H653" s="18" t="s">
        <v>13</v>
      </c>
      <c r="I653" s="4" t="s">
        <v>196</v>
      </c>
      <c r="J653" s="19">
        <v>1.2</v>
      </c>
      <c r="K653" s="7" t="s">
        <v>271</v>
      </c>
    </row>
    <row r="654" spans="1:11" ht="14.1" customHeight="1" x14ac:dyDescent="0.2">
      <c r="A654" s="12" t="s">
        <v>2237</v>
      </c>
      <c r="B654" s="18" t="s">
        <v>11</v>
      </c>
      <c r="C654" s="4" t="s">
        <v>197</v>
      </c>
      <c r="D654" s="78">
        <v>7.0294444444444402</v>
      </c>
      <c r="E654" s="78">
        <v>5.5324999999999998</v>
      </c>
      <c r="F654" s="7" t="s">
        <v>2242</v>
      </c>
      <c r="G654" s="6" t="s">
        <v>2459</v>
      </c>
      <c r="H654" s="29" t="s">
        <v>12</v>
      </c>
      <c r="I654" s="4" t="s">
        <v>196</v>
      </c>
      <c r="J654" s="19">
        <v>280000</v>
      </c>
      <c r="K654" s="4" t="s">
        <v>272</v>
      </c>
    </row>
    <row r="655" spans="1:11" ht="14.1" customHeight="1" x14ac:dyDescent="0.2">
      <c r="A655" s="12" t="s">
        <v>2237</v>
      </c>
      <c r="B655" s="18" t="s">
        <v>14</v>
      </c>
      <c r="C655" s="4" t="s">
        <v>197</v>
      </c>
      <c r="D655" s="79">
        <v>8</v>
      </c>
      <c r="E655" s="79">
        <v>-5.5</v>
      </c>
      <c r="F655" s="7" t="s">
        <v>2242</v>
      </c>
      <c r="G655" s="6" t="s">
        <v>2459</v>
      </c>
      <c r="H655" s="18" t="s">
        <v>2422</v>
      </c>
      <c r="I655" s="4" t="s">
        <v>196</v>
      </c>
      <c r="J655" s="19">
        <v>2</v>
      </c>
      <c r="K655" s="7" t="s">
        <v>271</v>
      </c>
    </row>
    <row r="656" spans="1:11" ht="14.1" customHeight="1" x14ac:dyDescent="0.2">
      <c r="A656" s="12" t="s">
        <v>2237</v>
      </c>
      <c r="B656" s="18" t="s">
        <v>14</v>
      </c>
      <c r="C656" s="4" t="s">
        <v>197</v>
      </c>
      <c r="D656" s="79">
        <v>8</v>
      </c>
      <c r="E656" s="79">
        <v>-5.5</v>
      </c>
      <c r="F656" s="7" t="s">
        <v>2242</v>
      </c>
      <c r="G656" s="6" t="s">
        <v>2459</v>
      </c>
      <c r="H656" s="18" t="s">
        <v>2422</v>
      </c>
      <c r="I656" s="4" t="s">
        <v>196</v>
      </c>
      <c r="J656" s="19">
        <v>450000</v>
      </c>
      <c r="K656" s="4" t="s">
        <v>272</v>
      </c>
    </row>
    <row r="657" spans="1:11" ht="14.1" customHeight="1" x14ac:dyDescent="0.2">
      <c r="A657" s="12" t="s">
        <v>2237</v>
      </c>
      <c r="B657" s="18" t="s">
        <v>10</v>
      </c>
      <c r="C657" s="6" t="s">
        <v>2459</v>
      </c>
      <c r="D657" s="78">
        <v>5</v>
      </c>
      <c r="E657" s="78">
        <v>6.75</v>
      </c>
      <c r="F657" s="5" t="s">
        <v>296</v>
      </c>
      <c r="G657" s="6" t="s">
        <v>2459</v>
      </c>
      <c r="H657" s="18" t="s">
        <v>2484</v>
      </c>
      <c r="I657" s="4" t="s">
        <v>196</v>
      </c>
      <c r="J657" s="19">
        <v>100000</v>
      </c>
      <c r="K657" s="4" t="s">
        <v>272</v>
      </c>
    </row>
    <row r="658" spans="1:11" ht="14.1" customHeight="1" x14ac:dyDescent="0.2">
      <c r="A658" s="12" t="s">
        <v>2237</v>
      </c>
      <c r="B658" s="18" t="s">
        <v>8</v>
      </c>
      <c r="C658" s="4" t="s">
        <v>192</v>
      </c>
      <c r="D658" s="78">
        <v>5.4166666666666696</v>
      </c>
      <c r="E658" s="78">
        <v>4.0333333333333297</v>
      </c>
      <c r="F658" s="5" t="s">
        <v>296</v>
      </c>
      <c r="G658" s="6" t="s">
        <v>2459</v>
      </c>
      <c r="H658" s="18" t="s">
        <v>9</v>
      </c>
      <c r="I658" s="4" t="s">
        <v>196</v>
      </c>
      <c r="J658" s="19">
        <v>500000</v>
      </c>
      <c r="K658" s="4" t="s">
        <v>272</v>
      </c>
    </row>
    <row r="659" spans="1:11" ht="14.1" customHeight="1" x14ac:dyDescent="0.2">
      <c r="A659" s="12" t="s">
        <v>2237</v>
      </c>
      <c r="B659" s="18" t="s">
        <v>8</v>
      </c>
      <c r="C659" s="4" t="s">
        <v>192</v>
      </c>
      <c r="D659" s="78">
        <v>5.4166666666666696</v>
      </c>
      <c r="E659" s="78">
        <v>4.0333333333333297</v>
      </c>
      <c r="F659" s="5" t="s">
        <v>296</v>
      </c>
      <c r="G659" s="6" t="s">
        <v>2459</v>
      </c>
      <c r="H659" s="18" t="s">
        <v>2394</v>
      </c>
      <c r="I659" s="4" t="s">
        <v>196</v>
      </c>
      <c r="J659" s="19">
        <v>750000</v>
      </c>
      <c r="K659" s="4" t="s">
        <v>272</v>
      </c>
    </row>
    <row r="660" spans="1:11" ht="14.1" customHeight="1" x14ac:dyDescent="0.2">
      <c r="A660" s="12" t="s">
        <v>2237</v>
      </c>
      <c r="B660" s="18" t="s">
        <v>15</v>
      </c>
      <c r="C660" s="6" t="s">
        <v>2459</v>
      </c>
      <c r="D660" s="78">
        <v>5.4166666666666696</v>
      </c>
      <c r="E660" s="78">
        <v>-4.0333333333333297</v>
      </c>
      <c r="F660" s="26" t="s">
        <v>269</v>
      </c>
      <c r="G660" s="6" t="s">
        <v>2459</v>
      </c>
      <c r="H660" s="18" t="s">
        <v>16</v>
      </c>
      <c r="I660" s="4" t="s">
        <v>196</v>
      </c>
      <c r="J660" s="19" t="s">
        <v>17</v>
      </c>
      <c r="K660" s="18" t="s">
        <v>18</v>
      </c>
    </row>
    <row r="661" spans="1:11" ht="14.1" customHeight="1" x14ac:dyDescent="0.2">
      <c r="A661" s="34" t="s">
        <v>1095</v>
      </c>
      <c r="B661" s="35" t="s">
        <v>1100</v>
      </c>
      <c r="C661" s="34" t="s">
        <v>192</v>
      </c>
      <c r="D661" s="74">
        <v>30.7</v>
      </c>
      <c r="E661" s="74">
        <v>35.633299999999998</v>
      </c>
      <c r="F661" s="37" t="s">
        <v>296</v>
      </c>
      <c r="G661" s="36" t="s">
        <v>2459</v>
      </c>
      <c r="H661" s="35" t="s">
        <v>1099</v>
      </c>
      <c r="I661" s="38" t="s">
        <v>196</v>
      </c>
      <c r="J661" s="39">
        <v>2250</v>
      </c>
      <c r="K661" s="38" t="s">
        <v>272</v>
      </c>
    </row>
    <row r="662" spans="1:11" ht="14.1" customHeight="1" x14ac:dyDescent="0.2">
      <c r="A662" s="34" t="s">
        <v>1095</v>
      </c>
      <c r="B662" s="34" t="s">
        <v>1096</v>
      </c>
      <c r="C662" s="34" t="s">
        <v>192</v>
      </c>
      <c r="D662" s="74">
        <v>31.95</v>
      </c>
      <c r="E662" s="74">
        <v>35.933300000000003</v>
      </c>
      <c r="F662" s="37" t="s">
        <v>296</v>
      </c>
      <c r="G662" s="36" t="s">
        <v>2459</v>
      </c>
      <c r="H662" s="35" t="s">
        <v>1097</v>
      </c>
      <c r="I662" s="38" t="s">
        <v>196</v>
      </c>
      <c r="J662" s="51">
        <v>130</v>
      </c>
      <c r="K662" s="38" t="s">
        <v>272</v>
      </c>
    </row>
    <row r="663" spans="1:11" ht="14.1" customHeight="1" x14ac:dyDescent="0.2">
      <c r="A663" s="34" t="s">
        <v>1095</v>
      </c>
      <c r="B663" s="34" t="s">
        <v>1098</v>
      </c>
      <c r="C663" s="34" t="s">
        <v>192</v>
      </c>
      <c r="D663" s="74">
        <v>32.010800000000003</v>
      </c>
      <c r="E663" s="74">
        <v>35.7667</v>
      </c>
      <c r="F663" s="37" t="s">
        <v>296</v>
      </c>
      <c r="G663" s="36" t="s">
        <v>2459</v>
      </c>
      <c r="H663" s="35" t="s">
        <v>1099</v>
      </c>
      <c r="I663" s="38" t="s">
        <v>196</v>
      </c>
      <c r="J663" s="51">
        <v>2250</v>
      </c>
      <c r="K663" s="38" t="s">
        <v>272</v>
      </c>
    </row>
    <row r="664" spans="1:11" ht="14.1" customHeight="1" x14ac:dyDescent="0.2">
      <c r="A664" s="34" t="s">
        <v>1095</v>
      </c>
      <c r="B664" s="34" t="s">
        <v>1101</v>
      </c>
      <c r="C664" s="34" t="s">
        <v>192</v>
      </c>
      <c r="D664" s="74">
        <v>29.526700000000002</v>
      </c>
      <c r="E664" s="74">
        <v>35.077800000000003</v>
      </c>
      <c r="F664" s="34" t="s">
        <v>2498</v>
      </c>
      <c r="G664" s="34" t="s">
        <v>199</v>
      </c>
      <c r="H664" s="35" t="s">
        <v>2514</v>
      </c>
      <c r="I664" s="38" t="s">
        <v>196</v>
      </c>
      <c r="J664" s="51">
        <v>750</v>
      </c>
      <c r="K664" s="38" t="s">
        <v>272</v>
      </c>
    </row>
    <row r="665" spans="1:11" ht="14.1" customHeight="1" x14ac:dyDescent="0.2">
      <c r="A665" s="34" t="s">
        <v>1095</v>
      </c>
      <c r="B665" s="34" t="s">
        <v>1102</v>
      </c>
      <c r="C665" s="34" t="s">
        <v>192</v>
      </c>
      <c r="D665" s="74">
        <v>29.933330000000002</v>
      </c>
      <c r="E665" s="74">
        <v>35.933329999999998</v>
      </c>
      <c r="F665" s="34" t="s">
        <v>2498</v>
      </c>
      <c r="G665" s="34" t="s">
        <v>199</v>
      </c>
      <c r="H665" s="35" t="s">
        <v>1103</v>
      </c>
      <c r="I665" s="38" t="s">
        <v>196</v>
      </c>
      <c r="J665" s="41">
        <v>300</v>
      </c>
      <c r="K665" s="38" t="s">
        <v>272</v>
      </c>
    </row>
    <row r="666" spans="1:11" ht="14.1" customHeight="1" x14ac:dyDescent="0.2">
      <c r="A666" s="34" t="s">
        <v>1095</v>
      </c>
      <c r="B666" s="35" t="s">
        <v>1106</v>
      </c>
      <c r="C666" s="34" t="s">
        <v>197</v>
      </c>
      <c r="D666" s="74">
        <v>29.933330000000002</v>
      </c>
      <c r="E666" s="74">
        <v>35.933329999999998</v>
      </c>
      <c r="F666" s="38" t="s">
        <v>182</v>
      </c>
      <c r="G666" s="36" t="s">
        <v>2459</v>
      </c>
      <c r="H666" s="35" t="s">
        <v>1105</v>
      </c>
      <c r="I666" s="38" t="s">
        <v>196</v>
      </c>
      <c r="J666" s="39">
        <v>3264</v>
      </c>
      <c r="K666" s="38" t="s">
        <v>272</v>
      </c>
    </row>
    <row r="667" spans="1:11" ht="14.1" customHeight="1" x14ac:dyDescent="0.2">
      <c r="A667" s="34" t="s">
        <v>1095</v>
      </c>
      <c r="B667" s="35" t="s">
        <v>2391</v>
      </c>
      <c r="C667" s="34" t="s">
        <v>197</v>
      </c>
      <c r="D667" s="74">
        <v>30.816700000000001</v>
      </c>
      <c r="E667" s="74">
        <v>35.9833</v>
      </c>
      <c r="F667" s="38" t="s">
        <v>182</v>
      </c>
      <c r="G667" s="36" t="s">
        <v>2459</v>
      </c>
      <c r="H667" s="35" t="s">
        <v>1104</v>
      </c>
      <c r="I667" s="38" t="s">
        <v>196</v>
      </c>
      <c r="J667" s="39">
        <v>3000</v>
      </c>
      <c r="K667" s="38" t="s">
        <v>272</v>
      </c>
    </row>
    <row r="668" spans="1:11" ht="14.1" customHeight="1" x14ac:dyDescent="0.2">
      <c r="A668" s="34" t="s">
        <v>1095</v>
      </c>
      <c r="B668" s="35" t="s">
        <v>2392</v>
      </c>
      <c r="C668" s="34" t="s">
        <v>197</v>
      </c>
      <c r="D668" s="74">
        <v>30.82</v>
      </c>
      <c r="E668" s="74">
        <v>35.979999999999997</v>
      </c>
      <c r="F668" s="38" t="s">
        <v>182</v>
      </c>
      <c r="G668" s="36" t="s">
        <v>2459</v>
      </c>
      <c r="H668" s="35" t="s">
        <v>1105</v>
      </c>
      <c r="I668" s="38" t="s">
        <v>196</v>
      </c>
      <c r="J668" s="39">
        <v>4000</v>
      </c>
      <c r="K668" s="38" t="s">
        <v>272</v>
      </c>
    </row>
    <row r="669" spans="1:11" ht="14.1" customHeight="1" x14ac:dyDescent="0.2">
      <c r="A669" s="34" t="s">
        <v>1095</v>
      </c>
      <c r="B669" s="34" t="s">
        <v>1101</v>
      </c>
      <c r="C669" s="34" t="s">
        <v>192</v>
      </c>
      <c r="D669" s="74">
        <v>29.526700000000002</v>
      </c>
      <c r="E669" s="74">
        <v>35.077800000000003</v>
      </c>
      <c r="F669" s="34" t="s">
        <v>1078</v>
      </c>
      <c r="G669" s="36" t="s">
        <v>2459</v>
      </c>
      <c r="H669" s="35" t="s">
        <v>2526</v>
      </c>
      <c r="I669" s="38" t="s">
        <v>196</v>
      </c>
      <c r="J669" s="43">
        <v>430</v>
      </c>
      <c r="K669" s="38" t="s">
        <v>272</v>
      </c>
    </row>
    <row r="670" spans="1:11" ht="14.1" customHeight="1" x14ac:dyDescent="0.2">
      <c r="A670" s="34" t="s">
        <v>1095</v>
      </c>
      <c r="B670" s="34" t="s">
        <v>1107</v>
      </c>
      <c r="C670" s="34" t="s">
        <v>192</v>
      </c>
      <c r="D670" s="74">
        <v>29.933330000000002</v>
      </c>
      <c r="E670" s="74">
        <v>35.933329999999998</v>
      </c>
      <c r="F670" s="34" t="s">
        <v>1078</v>
      </c>
      <c r="G670" s="36" t="s">
        <v>2459</v>
      </c>
      <c r="H670" s="40" t="s">
        <v>1108</v>
      </c>
      <c r="I670" s="38" t="s">
        <v>196</v>
      </c>
      <c r="J670" s="51">
        <v>225</v>
      </c>
      <c r="K670" s="38" t="s">
        <v>272</v>
      </c>
    </row>
    <row r="671" spans="1:11" ht="14.1" customHeight="1" x14ac:dyDescent="0.2">
      <c r="A671" s="38" t="s">
        <v>1095</v>
      </c>
      <c r="B671" s="35" t="s">
        <v>2393</v>
      </c>
      <c r="C671" s="34" t="s">
        <v>197</v>
      </c>
      <c r="D671" s="74">
        <v>31.036100000000001</v>
      </c>
      <c r="E671" s="74">
        <v>35.466700000000003</v>
      </c>
      <c r="F671" s="34" t="s">
        <v>2529</v>
      </c>
      <c r="G671" s="34" t="s">
        <v>199</v>
      </c>
      <c r="H671" s="35" t="s">
        <v>1109</v>
      </c>
      <c r="I671" s="38" t="s">
        <v>196</v>
      </c>
      <c r="J671" s="35">
        <v>2000</v>
      </c>
      <c r="K671" s="38" t="s">
        <v>272</v>
      </c>
    </row>
    <row r="672" spans="1:11" ht="14.1" customHeight="1" x14ac:dyDescent="0.2">
      <c r="A672" s="34" t="s">
        <v>1095</v>
      </c>
      <c r="B672" s="35" t="s">
        <v>2393</v>
      </c>
      <c r="C672" s="34" t="s">
        <v>197</v>
      </c>
      <c r="D672" s="74">
        <v>31.036100000000001</v>
      </c>
      <c r="E672" s="74">
        <v>35.466700000000003</v>
      </c>
      <c r="F672" s="38" t="s">
        <v>344</v>
      </c>
      <c r="G672" s="34" t="s">
        <v>199</v>
      </c>
      <c r="H672" s="35" t="s">
        <v>1110</v>
      </c>
      <c r="I672" s="38" t="s">
        <v>196</v>
      </c>
      <c r="J672" s="39">
        <v>1232</v>
      </c>
      <c r="K672" s="38" t="s">
        <v>272</v>
      </c>
    </row>
    <row r="673" spans="1:11" ht="14.1" customHeight="1" x14ac:dyDescent="0.2">
      <c r="A673" s="34" t="s">
        <v>1095</v>
      </c>
      <c r="B673" s="35" t="s">
        <v>1111</v>
      </c>
      <c r="C673" s="34" t="s">
        <v>197</v>
      </c>
      <c r="D673" s="74">
        <v>31.833300000000001</v>
      </c>
      <c r="E673" s="74">
        <v>36.816699999999997</v>
      </c>
      <c r="F673" s="38" t="s">
        <v>344</v>
      </c>
      <c r="G673" s="34" t="s">
        <v>199</v>
      </c>
      <c r="H673" s="35" t="s">
        <v>1112</v>
      </c>
      <c r="I673" s="38" t="s">
        <v>196</v>
      </c>
      <c r="J673" s="39" t="s">
        <v>198</v>
      </c>
      <c r="K673" s="38" t="s">
        <v>272</v>
      </c>
    </row>
    <row r="674" spans="1:11" ht="14.1" customHeight="1" x14ac:dyDescent="0.2">
      <c r="A674" s="34" t="s">
        <v>1095</v>
      </c>
      <c r="B674" s="34" t="s">
        <v>1096</v>
      </c>
      <c r="C674" s="34" t="s">
        <v>283</v>
      </c>
      <c r="D674" s="74">
        <v>31.95</v>
      </c>
      <c r="E674" s="74">
        <v>35.933300000000003</v>
      </c>
      <c r="F674" s="5" t="s">
        <v>557</v>
      </c>
      <c r="G674" s="36" t="s">
        <v>2459</v>
      </c>
      <c r="H674" s="35" t="s">
        <v>1114</v>
      </c>
      <c r="I674" s="38" t="s">
        <v>196</v>
      </c>
      <c r="J674" s="43">
        <v>100</v>
      </c>
      <c r="K674" s="38" t="s">
        <v>272</v>
      </c>
    </row>
    <row r="675" spans="1:11" ht="14.1" customHeight="1" x14ac:dyDescent="0.2">
      <c r="A675" s="34" t="s">
        <v>1095</v>
      </c>
      <c r="B675" s="34" t="s">
        <v>1096</v>
      </c>
      <c r="C675" s="34" t="s">
        <v>283</v>
      </c>
      <c r="D675" s="74">
        <v>31.95</v>
      </c>
      <c r="E675" s="74">
        <v>35.933300000000003</v>
      </c>
      <c r="F675" s="5" t="s">
        <v>557</v>
      </c>
      <c r="G675" s="36" t="s">
        <v>2459</v>
      </c>
      <c r="H675" s="35" t="s">
        <v>1113</v>
      </c>
      <c r="I675" s="38" t="s">
        <v>196</v>
      </c>
      <c r="J675" s="43">
        <v>250</v>
      </c>
      <c r="K675" s="38" t="s">
        <v>272</v>
      </c>
    </row>
    <row r="676" spans="1:11" ht="14.1" customHeight="1" x14ac:dyDescent="0.2">
      <c r="A676" s="34" t="s">
        <v>1095</v>
      </c>
      <c r="B676" s="34" t="s">
        <v>1115</v>
      </c>
      <c r="C676" s="34" t="s">
        <v>283</v>
      </c>
      <c r="D676" s="74">
        <v>32.049999999999997</v>
      </c>
      <c r="E676" s="74">
        <v>36.083300000000001</v>
      </c>
      <c r="F676" s="5" t="s">
        <v>557</v>
      </c>
      <c r="G676" s="36" t="s">
        <v>2459</v>
      </c>
      <c r="H676" s="35" t="s">
        <v>1116</v>
      </c>
      <c r="I676" s="38" t="s">
        <v>196</v>
      </c>
      <c r="J676" s="43">
        <v>100</v>
      </c>
      <c r="K676" s="38" t="s">
        <v>272</v>
      </c>
    </row>
    <row r="677" spans="1:11" ht="14.1" customHeight="1" x14ac:dyDescent="0.2">
      <c r="A677" s="34" t="s">
        <v>1095</v>
      </c>
      <c r="B677" s="34" t="s">
        <v>1101</v>
      </c>
      <c r="C677" s="34" t="s">
        <v>192</v>
      </c>
      <c r="D677" s="74">
        <v>29.526700000000002</v>
      </c>
      <c r="E677" s="74">
        <v>35.077800000000003</v>
      </c>
      <c r="F677" s="41" t="s">
        <v>2379</v>
      </c>
      <c r="G677" s="34" t="s">
        <v>199</v>
      </c>
      <c r="H677" s="40" t="s">
        <v>1117</v>
      </c>
      <c r="I677" s="38" t="s">
        <v>196</v>
      </c>
      <c r="J677" s="43">
        <v>1640</v>
      </c>
      <c r="K677" s="38" t="s">
        <v>272</v>
      </c>
    </row>
    <row r="678" spans="1:11" ht="14.1" customHeight="1" x14ac:dyDescent="0.2">
      <c r="A678" s="34" t="s">
        <v>1095</v>
      </c>
      <c r="B678" s="34" t="s">
        <v>1102</v>
      </c>
      <c r="C678" s="34" t="s">
        <v>192</v>
      </c>
      <c r="D678" s="74">
        <v>29.933330000000002</v>
      </c>
      <c r="E678" s="74">
        <v>35.933329999999998</v>
      </c>
      <c r="F678" s="41" t="s">
        <v>2379</v>
      </c>
      <c r="G678" s="34" t="s">
        <v>199</v>
      </c>
      <c r="H678" s="40" t="s">
        <v>1108</v>
      </c>
      <c r="I678" s="38" t="s">
        <v>196</v>
      </c>
      <c r="J678" s="43">
        <v>660</v>
      </c>
      <c r="K678" s="38" t="s">
        <v>272</v>
      </c>
    </row>
    <row r="679" spans="1:11" ht="14.1" customHeight="1" x14ac:dyDescent="0.2">
      <c r="A679" s="38" t="s">
        <v>1118</v>
      </c>
      <c r="B679" s="40" t="s">
        <v>1138</v>
      </c>
      <c r="C679" s="38" t="s">
        <v>197</v>
      </c>
      <c r="D679" s="73">
        <v>-6.6666666666666693E-2</v>
      </c>
      <c r="E679" s="73">
        <v>34.433333333333302</v>
      </c>
      <c r="F679" s="44" t="s">
        <v>2242</v>
      </c>
      <c r="G679" s="36" t="s">
        <v>2459</v>
      </c>
      <c r="H679" s="40" t="s">
        <v>1139</v>
      </c>
      <c r="I679" s="38" t="s">
        <v>194</v>
      </c>
      <c r="J679" s="53" t="s">
        <v>1140</v>
      </c>
      <c r="K679" s="44" t="s">
        <v>271</v>
      </c>
    </row>
    <row r="680" spans="1:11" ht="14.1" customHeight="1" x14ac:dyDescent="0.2">
      <c r="A680" s="38" t="s">
        <v>1118</v>
      </c>
      <c r="B680" s="40" t="s">
        <v>1131</v>
      </c>
      <c r="C680" s="38" t="s">
        <v>192</v>
      </c>
      <c r="D680" s="73">
        <v>1.3</v>
      </c>
      <c r="E680" s="73">
        <v>36.8333333333333</v>
      </c>
      <c r="F680" s="37" t="s">
        <v>296</v>
      </c>
      <c r="G680" s="36" t="s">
        <v>2459</v>
      </c>
      <c r="H680" s="40" t="s">
        <v>1130</v>
      </c>
      <c r="I680" s="38" t="s">
        <v>196</v>
      </c>
      <c r="J680" s="53">
        <v>1000000</v>
      </c>
      <c r="K680" s="38" t="s">
        <v>272</v>
      </c>
    </row>
    <row r="681" spans="1:11" ht="14.1" customHeight="1" x14ac:dyDescent="0.2">
      <c r="A681" s="38" t="s">
        <v>1118</v>
      </c>
      <c r="B681" s="40" t="s">
        <v>1126</v>
      </c>
      <c r="C681" s="38" t="s">
        <v>192</v>
      </c>
      <c r="D681" s="73">
        <v>2.9833333333333298</v>
      </c>
      <c r="E681" s="73">
        <v>38.516666666666701</v>
      </c>
      <c r="F681" s="37" t="s">
        <v>296</v>
      </c>
      <c r="G681" s="36" t="s">
        <v>2459</v>
      </c>
      <c r="H681" s="40" t="s">
        <v>1127</v>
      </c>
      <c r="I681" s="38" t="s">
        <v>196</v>
      </c>
      <c r="J681" s="53">
        <v>550000</v>
      </c>
      <c r="K681" s="38" t="s">
        <v>272</v>
      </c>
    </row>
    <row r="682" spans="1:11" ht="14.1" customHeight="1" x14ac:dyDescent="0.2">
      <c r="A682" s="38" t="s">
        <v>1118</v>
      </c>
      <c r="B682" s="40" t="s">
        <v>1128</v>
      </c>
      <c r="C682" s="38" t="s">
        <v>192</v>
      </c>
      <c r="D682" s="73">
        <v>3.81666666666667</v>
      </c>
      <c r="E682" s="73">
        <v>39.633333333333297</v>
      </c>
      <c r="F682" s="37" t="s">
        <v>296</v>
      </c>
      <c r="G682" s="36" t="s">
        <v>2459</v>
      </c>
      <c r="H682" s="40" t="s">
        <v>1129</v>
      </c>
      <c r="I682" s="38" t="s">
        <v>196</v>
      </c>
      <c r="J682" s="53">
        <v>100000</v>
      </c>
      <c r="K682" s="38" t="s">
        <v>272</v>
      </c>
    </row>
    <row r="683" spans="1:11" ht="14.1" customHeight="1" x14ac:dyDescent="0.2">
      <c r="A683" s="38" t="s">
        <v>1118</v>
      </c>
      <c r="B683" s="40" t="s">
        <v>1119</v>
      </c>
      <c r="C683" s="38" t="s">
        <v>192</v>
      </c>
      <c r="D683" s="73">
        <v>4.05</v>
      </c>
      <c r="E683" s="73">
        <v>39.6666666666667</v>
      </c>
      <c r="F683" s="37" t="s">
        <v>296</v>
      </c>
      <c r="G683" s="36" t="s">
        <v>2459</v>
      </c>
      <c r="H683" s="40" t="s">
        <v>1130</v>
      </c>
      <c r="I683" s="38" t="s">
        <v>196</v>
      </c>
      <c r="J683" s="53">
        <v>1100000</v>
      </c>
      <c r="K683" s="38" t="s">
        <v>272</v>
      </c>
    </row>
    <row r="684" spans="1:11" ht="14.1" customHeight="1" x14ac:dyDescent="0.2">
      <c r="A684" s="38" t="s">
        <v>1118</v>
      </c>
      <c r="B684" s="40" t="s">
        <v>1124</v>
      </c>
      <c r="C684" s="38" t="s">
        <v>197</v>
      </c>
      <c r="D684" s="73">
        <v>-0.96666666666666701</v>
      </c>
      <c r="E684" s="73">
        <v>36.633333333333297</v>
      </c>
      <c r="F684" s="40" t="s">
        <v>2294</v>
      </c>
      <c r="G684" s="36" t="s">
        <v>2459</v>
      </c>
      <c r="H684" s="40" t="s">
        <v>1125</v>
      </c>
      <c r="I684" s="38" t="s">
        <v>196</v>
      </c>
      <c r="J684" s="43">
        <v>10000</v>
      </c>
      <c r="K684" s="38" t="s">
        <v>272</v>
      </c>
    </row>
    <row r="685" spans="1:11" ht="14.1" customHeight="1" x14ac:dyDescent="0.2">
      <c r="A685" s="38" t="s">
        <v>1118</v>
      </c>
      <c r="B685" s="40" t="s">
        <v>1132</v>
      </c>
      <c r="C685" s="38" t="s">
        <v>192</v>
      </c>
      <c r="D685" s="73">
        <v>0.76666666666666705</v>
      </c>
      <c r="E685" s="73">
        <v>35.0833333333333</v>
      </c>
      <c r="F685" s="37" t="s">
        <v>445</v>
      </c>
      <c r="G685" s="36" t="s">
        <v>2459</v>
      </c>
      <c r="H685" s="40" t="s">
        <v>1133</v>
      </c>
      <c r="I685" s="38" t="s">
        <v>196</v>
      </c>
      <c r="J685" s="53">
        <v>4000</v>
      </c>
      <c r="K685" s="38" t="s">
        <v>272</v>
      </c>
    </row>
    <row r="686" spans="1:11" ht="14.1" customHeight="1" x14ac:dyDescent="0.2">
      <c r="A686" s="38" t="s">
        <v>1118</v>
      </c>
      <c r="B686" s="40" t="s">
        <v>1134</v>
      </c>
      <c r="C686" s="38" t="s">
        <v>197</v>
      </c>
      <c r="D686" s="73">
        <v>0.75</v>
      </c>
      <c r="E686" s="73">
        <v>35.5833333333333</v>
      </c>
      <c r="F686" s="40" t="s">
        <v>903</v>
      </c>
      <c r="G686" s="36" t="s">
        <v>2459</v>
      </c>
      <c r="H686" s="40" t="s">
        <v>1135</v>
      </c>
      <c r="I686" s="38" t="s">
        <v>196</v>
      </c>
      <c r="J686" s="53">
        <v>132000</v>
      </c>
      <c r="K686" s="38" t="s">
        <v>272</v>
      </c>
    </row>
    <row r="687" spans="1:11" ht="14.1" customHeight="1" x14ac:dyDescent="0.2">
      <c r="A687" s="38" t="s">
        <v>1118</v>
      </c>
      <c r="B687" s="40" t="s">
        <v>1149</v>
      </c>
      <c r="C687" s="38" t="s">
        <v>197</v>
      </c>
      <c r="D687" s="73">
        <v>-3.81666666666667</v>
      </c>
      <c r="E687" s="73">
        <v>38.6666666666667</v>
      </c>
      <c r="F687" s="40" t="s">
        <v>2253</v>
      </c>
      <c r="G687" s="36" t="s">
        <v>2459</v>
      </c>
      <c r="H687" s="40" t="s">
        <v>1150</v>
      </c>
      <c r="I687" s="38" t="s">
        <v>196</v>
      </c>
      <c r="J687" s="43" t="s">
        <v>1151</v>
      </c>
      <c r="K687" s="44" t="s">
        <v>271</v>
      </c>
    </row>
    <row r="688" spans="1:11" ht="14.1" customHeight="1" x14ac:dyDescent="0.2">
      <c r="A688" s="38" t="s">
        <v>1118</v>
      </c>
      <c r="B688" s="40" t="s">
        <v>1131</v>
      </c>
      <c r="C688" s="38" t="s">
        <v>192</v>
      </c>
      <c r="D688" s="73">
        <v>1.3</v>
      </c>
      <c r="E688" s="73">
        <v>36.8333333333333</v>
      </c>
      <c r="F688" s="40" t="s">
        <v>2307</v>
      </c>
      <c r="G688" s="36" t="s">
        <v>2459</v>
      </c>
      <c r="H688" s="40" t="s">
        <v>1136</v>
      </c>
      <c r="I688" s="38" t="s">
        <v>196</v>
      </c>
      <c r="J688" s="53">
        <v>51100</v>
      </c>
      <c r="K688" s="38" t="s">
        <v>272</v>
      </c>
    </row>
    <row r="689" spans="1:11" ht="14.1" customHeight="1" x14ac:dyDescent="0.2">
      <c r="A689" s="38" t="s">
        <v>1118</v>
      </c>
      <c r="B689" s="40" t="s">
        <v>1131</v>
      </c>
      <c r="C689" s="38" t="s">
        <v>192</v>
      </c>
      <c r="D689" s="73">
        <v>1.3</v>
      </c>
      <c r="E689" s="73">
        <v>36.8333333333333</v>
      </c>
      <c r="F689" s="40" t="s">
        <v>2307</v>
      </c>
      <c r="G689" s="36" t="s">
        <v>2459</v>
      </c>
      <c r="H689" s="40" t="s">
        <v>1137</v>
      </c>
      <c r="I689" s="38" t="s">
        <v>196</v>
      </c>
      <c r="J689" s="43" t="s">
        <v>2460</v>
      </c>
      <c r="K689" s="38" t="s">
        <v>272</v>
      </c>
    </row>
    <row r="690" spans="1:11" ht="14.1" customHeight="1" x14ac:dyDescent="0.2">
      <c r="A690" s="38" t="s">
        <v>1118</v>
      </c>
      <c r="B690" s="40" t="s">
        <v>1142</v>
      </c>
      <c r="C690" s="38" t="s">
        <v>1143</v>
      </c>
      <c r="D690" s="73">
        <v>0.18333333333333299</v>
      </c>
      <c r="E690" s="73">
        <v>35.266666666666701</v>
      </c>
      <c r="F690" s="26" t="s">
        <v>421</v>
      </c>
      <c r="G690" s="36" t="s">
        <v>2459</v>
      </c>
      <c r="H690" s="40" t="s">
        <v>1144</v>
      </c>
      <c r="I690" s="38" t="s">
        <v>196</v>
      </c>
      <c r="J690" s="8">
        <v>30000</v>
      </c>
      <c r="K690" s="38" t="s">
        <v>272</v>
      </c>
    </row>
    <row r="691" spans="1:11" ht="14.1" customHeight="1" x14ac:dyDescent="0.2">
      <c r="A691" s="38" t="s">
        <v>1118</v>
      </c>
      <c r="B691" s="40" t="s">
        <v>1128</v>
      </c>
      <c r="C691" s="38" t="s">
        <v>192</v>
      </c>
      <c r="D691" s="73">
        <v>3.81666666666667</v>
      </c>
      <c r="E691" s="73">
        <v>39.633333333333297</v>
      </c>
      <c r="F691" s="26" t="s">
        <v>421</v>
      </c>
      <c r="G691" s="36" t="s">
        <v>2459</v>
      </c>
      <c r="H691" s="40" t="s">
        <v>1129</v>
      </c>
      <c r="I691" s="38" t="s">
        <v>196</v>
      </c>
      <c r="J691" s="51">
        <v>24000</v>
      </c>
      <c r="K691" s="38" t="s">
        <v>272</v>
      </c>
    </row>
    <row r="692" spans="1:11" ht="14.1" customHeight="1" x14ac:dyDescent="0.2">
      <c r="A692" s="38" t="s">
        <v>1118</v>
      </c>
      <c r="B692" s="40" t="s">
        <v>1126</v>
      </c>
      <c r="C692" s="38" t="s">
        <v>192</v>
      </c>
      <c r="D692" s="73">
        <v>2.9833333333333298</v>
      </c>
      <c r="E692" s="73">
        <v>38.516666666666701</v>
      </c>
      <c r="F692" s="35" t="s">
        <v>2250</v>
      </c>
      <c r="G692" s="36" t="s">
        <v>2459</v>
      </c>
      <c r="H692" s="40" t="s">
        <v>1141</v>
      </c>
      <c r="I692" s="38" t="s">
        <v>196</v>
      </c>
      <c r="J692" s="53">
        <v>3000</v>
      </c>
      <c r="K692" s="38" t="s">
        <v>272</v>
      </c>
    </row>
    <row r="693" spans="1:11" ht="14.1" customHeight="1" x14ac:dyDescent="0.2">
      <c r="A693" s="38" t="s">
        <v>1118</v>
      </c>
      <c r="B693" s="40" t="s">
        <v>1119</v>
      </c>
      <c r="C693" s="38" t="s">
        <v>546</v>
      </c>
      <c r="D693" s="73">
        <v>-4.05</v>
      </c>
      <c r="E693" s="73">
        <v>39.6666666666667</v>
      </c>
      <c r="F693" s="8" t="s">
        <v>269</v>
      </c>
      <c r="G693" s="36" t="s">
        <v>2459</v>
      </c>
      <c r="H693" s="40" t="s">
        <v>1147</v>
      </c>
      <c r="I693" s="38" t="s">
        <v>196</v>
      </c>
      <c r="J693" s="53" t="s">
        <v>1148</v>
      </c>
      <c r="K693" s="38" t="s">
        <v>270</v>
      </c>
    </row>
    <row r="694" spans="1:11" ht="14.1" customHeight="1" x14ac:dyDescent="0.2">
      <c r="A694" s="38" t="s">
        <v>1118</v>
      </c>
      <c r="B694" s="38" t="s">
        <v>1145</v>
      </c>
      <c r="C694" s="38" t="s">
        <v>197</v>
      </c>
      <c r="D694" s="73">
        <v>-1.88</v>
      </c>
      <c r="E694" s="73">
        <v>37.299999999999997</v>
      </c>
      <c r="F694" s="38" t="s">
        <v>344</v>
      </c>
      <c r="G694" s="36" t="s">
        <v>2459</v>
      </c>
      <c r="H694" s="38" t="s">
        <v>1146</v>
      </c>
      <c r="I694" s="38" t="s">
        <v>196</v>
      </c>
      <c r="J694" s="41">
        <v>40000</v>
      </c>
      <c r="K694" s="38" t="s">
        <v>272</v>
      </c>
    </row>
    <row r="695" spans="1:11" ht="14.1" customHeight="1" x14ac:dyDescent="0.2">
      <c r="A695" s="38" t="s">
        <v>1118</v>
      </c>
      <c r="B695" s="40" t="s">
        <v>1119</v>
      </c>
      <c r="C695" s="38" t="s">
        <v>197</v>
      </c>
      <c r="D695" s="73">
        <v>1.3</v>
      </c>
      <c r="E695" s="73">
        <v>36.8333333333333</v>
      </c>
      <c r="F695" s="38" t="s">
        <v>344</v>
      </c>
      <c r="G695" s="36" t="s">
        <v>2459</v>
      </c>
      <c r="H695" s="40" t="s">
        <v>1152</v>
      </c>
      <c r="I695" s="38" t="s">
        <v>196</v>
      </c>
      <c r="J695" s="43" t="s">
        <v>2460</v>
      </c>
      <c r="K695" s="38" t="s">
        <v>272</v>
      </c>
    </row>
    <row r="696" spans="1:11" ht="14.1" customHeight="1" x14ac:dyDescent="0.2">
      <c r="A696" s="38" t="s">
        <v>1118</v>
      </c>
      <c r="B696" s="40" t="s">
        <v>1119</v>
      </c>
      <c r="C696" s="38" t="s">
        <v>197</v>
      </c>
      <c r="D696" s="73">
        <v>1.3</v>
      </c>
      <c r="E696" s="73">
        <v>36.8333333333333</v>
      </c>
      <c r="F696" s="38" t="s">
        <v>344</v>
      </c>
      <c r="G696" s="36" t="s">
        <v>2459</v>
      </c>
      <c r="H696" s="40" t="s">
        <v>1153</v>
      </c>
      <c r="I696" s="38" t="s">
        <v>196</v>
      </c>
      <c r="J696" s="43" t="s">
        <v>2460</v>
      </c>
      <c r="K696" s="38" t="s">
        <v>272</v>
      </c>
    </row>
    <row r="697" spans="1:11" ht="14.1" customHeight="1" x14ac:dyDescent="0.2">
      <c r="A697" s="38" t="s">
        <v>1118</v>
      </c>
      <c r="B697" s="40" t="s">
        <v>1131</v>
      </c>
      <c r="C697" s="38" t="s">
        <v>197</v>
      </c>
      <c r="D697" s="73">
        <v>1.3</v>
      </c>
      <c r="E697" s="73">
        <v>36.8333333333333</v>
      </c>
      <c r="F697" s="38" t="s">
        <v>344</v>
      </c>
      <c r="G697" s="36" t="s">
        <v>2459</v>
      </c>
      <c r="H697" s="40" t="s">
        <v>1154</v>
      </c>
      <c r="I697" s="38" t="s">
        <v>196</v>
      </c>
      <c r="J697" s="43" t="s">
        <v>2460</v>
      </c>
      <c r="K697" s="38" t="s">
        <v>272</v>
      </c>
    </row>
    <row r="698" spans="1:11" ht="14.1" customHeight="1" x14ac:dyDescent="0.2">
      <c r="A698" s="38" t="s">
        <v>1118</v>
      </c>
      <c r="B698" s="38" t="s">
        <v>1145</v>
      </c>
      <c r="C698" s="38" t="s">
        <v>197</v>
      </c>
      <c r="D698" s="73">
        <v>-1.88</v>
      </c>
      <c r="E698" s="73">
        <v>37.299999999999997</v>
      </c>
      <c r="F698" s="8" t="s">
        <v>2375</v>
      </c>
      <c r="G698" s="36" t="s">
        <v>2459</v>
      </c>
      <c r="H698" s="38" t="s">
        <v>1146</v>
      </c>
      <c r="I698" s="38" t="s">
        <v>196</v>
      </c>
      <c r="J698" s="41">
        <v>350000</v>
      </c>
      <c r="K698" s="38" t="s">
        <v>272</v>
      </c>
    </row>
    <row r="699" spans="1:11" ht="14.1" customHeight="1" x14ac:dyDescent="0.2">
      <c r="A699" s="38" t="s">
        <v>1118</v>
      </c>
      <c r="B699" s="40" t="s">
        <v>1155</v>
      </c>
      <c r="C699" s="38" t="s">
        <v>192</v>
      </c>
      <c r="D699" s="73">
        <v>2.9833333333333298</v>
      </c>
      <c r="E699" s="73">
        <v>38.516666666666701</v>
      </c>
      <c r="F699" s="40" t="s">
        <v>1156</v>
      </c>
      <c r="G699" s="36" t="s">
        <v>2459</v>
      </c>
      <c r="H699" s="40" t="s">
        <v>1129</v>
      </c>
      <c r="I699" s="38" t="s">
        <v>196</v>
      </c>
      <c r="J699" s="53">
        <v>20000</v>
      </c>
      <c r="K699" s="38" t="s">
        <v>272</v>
      </c>
    </row>
    <row r="700" spans="1:11" ht="14.1" customHeight="1" x14ac:dyDescent="0.2">
      <c r="A700" s="38" t="s">
        <v>1118</v>
      </c>
      <c r="B700" s="40" t="s">
        <v>1119</v>
      </c>
      <c r="C700" s="38" t="s">
        <v>192</v>
      </c>
      <c r="D700" s="73">
        <v>1.3</v>
      </c>
      <c r="E700" s="73">
        <v>36.8333333333333</v>
      </c>
      <c r="F700" s="5" t="s">
        <v>557</v>
      </c>
      <c r="G700" s="36" t="s">
        <v>2459</v>
      </c>
      <c r="H700" s="40" t="s">
        <v>1157</v>
      </c>
      <c r="I700" s="38" t="s">
        <v>194</v>
      </c>
      <c r="J700" s="53">
        <v>20000</v>
      </c>
      <c r="K700" s="38" t="s">
        <v>272</v>
      </c>
    </row>
    <row r="701" spans="1:11" ht="14.1" customHeight="1" x14ac:dyDescent="0.2">
      <c r="A701" s="38" t="s">
        <v>1118</v>
      </c>
      <c r="B701" s="40" t="s">
        <v>1119</v>
      </c>
      <c r="C701" s="38" t="s">
        <v>192</v>
      </c>
      <c r="D701" s="73">
        <v>1.3</v>
      </c>
      <c r="E701" s="73">
        <v>36.8333333333333</v>
      </c>
      <c r="F701" s="5" t="s">
        <v>557</v>
      </c>
      <c r="G701" s="36" t="s">
        <v>2459</v>
      </c>
      <c r="H701" s="40" t="s">
        <v>1122</v>
      </c>
      <c r="I701" s="38" t="s">
        <v>196</v>
      </c>
      <c r="J701" s="8">
        <v>30000</v>
      </c>
      <c r="K701" s="38" t="s">
        <v>272</v>
      </c>
    </row>
    <row r="702" spans="1:11" ht="14.1" customHeight="1" x14ac:dyDescent="0.2">
      <c r="A702" s="38" t="s">
        <v>1118</v>
      </c>
      <c r="B702" s="40" t="s">
        <v>1119</v>
      </c>
      <c r="C702" s="38" t="s">
        <v>192</v>
      </c>
      <c r="D702" s="73">
        <v>1.3</v>
      </c>
      <c r="E702" s="73">
        <v>36.8333333333333</v>
      </c>
      <c r="F702" s="5" t="s">
        <v>557</v>
      </c>
      <c r="G702" s="36" t="s">
        <v>2459</v>
      </c>
      <c r="H702" s="40" t="s">
        <v>1123</v>
      </c>
      <c r="I702" s="38" t="s">
        <v>196</v>
      </c>
      <c r="J702" s="8">
        <v>30000</v>
      </c>
      <c r="K702" s="38" t="s">
        <v>272</v>
      </c>
    </row>
    <row r="703" spans="1:11" ht="14.1" customHeight="1" x14ac:dyDescent="0.2">
      <c r="A703" s="38" t="s">
        <v>1118</v>
      </c>
      <c r="B703" s="40" t="s">
        <v>1119</v>
      </c>
      <c r="C703" s="38" t="s">
        <v>192</v>
      </c>
      <c r="D703" s="73">
        <v>1.3</v>
      </c>
      <c r="E703" s="73">
        <v>36.8333333333333</v>
      </c>
      <c r="F703" s="5" t="s">
        <v>557</v>
      </c>
      <c r="G703" s="36" t="s">
        <v>2459</v>
      </c>
      <c r="H703" s="40" t="s">
        <v>1121</v>
      </c>
      <c r="I703" s="38" t="s">
        <v>196</v>
      </c>
      <c r="J703" s="66">
        <v>40000</v>
      </c>
      <c r="K703" s="38" t="s">
        <v>272</v>
      </c>
    </row>
    <row r="704" spans="1:11" ht="14.1" customHeight="1" x14ac:dyDescent="0.2">
      <c r="A704" s="38" t="s">
        <v>1118</v>
      </c>
      <c r="B704" s="40" t="s">
        <v>1119</v>
      </c>
      <c r="C704" s="38" t="s">
        <v>192</v>
      </c>
      <c r="D704" s="73">
        <v>1.3</v>
      </c>
      <c r="E704" s="73">
        <v>36.8333333333333</v>
      </c>
      <c r="F704" s="5" t="s">
        <v>557</v>
      </c>
      <c r="G704" s="36" t="s">
        <v>2459</v>
      </c>
      <c r="H704" s="40" t="s">
        <v>1120</v>
      </c>
      <c r="I704" s="38" t="s">
        <v>196</v>
      </c>
      <c r="J704" s="53">
        <v>120000</v>
      </c>
      <c r="K704" s="38" t="s">
        <v>272</v>
      </c>
    </row>
    <row r="705" spans="1:11" ht="14.1" customHeight="1" x14ac:dyDescent="0.2">
      <c r="A705" s="38" t="s">
        <v>1118</v>
      </c>
      <c r="B705" s="40" t="s">
        <v>1160</v>
      </c>
      <c r="C705" s="38" t="s">
        <v>192</v>
      </c>
      <c r="D705" s="73">
        <v>0.61666666666666703</v>
      </c>
      <c r="E705" s="73">
        <v>34.766666666666701</v>
      </c>
      <c r="F705" s="41" t="s">
        <v>2379</v>
      </c>
      <c r="G705" s="36" t="s">
        <v>2459</v>
      </c>
      <c r="H705" s="40" t="s">
        <v>1161</v>
      </c>
      <c r="I705" s="38" t="s">
        <v>196</v>
      </c>
      <c r="J705" s="43" t="s">
        <v>2460</v>
      </c>
      <c r="K705" s="38" t="s">
        <v>272</v>
      </c>
    </row>
    <row r="706" spans="1:11" ht="14.1" customHeight="1" x14ac:dyDescent="0.2">
      <c r="A706" s="38" t="s">
        <v>1118</v>
      </c>
      <c r="B706" s="40" t="s">
        <v>1158</v>
      </c>
      <c r="C706" s="38" t="s">
        <v>192</v>
      </c>
      <c r="D706" s="73">
        <v>1.05</v>
      </c>
      <c r="E706" s="73">
        <v>37.0833333333333</v>
      </c>
      <c r="F706" s="41" t="s">
        <v>2379</v>
      </c>
      <c r="G706" s="36" t="s">
        <v>2459</v>
      </c>
      <c r="H706" s="40" t="s">
        <v>1159</v>
      </c>
      <c r="I706" s="38" t="s">
        <v>196</v>
      </c>
      <c r="J706" s="43" t="s">
        <v>2460</v>
      </c>
      <c r="K706" s="38" t="s">
        <v>272</v>
      </c>
    </row>
    <row r="707" spans="1:11" ht="14.1" customHeight="1" x14ac:dyDescent="0.2">
      <c r="A707" s="38" t="s">
        <v>1118</v>
      </c>
      <c r="B707" s="40" t="s">
        <v>1162</v>
      </c>
      <c r="C707" s="38" t="s">
        <v>197</v>
      </c>
      <c r="D707" s="73">
        <v>1.35</v>
      </c>
      <c r="E707" s="73">
        <v>37.566666666666698</v>
      </c>
      <c r="F707" s="40" t="s">
        <v>1163</v>
      </c>
      <c r="G707" s="36" t="s">
        <v>2459</v>
      </c>
      <c r="H707" s="40" t="s">
        <v>1164</v>
      </c>
      <c r="I707" s="38" t="s">
        <v>194</v>
      </c>
      <c r="J707" s="53">
        <v>2000</v>
      </c>
      <c r="K707" s="38" t="s">
        <v>272</v>
      </c>
    </row>
    <row r="708" spans="1:11" ht="14.1" customHeight="1" x14ac:dyDescent="0.2">
      <c r="A708" s="34" t="s">
        <v>1165</v>
      </c>
      <c r="B708" s="35" t="s">
        <v>1166</v>
      </c>
      <c r="C708" s="34" t="s">
        <v>192</v>
      </c>
      <c r="D708" s="74">
        <v>29.0411</v>
      </c>
      <c r="E708" s="74">
        <v>48.137500000000003</v>
      </c>
      <c r="F708" s="37" t="s">
        <v>296</v>
      </c>
      <c r="G708" s="36" t="s">
        <v>2459</v>
      </c>
      <c r="H708" s="35" t="s">
        <v>1167</v>
      </c>
      <c r="I708" s="38" t="s">
        <v>196</v>
      </c>
      <c r="J708" s="39">
        <v>1800</v>
      </c>
      <c r="K708" s="38" t="s">
        <v>272</v>
      </c>
    </row>
    <row r="709" spans="1:11" ht="14.1" customHeight="1" x14ac:dyDescent="0.2">
      <c r="A709" s="34" t="s">
        <v>1165</v>
      </c>
      <c r="B709" s="48" t="s">
        <v>1168</v>
      </c>
      <c r="C709" s="34" t="s">
        <v>192</v>
      </c>
      <c r="D709" s="74">
        <v>29.113333000000001</v>
      </c>
      <c r="E709" s="74">
        <v>48.291387999999998</v>
      </c>
      <c r="F709" s="41" t="s">
        <v>276</v>
      </c>
      <c r="G709" s="36" t="s">
        <v>2459</v>
      </c>
      <c r="H709" s="35" t="s">
        <v>1169</v>
      </c>
      <c r="I709" s="38" t="s">
        <v>196</v>
      </c>
      <c r="J709" s="49">
        <v>890</v>
      </c>
      <c r="K709" s="38" t="s">
        <v>272</v>
      </c>
    </row>
    <row r="710" spans="1:11" ht="14.1" customHeight="1" x14ac:dyDescent="0.2">
      <c r="A710" s="34" t="s">
        <v>1165</v>
      </c>
      <c r="B710" s="35" t="s">
        <v>1172</v>
      </c>
      <c r="C710" s="34" t="s">
        <v>192</v>
      </c>
      <c r="D710" s="74">
        <v>29.0411</v>
      </c>
      <c r="E710" s="74">
        <v>48.137500000000003</v>
      </c>
      <c r="F710" s="38" t="s">
        <v>2498</v>
      </c>
      <c r="G710" s="34" t="s">
        <v>199</v>
      </c>
      <c r="H710" s="35" t="s">
        <v>1173</v>
      </c>
      <c r="I710" s="38" t="s">
        <v>196</v>
      </c>
      <c r="J710" s="39">
        <v>400</v>
      </c>
      <c r="K710" s="38" t="s">
        <v>272</v>
      </c>
    </row>
    <row r="711" spans="1:11" ht="14.1" customHeight="1" x14ac:dyDescent="0.2">
      <c r="A711" s="34" t="s">
        <v>1165</v>
      </c>
      <c r="B711" s="35" t="s">
        <v>1170</v>
      </c>
      <c r="C711" s="34" t="s">
        <v>192</v>
      </c>
      <c r="D711" s="74">
        <v>29.0411</v>
      </c>
      <c r="E711" s="74">
        <v>48.137500000000003</v>
      </c>
      <c r="F711" s="12" t="s">
        <v>2498</v>
      </c>
      <c r="G711" s="34" t="s">
        <v>199</v>
      </c>
      <c r="H711" s="35" t="s">
        <v>1171</v>
      </c>
      <c r="I711" s="38" t="s">
        <v>196</v>
      </c>
      <c r="J711" s="39">
        <v>657</v>
      </c>
      <c r="K711" s="38" t="s">
        <v>272</v>
      </c>
    </row>
    <row r="712" spans="1:11" ht="14.1" customHeight="1" x14ac:dyDescent="0.2">
      <c r="A712" s="34" t="s">
        <v>1165</v>
      </c>
      <c r="B712" s="35" t="s">
        <v>1174</v>
      </c>
      <c r="C712" s="34" t="s">
        <v>192</v>
      </c>
      <c r="D712" s="74">
        <v>28.933299999999999</v>
      </c>
      <c r="E712" s="74">
        <v>48.166699999999999</v>
      </c>
      <c r="F712" s="34" t="s">
        <v>199</v>
      </c>
      <c r="G712" s="36" t="s">
        <v>2459</v>
      </c>
      <c r="H712" s="35" t="s">
        <v>1175</v>
      </c>
      <c r="I712" s="38" t="s">
        <v>196</v>
      </c>
      <c r="J712" s="39">
        <v>440</v>
      </c>
      <c r="K712" s="38" t="s">
        <v>272</v>
      </c>
    </row>
    <row r="713" spans="1:11" ht="14.1" customHeight="1" x14ac:dyDescent="0.2">
      <c r="A713" s="34" t="s">
        <v>1165</v>
      </c>
      <c r="B713" s="35" t="s">
        <v>1177</v>
      </c>
      <c r="C713" s="34" t="s">
        <v>192</v>
      </c>
      <c r="D713" s="74">
        <v>29.0411</v>
      </c>
      <c r="E713" s="74">
        <v>48.137500000000003</v>
      </c>
      <c r="F713" s="34" t="s">
        <v>199</v>
      </c>
      <c r="G713" s="36" t="s">
        <v>2459</v>
      </c>
      <c r="H713" s="35" t="s">
        <v>1175</v>
      </c>
      <c r="I713" s="38" t="s">
        <v>196</v>
      </c>
      <c r="J713" s="39">
        <v>440</v>
      </c>
      <c r="K713" s="38" t="s">
        <v>272</v>
      </c>
    </row>
    <row r="714" spans="1:11" ht="14.1" customHeight="1" x14ac:dyDescent="0.2">
      <c r="A714" s="34" t="s">
        <v>1165</v>
      </c>
      <c r="B714" s="35" t="s">
        <v>1176</v>
      </c>
      <c r="C714" s="34" t="s">
        <v>192</v>
      </c>
      <c r="D714" s="74">
        <v>29.076899999999998</v>
      </c>
      <c r="E714" s="74">
        <v>48.0839</v>
      </c>
      <c r="F714" s="34" t="s">
        <v>199</v>
      </c>
      <c r="G714" s="36" t="s">
        <v>2459</v>
      </c>
      <c r="H714" s="35" t="s">
        <v>1175</v>
      </c>
      <c r="I714" s="38" t="s">
        <v>196</v>
      </c>
      <c r="J714" s="39">
        <v>440</v>
      </c>
      <c r="K714" s="38" t="s">
        <v>272</v>
      </c>
    </row>
    <row r="715" spans="1:11" ht="14.1" customHeight="1" x14ac:dyDescent="0.2">
      <c r="A715" s="34" t="s">
        <v>1165</v>
      </c>
      <c r="B715" s="35" t="s">
        <v>1177</v>
      </c>
      <c r="C715" s="34" t="s">
        <v>192</v>
      </c>
      <c r="D715" s="74">
        <v>29.0411</v>
      </c>
      <c r="E715" s="74">
        <v>48.137500000000003</v>
      </c>
      <c r="F715" s="38" t="s">
        <v>344</v>
      </c>
      <c r="G715" s="36" t="s">
        <v>2459</v>
      </c>
      <c r="H715" s="48" t="s">
        <v>1178</v>
      </c>
      <c r="I715" s="38" t="s">
        <v>196</v>
      </c>
      <c r="J715" s="39" t="s">
        <v>198</v>
      </c>
      <c r="K715" s="38" t="s">
        <v>272</v>
      </c>
    </row>
    <row r="716" spans="1:11" ht="14.1" customHeight="1" x14ac:dyDescent="0.2">
      <c r="A716" s="34" t="s">
        <v>1165</v>
      </c>
      <c r="B716" s="35" t="s">
        <v>1179</v>
      </c>
      <c r="C716" s="34" t="s">
        <v>192</v>
      </c>
      <c r="D716" s="74">
        <v>29.343599999999999</v>
      </c>
      <c r="E716" s="74">
        <v>47.946100000000001</v>
      </c>
      <c r="F716" s="38" t="s">
        <v>344</v>
      </c>
      <c r="G716" s="36" t="s">
        <v>2459</v>
      </c>
      <c r="H716" s="48" t="s">
        <v>1178</v>
      </c>
      <c r="I716" s="38" t="s">
        <v>196</v>
      </c>
      <c r="J716" s="39" t="s">
        <v>198</v>
      </c>
      <c r="K716" s="38" t="s">
        <v>272</v>
      </c>
    </row>
    <row r="717" spans="1:11" ht="14.1" customHeight="1" x14ac:dyDescent="0.2">
      <c r="A717" s="34" t="s">
        <v>1180</v>
      </c>
      <c r="B717" s="34" t="s">
        <v>1184</v>
      </c>
      <c r="C717" s="34" t="s">
        <v>192</v>
      </c>
      <c r="D717" s="74">
        <v>33.616700000000002</v>
      </c>
      <c r="E717" s="74">
        <v>35.433300000000003</v>
      </c>
      <c r="F717" s="37" t="s">
        <v>296</v>
      </c>
      <c r="G717" s="36" t="s">
        <v>2459</v>
      </c>
      <c r="H717" s="35" t="s">
        <v>1185</v>
      </c>
      <c r="I717" s="38" t="s">
        <v>196</v>
      </c>
      <c r="J717" s="51">
        <v>1200</v>
      </c>
      <c r="K717" s="38" t="s">
        <v>272</v>
      </c>
    </row>
    <row r="718" spans="1:11" ht="14.1" customHeight="1" x14ac:dyDescent="0.2">
      <c r="A718" s="34" t="s">
        <v>1180</v>
      </c>
      <c r="B718" s="34" t="s">
        <v>1181</v>
      </c>
      <c r="C718" s="34" t="s">
        <v>192</v>
      </c>
      <c r="D718" s="74">
        <v>34.333300000000001</v>
      </c>
      <c r="E718" s="74">
        <v>35.7333</v>
      </c>
      <c r="F718" s="37" t="s">
        <v>296</v>
      </c>
      <c r="G718" s="36" t="s">
        <v>2459</v>
      </c>
      <c r="H718" s="35" t="s">
        <v>1182</v>
      </c>
      <c r="I718" s="38" t="s">
        <v>196</v>
      </c>
      <c r="J718" s="51">
        <v>1600</v>
      </c>
      <c r="K718" s="38" t="s">
        <v>272</v>
      </c>
    </row>
    <row r="719" spans="1:11" ht="14.1" customHeight="1" x14ac:dyDescent="0.2">
      <c r="A719" s="34" t="s">
        <v>1180</v>
      </c>
      <c r="B719" s="34" t="s">
        <v>1181</v>
      </c>
      <c r="C719" s="34" t="s">
        <v>192</v>
      </c>
      <c r="D719" s="74">
        <v>34.333300000000001</v>
      </c>
      <c r="E719" s="74">
        <v>35.7333</v>
      </c>
      <c r="F719" s="37" t="s">
        <v>296</v>
      </c>
      <c r="G719" s="36" t="s">
        <v>2459</v>
      </c>
      <c r="H719" s="35" t="s">
        <v>1183</v>
      </c>
      <c r="I719" s="38" t="s">
        <v>196</v>
      </c>
      <c r="J719" s="51">
        <v>2200</v>
      </c>
      <c r="K719" s="38" t="s">
        <v>272</v>
      </c>
    </row>
    <row r="720" spans="1:11" ht="14.1" customHeight="1" x14ac:dyDescent="0.2">
      <c r="A720" s="34" t="s">
        <v>1180</v>
      </c>
      <c r="B720" s="35" t="s">
        <v>1186</v>
      </c>
      <c r="C720" s="34" t="s">
        <v>192</v>
      </c>
      <c r="D720" s="74">
        <v>34.283332999999999</v>
      </c>
      <c r="E720" s="74">
        <v>35.666665999999999</v>
      </c>
      <c r="F720" s="38" t="s">
        <v>182</v>
      </c>
      <c r="G720" s="36" t="s">
        <v>2459</v>
      </c>
      <c r="H720" s="35" t="s">
        <v>1187</v>
      </c>
      <c r="I720" s="38" t="s">
        <v>196</v>
      </c>
      <c r="J720" s="39" t="s">
        <v>198</v>
      </c>
      <c r="K720" s="38" t="s">
        <v>272</v>
      </c>
    </row>
    <row r="721" spans="1:11" ht="14.1" customHeight="1" x14ac:dyDescent="0.2">
      <c r="A721" s="34" t="s">
        <v>1180</v>
      </c>
      <c r="B721" s="35" t="s">
        <v>1188</v>
      </c>
      <c r="C721" s="34" t="s">
        <v>192</v>
      </c>
      <c r="D721" s="74">
        <v>34.283332999999999</v>
      </c>
      <c r="E721" s="74">
        <v>35.666665999999999</v>
      </c>
      <c r="F721" s="34" t="s">
        <v>1078</v>
      </c>
      <c r="G721" s="36" t="s">
        <v>2459</v>
      </c>
      <c r="H721" s="35" t="s">
        <v>1187</v>
      </c>
      <c r="I721" s="38" t="s">
        <v>196</v>
      </c>
      <c r="J721" s="39" t="s">
        <v>198</v>
      </c>
      <c r="K721" s="38" t="s">
        <v>272</v>
      </c>
    </row>
    <row r="722" spans="1:11" ht="14.1" customHeight="1" x14ac:dyDescent="0.2">
      <c r="A722" s="34" t="s">
        <v>1180</v>
      </c>
      <c r="B722" s="34" t="s">
        <v>1189</v>
      </c>
      <c r="C722" s="34" t="s">
        <v>192</v>
      </c>
      <c r="D722" s="74">
        <v>34.15</v>
      </c>
      <c r="E722" s="74">
        <v>35.65</v>
      </c>
      <c r="F722" s="5" t="s">
        <v>557</v>
      </c>
      <c r="G722" s="36" t="s">
        <v>2459</v>
      </c>
      <c r="H722" s="35" t="s">
        <v>1190</v>
      </c>
      <c r="I722" s="38" t="s">
        <v>196</v>
      </c>
      <c r="J722" s="41">
        <v>300</v>
      </c>
      <c r="K722" s="38" t="s">
        <v>272</v>
      </c>
    </row>
    <row r="723" spans="1:11" ht="14.1" customHeight="1" x14ac:dyDescent="0.2">
      <c r="A723" s="38" t="s">
        <v>1191</v>
      </c>
      <c r="B723" s="38" t="s">
        <v>1192</v>
      </c>
      <c r="C723" s="38" t="s">
        <v>197</v>
      </c>
      <c r="D723" s="73">
        <v>-28.9166666666667</v>
      </c>
      <c r="E723" s="73">
        <v>28.816666666666698</v>
      </c>
      <c r="F723" s="10" t="s">
        <v>264</v>
      </c>
      <c r="G723" s="38" t="s">
        <v>199</v>
      </c>
      <c r="H723" s="38" t="s">
        <v>1193</v>
      </c>
      <c r="I723" s="38" t="s">
        <v>196</v>
      </c>
      <c r="J723" s="41">
        <v>36000</v>
      </c>
      <c r="K723" s="38" t="s">
        <v>273</v>
      </c>
    </row>
    <row r="724" spans="1:11" ht="14.1" customHeight="1" x14ac:dyDescent="0.2">
      <c r="A724" s="38" t="s">
        <v>1194</v>
      </c>
      <c r="B724" s="40" t="s">
        <v>1195</v>
      </c>
      <c r="C724" s="38" t="s">
        <v>192</v>
      </c>
      <c r="D724" s="73">
        <v>6.6666666666666696</v>
      </c>
      <c r="E724" s="73">
        <v>-9.6666666666666696</v>
      </c>
      <c r="F724" s="37" t="s">
        <v>296</v>
      </c>
      <c r="G724" s="36" t="s">
        <v>2459</v>
      </c>
      <c r="H724" s="38" t="s">
        <v>1196</v>
      </c>
      <c r="I724" s="38" t="s">
        <v>196</v>
      </c>
      <c r="J724" s="41">
        <v>220000</v>
      </c>
      <c r="K724" s="38" t="s">
        <v>272</v>
      </c>
    </row>
    <row r="725" spans="1:11" ht="14.1" customHeight="1" x14ac:dyDescent="0.2">
      <c r="A725" s="38" t="s">
        <v>1197</v>
      </c>
      <c r="B725" s="38" t="s">
        <v>2239</v>
      </c>
      <c r="C725" s="38" t="s">
        <v>1200</v>
      </c>
      <c r="D725" s="75">
        <v>2.4071058000000001</v>
      </c>
      <c r="E725" s="75">
        <v>13.8621903</v>
      </c>
      <c r="F725" s="37" t="s">
        <v>296</v>
      </c>
      <c r="G725" s="36" t="s">
        <v>2459</v>
      </c>
      <c r="H725" s="40" t="s">
        <v>1201</v>
      </c>
      <c r="I725" s="38" t="s">
        <v>196</v>
      </c>
      <c r="J725" s="41">
        <v>300000</v>
      </c>
      <c r="K725" s="38" t="s">
        <v>272</v>
      </c>
    </row>
    <row r="726" spans="1:11" ht="14.1" customHeight="1" x14ac:dyDescent="0.2">
      <c r="A726" s="38" t="s">
        <v>1197</v>
      </c>
      <c r="B726" s="38" t="s">
        <v>1206</v>
      </c>
      <c r="C726" s="38" t="s">
        <v>1200</v>
      </c>
      <c r="D726" s="73">
        <v>31</v>
      </c>
      <c r="E726" s="73">
        <v>15</v>
      </c>
      <c r="F726" s="37" t="s">
        <v>296</v>
      </c>
      <c r="G726" s="36" t="s">
        <v>2459</v>
      </c>
      <c r="H726" s="40" t="s">
        <v>1201</v>
      </c>
      <c r="I726" s="38" t="s">
        <v>196</v>
      </c>
      <c r="J726" s="41">
        <v>1000000</v>
      </c>
      <c r="K726" s="38" t="s">
        <v>272</v>
      </c>
    </row>
    <row r="727" spans="1:11" ht="14.1" customHeight="1" x14ac:dyDescent="0.2">
      <c r="A727" s="38" t="s">
        <v>1197</v>
      </c>
      <c r="B727" s="38" t="s">
        <v>1202</v>
      </c>
      <c r="C727" s="38" t="s">
        <v>1200</v>
      </c>
      <c r="D727" s="73">
        <v>31</v>
      </c>
      <c r="E727" s="73">
        <v>22.5</v>
      </c>
      <c r="F727" s="37" t="s">
        <v>296</v>
      </c>
      <c r="G727" s="36" t="s">
        <v>2459</v>
      </c>
      <c r="H727" s="40" t="s">
        <v>1203</v>
      </c>
      <c r="I727" s="38" t="s">
        <v>196</v>
      </c>
      <c r="J727" s="41">
        <v>1500000</v>
      </c>
      <c r="K727" s="38" t="s">
        <v>272</v>
      </c>
    </row>
    <row r="728" spans="1:11" ht="14.1" customHeight="1" x14ac:dyDescent="0.2">
      <c r="A728" s="38" t="s">
        <v>1197</v>
      </c>
      <c r="B728" s="38" t="s">
        <v>1207</v>
      </c>
      <c r="C728" s="38" t="s">
        <v>283</v>
      </c>
      <c r="D728" s="73">
        <v>32.466666666666697</v>
      </c>
      <c r="E728" s="73">
        <v>14.5666666666667</v>
      </c>
      <c r="F728" s="5" t="s">
        <v>296</v>
      </c>
      <c r="G728" s="36" t="s">
        <v>2459</v>
      </c>
      <c r="H728" s="40" t="s">
        <v>1201</v>
      </c>
      <c r="I728" s="38" t="s">
        <v>196</v>
      </c>
      <c r="J728" s="41">
        <v>1200000</v>
      </c>
      <c r="K728" s="38" t="s">
        <v>272</v>
      </c>
    </row>
    <row r="729" spans="1:11" ht="14.1" customHeight="1" x14ac:dyDescent="0.2">
      <c r="A729" s="38" t="s">
        <v>1197</v>
      </c>
      <c r="B729" s="38" t="s">
        <v>1205</v>
      </c>
      <c r="C729" s="38" t="s">
        <v>1200</v>
      </c>
      <c r="D729" s="73">
        <v>32.65</v>
      </c>
      <c r="E729" s="73">
        <v>14.266666666666699</v>
      </c>
      <c r="F729" s="37" t="s">
        <v>296</v>
      </c>
      <c r="G729" s="36" t="s">
        <v>2459</v>
      </c>
      <c r="H729" s="40" t="s">
        <v>1201</v>
      </c>
      <c r="I729" s="38" t="s">
        <v>196</v>
      </c>
      <c r="J729" s="41">
        <v>1000000</v>
      </c>
      <c r="K729" s="38" t="s">
        <v>272</v>
      </c>
    </row>
    <row r="730" spans="1:11" ht="14.1" customHeight="1" x14ac:dyDescent="0.2">
      <c r="A730" s="38" t="s">
        <v>1197</v>
      </c>
      <c r="B730" s="38" t="s">
        <v>1204</v>
      </c>
      <c r="C730" s="38" t="s">
        <v>1200</v>
      </c>
      <c r="D730" s="73">
        <v>32.765000000000001</v>
      </c>
      <c r="E730" s="73">
        <v>22.6391666666667</v>
      </c>
      <c r="F730" s="37" t="s">
        <v>296</v>
      </c>
      <c r="G730" s="36" t="s">
        <v>2459</v>
      </c>
      <c r="H730" s="40" t="s">
        <v>1203</v>
      </c>
      <c r="I730" s="38" t="s">
        <v>196</v>
      </c>
      <c r="J730" s="41">
        <v>1000000</v>
      </c>
      <c r="K730" s="38" t="s">
        <v>272</v>
      </c>
    </row>
    <row r="731" spans="1:11" ht="14.1" customHeight="1" x14ac:dyDescent="0.2">
      <c r="A731" s="38" t="s">
        <v>1197</v>
      </c>
      <c r="B731" s="38" t="s">
        <v>1208</v>
      </c>
      <c r="C731" s="38" t="s">
        <v>192</v>
      </c>
      <c r="D731" s="73">
        <v>32.378333333333302</v>
      </c>
      <c r="E731" s="73">
        <v>15.0905555555556</v>
      </c>
      <c r="F731" s="4" t="s">
        <v>2322</v>
      </c>
      <c r="G731" s="36" t="s">
        <v>2459</v>
      </c>
      <c r="H731" s="40" t="s">
        <v>2330</v>
      </c>
      <c r="I731" s="38" t="s">
        <v>196</v>
      </c>
      <c r="J731" s="41">
        <v>1100000</v>
      </c>
      <c r="K731" s="38" t="s">
        <v>272</v>
      </c>
    </row>
    <row r="732" spans="1:11" ht="14.1" customHeight="1" x14ac:dyDescent="0.2">
      <c r="A732" s="38" t="s">
        <v>1197</v>
      </c>
      <c r="B732" s="38" t="s">
        <v>1208</v>
      </c>
      <c r="C732" s="38" t="s">
        <v>192</v>
      </c>
      <c r="D732" s="73">
        <v>32.378333333333302</v>
      </c>
      <c r="E732" s="73">
        <v>15.0905555555556</v>
      </c>
      <c r="F732" s="4" t="s">
        <v>2322</v>
      </c>
      <c r="G732" s="36" t="s">
        <v>2459</v>
      </c>
      <c r="H732" s="40" t="s">
        <v>2330</v>
      </c>
      <c r="I732" s="38" t="s">
        <v>196</v>
      </c>
      <c r="J732" s="41">
        <v>650000</v>
      </c>
      <c r="K732" s="38" t="s">
        <v>272</v>
      </c>
    </row>
    <row r="733" spans="1:11" ht="14.1" customHeight="1" x14ac:dyDescent="0.2">
      <c r="A733" s="38" t="s">
        <v>1197</v>
      </c>
      <c r="B733" s="38" t="s">
        <v>1198</v>
      </c>
      <c r="C733" s="38" t="s">
        <v>192</v>
      </c>
      <c r="D733" s="73">
        <v>30.433333333333302</v>
      </c>
      <c r="E733" s="73">
        <v>19.5833333333333</v>
      </c>
      <c r="F733" s="38" t="s">
        <v>2498</v>
      </c>
      <c r="G733" s="36" t="s">
        <v>2459</v>
      </c>
      <c r="H733" s="40" t="s">
        <v>1199</v>
      </c>
      <c r="I733" s="38" t="s">
        <v>196</v>
      </c>
      <c r="J733" s="41">
        <v>1041000</v>
      </c>
      <c r="K733" s="38" t="s">
        <v>272</v>
      </c>
    </row>
    <row r="734" spans="1:11" ht="14.1" customHeight="1" x14ac:dyDescent="0.2">
      <c r="A734" s="38" t="s">
        <v>1197</v>
      </c>
      <c r="B734" s="38" t="s">
        <v>1198</v>
      </c>
      <c r="C734" s="38" t="s">
        <v>192</v>
      </c>
      <c r="D734" s="73">
        <v>30.4166666666667</v>
      </c>
      <c r="E734" s="73">
        <v>19.578611111111101</v>
      </c>
      <c r="F734" s="34" t="s">
        <v>266</v>
      </c>
      <c r="G734" s="36" t="s">
        <v>2459</v>
      </c>
      <c r="H734" s="40" t="s">
        <v>1199</v>
      </c>
      <c r="I734" s="38" t="s">
        <v>196</v>
      </c>
      <c r="J734" s="41">
        <v>365000</v>
      </c>
      <c r="K734" s="38" t="s">
        <v>272</v>
      </c>
    </row>
    <row r="735" spans="1:11" ht="14.1" customHeight="1" x14ac:dyDescent="0.2">
      <c r="A735" s="38" t="s">
        <v>1197</v>
      </c>
      <c r="B735" s="38" t="s">
        <v>1198</v>
      </c>
      <c r="C735" s="38" t="s">
        <v>192</v>
      </c>
      <c r="D735" s="73">
        <v>30.433333333333302</v>
      </c>
      <c r="E735" s="73">
        <v>19.5833333333333</v>
      </c>
      <c r="F735" s="37" t="s">
        <v>2498</v>
      </c>
      <c r="G735" s="36" t="s">
        <v>2459</v>
      </c>
      <c r="H735" s="40" t="s">
        <v>1199</v>
      </c>
      <c r="I735" s="38" t="s">
        <v>196</v>
      </c>
      <c r="J735" s="41">
        <v>803000</v>
      </c>
      <c r="K735" s="38" t="s">
        <v>272</v>
      </c>
    </row>
    <row r="736" spans="1:11" ht="14.1" customHeight="1" x14ac:dyDescent="0.2">
      <c r="A736" s="38" t="s">
        <v>1197</v>
      </c>
      <c r="B736" s="38" t="s">
        <v>1198</v>
      </c>
      <c r="C736" s="38" t="s">
        <v>192</v>
      </c>
      <c r="D736" s="73">
        <v>30.4166666666667</v>
      </c>
      <c r="E736" s="73">
        <v>19.578611111111101</v>
      </c>
      <c r="F736" s="45" t="s">
        <v>577</v>
      </c>
      <c r="G736" s="36" t="s">
        <v>2459</v>
      </c>
      <c r="H736" s="40" t="s">
        <v>1199</v>
      </c>
      <c r="I736" s="38" t="s">
        <v>196</v>
      </c>
      <c r="J736" s="41">
        <v>700000</v>
      </c>
      <c r="K736" s="38" t="s">
        <v>272</v>
      </c>
    </row>
    <row r="737" spans="1:11" ht="14.1" customHeight="1" x14ac:dyDescent="0.2">
      <c r="A737" s="38" t="s">
        <v>1197</v>
      </c>
      <c r="B737" s="38" t="s">
        <v>1214</v>
      </c>
      <c r="C737" s="38" t="s">
        <v>192</v>
      </c>
      <c r="D737" s="73">
        <v>27.5</v>
      </c>
      <c r="E737" s="73">
        <v>22.5</v>
      </c>
      <c r="F737" s="8" t="s">
        <v>269</v>
      </c>
      <c r="G737" s="36" t="s">
        <v>2459</v>
      </c>
      <c r="H737" s="40" t="s">
        <v>1215</v>
      </c>
      <c r="I737" s="38" t="s">
        <v>196</v>
      </c>
      <c r="J737" s="41">
        <v>580304</v>
      </c>
      <c r="K737" s="4" t="s">
        <v>272</v>
      </c>
    </row>
    <row r="738" spans="1:11" ht="14.1" customHeight="1" x14ac:dyDescent="0.2">
      <c r="A738" s="38" t="s">
        <v>1197</v>
      </c>
      <c r="B738" s="38" t="s">
        <v>1198</v>
      </c>
      <c r="C738" s="38" t="s">
        <v>192</v>
      </c>
      <c r="D738" s="73">
        <v>30.4166666666667</v>
      </c>
      <c r="E738" s="73">
        <v>19.578611111111101</v>
      </c>
      <c r="F738" s="8" t="s">
        <v>269</v>
      </c>
      <c r="G738" s="36" t="s">
        <v>2459</v>
      </c>
      <c r="H738" s="40" t="s">
        <v>1211</v>
      </c>
      <c r="I738" s="38" t="s">
        <v>196</v>
      </c>
      <c r="J738" s="41">
        <v>487455</v>
      </c>
      <c r="K738" s="4" t="s">
        <v>272</v>
      </c>
    </row>
    <row r="739" spans="1:11" ht="14.1" customHeight="1" x14ac:dyDescent="0.2">
      <c r="A739" s="38" t="s">
        <v>1197</v>
      </c>
      <c r="B739" s="38" t="s">
        <v>1209</v>
      </c>
      <c r="C739" s="38" t="s">
        <v>192</v>
      </c>
      <c r="D739" s="73">
        <v>30.516666666666701</v>
      </c>
      <c r="E739" s="73">
        <v>13.766666666666699</v>
      </c>
      <c r="F739" s="8" t="s">
        <v>269</v>
      </c>
      <c r="G739" s="36" t="s">
        <v>2459</v>
      </c>
      <c r="H739" s="40" t="s">
        <v>1210</v>
      </c>
      <c r="I739" s="38" t="s">
        <v>196</v>
      </c>
      <c r="J739" s="41">
        <v>6963644</v>
      </c>
      <c r="K739" s="4" t="s">
        <v>272</v>
      </c>
    </row>
    <row r="740" spans="1:11" ht="14.1" customHeight="1" x14ac:dyDescent="0.2">
      <c r="A740" s="38" t="s">
        <v>1197</v>
      </c>
      <c r="B740" s="38" t="s">
        <v>1212</v>
      </c>
      <c r="C740" s="38" t="s">
        <v>192</v>
      </c>
      <c r="D740" s="73">
        <v>30.516666666666701</v>
      </c>
      <c r="E740" s="73">
        <v>18.566666666666698</v>
      </c>
      <c r="F740" s="8" t="s">
        <v>269</v>
      </c>
      <c r="G740" s="36" t="s">
        <v>2459</v>
      </c>
      <c r="H740" s="40" t="s">
        <v>1213</v>
      </c>
      <c r="I740" s="38" t="s">
        <v>196</v>
      </c>
      <c r="J740" s="41">
        <v>12766680</v>
      </c>
      <c r="K740" s="4" t="s">
        <v>272</v>
      </c>
    </row>
    <row r="741" spans="1:11" ht="14.1" customHeight="1" x14ac:dyDescent="0.2">
      <c r="A741" s="38" t="s">
        <v>1197</v>
      </c>
      <c r="B741" s="38" t="s">
        <v>1216</v>
      </c>
      <c r="C741" s="38" t="s">
        <v>192</v>
      </c>
      <c r="D741" s="73">
        <v>32.083611111111097</v>
      </c>
      <c r="E741" s="73">
        <v>23.976388888888899</v>
      </c>
      <c r="F741" s="8" t="s">
        <v>269</v>
      </c>
      <c r="G741" s="36" t="s">
        <v>2459</v>
      </c>
      <c r="H741" s="40" t="s">
        <v>1215</v>
      </c>
      <c r="I741" s="38" t="s">
        <v>196</v>
      </c>
      <c r="J741" s="41">
        <v>1160607</v>
      </c>
      <c r="K741" s="4" t="s">
        <v>272</v>
      </c>
    </row>
    <row r="742" spans="1:11" ht="14.1" customHeight="1" x14ac:dyDescent="0.2">
      <c r="A742" s="38" t="s">
        <v>1197</v>
      </c>
      <c r="B742" s="38" t="s">
        <v>1208</v>
      </c>
      <c r="C742" s="38" t="s">
        <v>192</v>
      </c>
      <c r="D742" s="73">
        <v>32.378333333333302</v>
      </c>
      <c r="E742" s="73">
        <v>15.0905555555556</v>
      </c>
      <c r="F742" s="5" t="s">
        <v>557</v>
      </c>
      <c r="G742" s="36" t="s">
        <v>2459</v>
      </c>
      <c r="H742" s="40" t="s">
        <v>2330</v>
      </c>
      <c r="I742" s="38" t="s">
        <v>196</v>
      </c>
      <c r="J742" s="41">
        <v>140000</v>
      </c>
      <c r="K742" s="38" t="s">
        <v>272</v>
      </c>
    </row>
    <row r="743" spans="1:11" ht="14.1" customHeight="1" x14ac:dyDescent="0.2">
      <c r="A743" s="38" t="s">
        <v>1197</v>
      </c>
      <c r="B743" s="38" t="s">
        <v>1208</v>
      </c>
      <c r="C743" s="38" t="s">
        <v>192</v>
      </c>
      <c r="D743" s="73">
        <v>32.378333333333302</v>
      </c>
      <c r="E743" s="73">
        <v>15.0905555555556</v>
      </c>
      <c r="F743" s="5" t="s">
        <v>557</v>
      </c>
      <c r="G743" s="36" t="s">
        <v>2459</v>
      </c>
      <c r="H743" s="40" t="s">
        <v>2330</v>
      </c>
      <c r="I743" s="38" t="s">
        <v>196</v>
      </c>
      <c r="J743" s="41">
        <v>580000</v>
      </c>
      <c r="K743" s="38" t="s">
        <v>272</v>
      </c>
    </row>
    <row r="744" spans="1:11" ht="14.1" customHeight="1" x14ac:dyDescent="0.2">
      <c r="A744" s="38" t="s">
        <v>1197</v>
      </c>
      <c r="B744" s="38" t="s">
        <v>1208</v>
      </c>
      <c r="C744" s="38" t="s">
        <v>192</v>
      </c>
      <c r="D744" s="73">
        <v>32.378333333333302</v>
      </c>
      <c r="E744" s="73">
        <v>15.0905555555556</v>
      </c>
      <c r="F744" s="5" t="s">
        <v>557</v>
      </c>
      <c r="G744" s="36" t="s">
        <v>2459</v>
      </c>
      <c r="H744" s="40" t="s">
        <v>2330</v>
      </c>
      <c r="I744" s="38" t="s">
        <v>196</v>
      </c>
      <c r="J744" s="41">
        <v>800000</v>
      </c>
      <c r="K744" s="38" t="s">
        <v>272</v>
      </c>
    </row>
    <row r="745" spans="1:11" ht="14.1" customHeight="1" x14ac:dyDescent="0.2">
      <c r="A745" s="38" t="s">
        <v>1197</v>
      </c>
      <c r="B745" s="38" t="s">
        <v>1208</v>
      </c>
      <c r="C745" s="38" t="s">
        <v>192</v>
      </c>
      <c r="D745" s="73">
        <v>32.378333333333302</v>
      </c>
      <c r="E745" s="73">
        <v>15.0905555555556</v>
      </c>
      <c r="F745" s="5" t="s">
        <v>557</v>
      </c>
      <c r="G745" s="36" t="s">
        <v>2459</v>
      </c>
      <c r="H745" s="40" t="s">
        <v>2330</v>
      </c>
      <c r="I745" s="38" t="s">
        <v>196</v>
      </c>
      <c r="J745" s="41">
        <v>1250000</v>
      </c>
      <c r="K745" s="38" t="s">
        <v>272</v>
      </c>
    </row>
    <row r="746" spans="1:11" ht="14.1" customHeight="1" x14ac:dyDescent="0.2">
      <c r="A746" s="38" t="s">
        <v>1217</v>
      </c>
      <c r="B746" s="40" t="s">
        <v>1220</v>
      </c>
      <c r="C746" s="38" t="s">
        <v>192</v>
      </c>
      <c r="D746" s="73">
        <v>15.716666666666701</v>
      </c>
      <c r="E746" s="73">
        <v>46.316666666666698</v>
      </c>
      <c r="F746" s="37" t="s">
        <v>296</v>
      </c>
      <c r="G746" s="36" t="s">
        <v>2459</v>
      </c>
      <c r="H746" s="40" t="s">
        <v>1221</v>
      </c>
      <c r="I746" s="38" t="s">
        <v>196</v>
      </c>
      <c r="J746" s="41">
        <v>80000</v>
      </c>
      <c r="K746" s="38" t="s">
        <v>272</v>
      </c>
    </row>
    <row r="747" spans="1:11" ht="14.1" customHeight="1" x14ac:dyDescent="0.2">
      <c r="A747" s="38" t="s">
        <v>1217</v>
      </c>
      <c r="B747" s="40" t="s">
        <v>1218</v>
      </c>
      <c r="C747" s="38" t="s">
        <v>192</v>
      </c>
      <c r="D747" s="73">
        <v>20.116666666666699</v>
      </c>
      <c r="E747" s="73">
        <v>47.016666666666701</v>
      </c>
      <c r="F747" s="37" t="s">
        <v>296</v>
      </c>
      <c r="G747" s="36" t="s">
        <v>2459</v>
      </c>
      <c r="H747" s="40" t="s">
        <v>1219</v>
      </c>
      <c r="I747" s="38" t="s">
        <v>196</v>
      </c>
      <c r="J747" s="41">
        <v>270000</v>
      </c>
      <c r="K747" s="38" t="s">
        <v>272</v>
      </c>
    </row>
    <row r="748" spans="1:11" ht="14.1" customHeight="1" x14ac:dyDescent="0.2">
      <c r="A748" s="38" t="s">
        <v>1217</v>
      </c>
      <c r="B748" s="54" t="s">
        <v>1222</v>
      </c>
      <c r="C748" s="54" t="s">
        <v>197</v>
      </c>
      <c r="D748" s="76">
        <v>-17.416699999999999</v>
      </c>
      <c r="E748" s="76">
        <v>48.5</v>
      </c>
      <c r="F748" s="54" t="s">
        <v>2246</v>
      </c>
      <c r="G748" s="54" t="s">
        <v>199</v>
      </c>
      <c r="H748" s="54" t="s">
        <v>1223</v>
      </c>
      <c r="I748" s="38" t="s">
        <v>196</v>
      </c>
      <c r="J748" s="55">
        <v>250000</v>
      </c>
      <c r="K748" s="38" t="s">
        <v>272</v>
      </c>
    </row>
    <row r="749" spans="1:11" ht="14.1" customHeight="1" x14ac:dyDescent="0.2">
      <c r="A749" s="38" t="s">
        <v>1217</v>
      </c>
      <c r="B749" s="54" t="s">
        <v>1224</v>
      </c>
      <c r="C749" s="54" t="s">
        <v>197</v>
      </c>
      <c r="D749" s="76">
        <v>-14.97</v>
      </c>
      <c r="E749" s="76">
        <v>49.8</v>
      </c>
      <c r="F749" s="54" t="s">
        <v>2246</v>
      </c>
      <c r="G749" s="36" t="s">
        <v>2459</v>
      </c>
      <c r="H749" s="54" t="s">
        <v>1223</v>
      </c>
      <c r="I749" s="38" t="s">
        <v>196</v>
      </c>
      <c r="J749" s="55">
        <v>40000</v>
      </c>
      <c r="K749" s="38" t="s">
        <v>272</v>
      </c>
    </row>
    <row r="750" spans="1:11" ht="14.1" customHeight="1" x14ac:dyDescent="0.2">
      <c r="A750" s="38" t="s">
        <v>1217</v>
      </c>
      <c r="B750" s="40" t="s">
        <v>1227</v>
      </c>
      <c r="C750" s="54" t="s">
        <v>197</v>
      </c>
      <c r="D750" s="73">
        <v>-22.683333333333302</v>
      </c>
      <c r="E750" s="73">
        <v>45.216666666666697</v>
      </c>
      <c r="F750" s="40" t="s">
        <v>2253</v>
      </c>
      <c r="G750" s="36" t="s">
        <v>2459</v>
      </c>
      <c r="H750" s="40" t="s">
        <v>2462</v>
      </c>
      <c r="I750" s="38" t="s">
        <v>196</v>
      </c>
      <c r="J750" s="43">
        <v>10</v>
      </c>
      <c r="K750" s="44" t="s">
        <v>272</v>
      </c>
    </row>
    <row r="751" spans="1:11" ht="14.1" customHeight="1" x14ac:dyDescent="0.2">
      <c r="A751" s="38" t="s">
        <v>1217</v>
      </c>
      <c r="B751" s="40" t="s">
        <v>2386</v>
      </c>
      <c r="C751" s="54" t="s">
        <v>197</v>
      </c>
      <c r="D751" s="73">
        <v>-18.3</v>
      </c>
      <c r="E751" s="73">
        <v>47</v>
      </c>
      <c r="F751" s="40" t="s">
        <v>2253</v>
      </c>
      <c r="G751" s="36" t="s">
        <v>2459</v>
      </c>
      <c r="H751" s="40" t="s">
        <v>2462</v>
      </c>
      <c r="I751" s="38" t="s">
        <v>196</v>
      </c>
      <c r="J751" s="43" t="s">
        <v>1225</v>
      </c>
      <c r="K751" s="44" t="s">
        <v>271</v>
      </c>
    </row>
    <row r="752" spans="1:11" ht="14.1" customHeight="1" x14ac:dyDescent="0.2">
      <c r="A752" s="38" t="s">
        <v>1217</v>
      </c>
      <c r="B752" s="40" t="s">
        <v>1226</v>
      </c>
      <c r="C752" s="54" t="s">
        <v>197</v>
      </c>
      <c r="D752" s="73">
        <v>-17.016666666666701</v>
      </c>
      <c r="E752" s="73">
        <v>48.5833333333333</v>
      </c>
      <c r="F752" s="40" t="s">
        <v>2253</v>
      </c>
      <c r="G752" s="36" t="s">
        <v>2459</v>
      </c>
      <c r="H752" s="40" t="s">
        <v>2462</v>
      </c>
      <c r="I752" s="38" t="s">
        <v>196</v>
      </c>
      <c r="J752" s="43">
        <v>1000</v>
      </c>
      <c r="K752" s="44" t="s">
        <v>271</v>
      </c>
    </row>
    <row r="753" spans="1:11" ht="14.1" customHeight="1" x14ac:dyDescent="0.2">
      <c r="A753" s="38" t="s">
        <v>1217</v>
      </c>
      <c r="B753" s="38" t="s">
        <v>1232</v>
      </c>
      <c r="C753" s="54" t="s">
        <v>197</v>
      </c>
      <c r="D753" s="73">
        <v>-19.233333333333299</v>
      </c>
      <c r="E753" s="73">
        <v>48.95</v>
      </c>
      <c r="F753" s="54" t="s">
        <v>2295</v>
      </c>
      <c r="G753" s="54" t="s">
        <v>199</v>
      </c>
      <c r="H753" s="54" t="s">
        <v>1233</v>
      </c>
      <c r="I753" s="38" t="s">
        <v>196</v>
      </c>
      <c r="J753" s="55">
        <v>3600</v>
      </c>
      <c r="K753" s="38" t="s">
        <v>272</v>
      </c>
    </row>
    <row r="754" spans="1:11" ht="14.1" customHeight="1" x14ac:dyDescent="0.2">
      <c r="A754" s="38" t="s">
        <v>1217</v>
      </c>
      <c r="B754" s="10" t="s">
        <v>1230</v>
      </c>
      <c r="C754" s="10" t="s">
        <v>197</v>
      </c>
      <c r="D754" s="73">
        <v>-18.933333333333302</v>
      </c>
      <c r="E754" s="73">
        <v>48.2</v>
      </c>
      <c r="F754" s="54" t="s">
        <v>2295</v>
      </c>
      <c r="G754" s="36" t="s">
        <v>2459</v>
      </c>
      <c r="H754" s="10" t="s">
        <v>1231</v>
      </c>
      <c r="I754" s="38" t="s">
        <v>196</v>
      </c>
      <c r="J754" s="11">
        <v>2000</v>
      </c>
      <c r="K754" s="38" t="s">
        <v>272</v>
      </c>
    </row>
    <row r="755" spans="1:11" ht="14.1" customHeight="1" x14ac:dyDescent="0.2">
      <c r="A755" s="38" t="s">
        <v>1217</v>
      </c>
      <c r="B755" s="54" t="s">
        <v>1228</v>
      </c>
      <c r="C755" s="54" t="s">
        <v>197</v>
      </c>
      <c r="D755" s="73">
        <v>-18.283333333333299</v>
      </c>
      <c r="E755" s="73">
        <v>49.1666666666667</v>
      </c>
      <c r="F755" s="54" t="s">
        <v>2295</v>
      </c>
      <c r="G755" s="54" t="s">
        <v>199</v>
      </c>
      <c r="H755" s="54" t="s">
        <v>1229</v>
      </c>
      <c r="I755" s="38" t="s">
        <v>196</v>
      </c>
      <c r="J755" s="55">
        <v>6000</v>
      </c>
      <c r="K755" s="38" t="s">
        <v>272</v>
      </c>
    </row>
    <row r="756" spans="1:11" ht="14.1" customHeight="1" x14ac:dyDescent="0.2">
      <c r="A756" s="38" t="s">
        <v>1217</v>
      </c>
      <c r="B756" s="56" t="s">
        <v>1234</v>
      </c>
      <c r="C756" s="38" t="s">
        <v>197</v>
      </c>
      <c r="D756" s="73">
        <v>20.55</v>
      </c>
      <c r="E756" s="73">
        <v>46.8</v>
      </c>
      <c r="F756" s="40" t="s">
        <v>1235</v>
      </c>
      <c r="G756" s="36" t="s">
        <v>2459</v>
      </c>
      <c r="H756" s="40" t="s">
        <v>1236</v>
      </c>
      <c r="I756" s="38" t="s">
        <v>196</v>
      </c>
      <c r="J756" s="43">
        <v>4200</v>
      </c>
      <c r="K756" s="38" t="s">
        <v>272</v>
      </c>
    </row>
    <row r="757" spans="1:11" ht="14.1" customHeight="1" x14ac:dyDescent="0.2">
      <c r="A757" s="38" t="s">
        <v>1217</v>
      </c>
      <c r="B757" s="38" t="s">
        <v>1237</v>
      </c>
      <c r="C757" s="38" t="s">
        <v>197</v>
      </c>
      <c r="D757" s="73">
        <v>25.033333333333299</v>
      </c>
      <c r="E757" s="73">
        <v>47</v>
      </c>
      <c r="F757" s="38" t="s">
        <v>1238</v>
      </c>
      <c r="G757" s="36" t="s">
        <v>2459</v>
      </c>
      <c r="H757" s="40" t="s">
        <v>2456</v>
      </c>
      <c r="I757" s="38" t="s">
        <v>196</v>
      </c>
      <c r="J757" s="41">
        <v>2000</v>
      </c>
      <c r="K757" s="38" t="s">
        <v>272</v>
      </c>
    </row>
    <row r="758" spans="1:11" ht="14.1" customHeight="1" x14ac:dyDescent="0.2">
      <c r="A758" s="38" t="s">
        <v>1217</v>
      </c>
      <c r="B758" s="38" t="s">
        <v>1239</v>
      </c>
      <c r="C758" s="38" t="s">
        <v>192</v>
      </c>
      <c r="D758" s="73">
        <v>-13.35</v>
      </c>
      <c r="E758" s="73">
        <v>49.75</v>
      </c>
      <c r="F758" s="8" t="s">
        <v>269</v>
      </c>
      <c r="G758" s="36" t="s">
        <v>2459</v>
      </c>
      <c r="H758" s="40" t="s">
        <v>1240</v>
      </c>
      <c r="I758" s="38" t="s">
        <v>196</v>
      </c>
      <c r="J758" s="41">
        <v>5475</v>
      </c>
      <c r="K758" s="38" t="s">
        <v>270</v>
      </c>
    </row>
    <row r="759" spans="1:11" ht="14.1" customHeight="1" x14ac:dyDescent="0.2">
      <c r="A759" s="10" t="s">
        <v>1241</v>
      </c>
      <c r="B759" s="40" t="s">
        <v>1247</v>
      </c>
      <c r="C759" s="38" t="s">
        <v>192</v>
      </c>
      <c r="D759" s="77">
        <v>12.8</v>
      </c>
      <c r="E759" s="77">
        <v>33.700000000000003</v>
      </c>
      <c r="F759" s="37" t="s">
        <v>296</v>
      </c>
      <c r="G759" s="36" t="s">
        <v>2459</v>
      </c>
      <c r="H759" s="40" t="s">
        <v>1248</v>
      </c>
      <c r="I759" s="38" t="s">
        <v>196</v>
      </c>
      <c r="J759" s="53">
        <v>37000</v>
      </c>
      <c r="K759" s="38" t="s">
        <v>272</v>
      </c>
    </row>
    <row r="760" spans="1:11" ht="14.1" customHeight="1" x14ac:dyDescent="0.2">
      <c r="A760" s="10" t="s">
        <v>1241</v>
      </c>
      <c r="B760" s="40" t="s">
        <v>1246</v>
      </c>
      <c r="C760" s="38" t="s">
        <v>192</v>
      </c>
      <c r="D760" s="75">
        <v>13.2110843658447</v>
      </c>
      <c r="E760" s="75">
        <v>33.345535278320298</v>
      </c>
      <c r="F760" s="37" t="s">
        <v>296</v>
      </c>
      <c r="G760" s="36" t="s">
        <v>2459</v>
      </c>
      <c r="H760" s="40" t="s">
        <v>1245</v>
      </c>
      <c r="I760" s="38" t="s">
        <v>196</v>
      </c>
      <c r="J760" s="53">
        <v>180000</v>
      </c>
      <c r="K760" s="38" t="s">
        <v>272</v>
      </c>
    </row>
    <row r="761" spans="1:11" ht="14.1" customHeight="1" x14ac:dyDescent="0.2">
      <c r="A761" s="10" t="s">
        <v>1241</v>
      </c>
      <c r="B761" s="40" t="s">
        <v>1244</v>
      </c>
      <c r="C761" s="38" t="s">
        <v>192</v>
      </c>
      <c r="D761" s="77">
        <v>15.783333333333299</v>
      </c>
      <c r="E761" s="77">
        <v>35</v>
      </c>
      <c r="F761" s="37" t="s">
        <v>296</v>
      </c>
      <c r="G761" s="36" t="s">
        <v>2459</v>
      </c>
      <c r="H761" s="40" t="s">
        <v>1245</v>
      </c>
      <c r="I761" s="38" t="s">
        <v>196</v>
      </c>
      <c r="J761" s="53">
        <v>288000</v>
      </c>
      <c r="K761" s="38" t="s">
        <v>272</v>
      </c>
    </row>
    <row r="762" spans="1:11" ht="14.1" customHeight="1" x14ac:dyDescent="0.2">
      <c r="A762" s="10" t="s">
        <v>1241</v>
      </c>
      <c r="B762" s="40" t="s">
        <v>1242</v>
      </c>
      <c r="C762" s="38" t="s">
        <v>192</v>
      </c>
      <c r="D762" s="77">
        <v>11.716666666666701</v>
      </c>
      <c r="E762" s="77">
        <v>34.016666666666701</v>
      </c>
      <c r="F762" s="40" t="s">
        <v>276</v>
      </c>
      <c r="G762" s="36" t="s">
        <v>2459</v>
      </c>
      <c r="H762" s="40" t="s">
        <v>1243</v>
      </c>
      <c r="I762" s="38" t="s">
        <v>196</v>
      </c>
      <c r="J762" s="53">
        <v>60000</v>
      </c>
      <c r="K762" s="38" t="s">
        <v>272</v>
      </c>
    </row>
    <row r="763" spans="1:11" ht="14.1" customHeight="1" x14ac:dyDescent="0.2">
      <c r="A763" s="10" t="s">
        <v>1241</v>
      </c>
      <c r="B763" s="40" t="s">
        <v>1244</v>
      </c>
      <c r="C763" s="38" t="s">
        <v>192</v>
      </c>
      <c r="D763" s="77">
        <v>15.783333333333299</v>
      </c>
      <c r="E763" s="77">
        <v>35</v>
      </c>
      <c r="F763" s="34" t="s">
        <v>2498</v>
      </c>
      <c r="G763" s="36" t="s">
        <v>2459</v>
      </c>
      <c r="H763" s="40" t="s">
        <v>1251</v>
      </c>
      <c r="I763" s="38" t="s">
        <v>196</v>
      </c>
      <c r="J763" s="66">
        <v>40000</v>
      </c>
      <c r="K763" s="38" t="s">
        <v>272</v>
      </c>
    </row>
    <row r="764" spans="1:11" ht="14.1" customHeight="1" x14ac:dyDescent="0.2">
      <c r="A764" s="10" t="s">
        <v>1241</v>
      </c>
      <c r="B764" s="40" t="s">
        <v>2234</v>
      </c>
      <c r="C764" s="10" t="s">
        <v>197</v>
      </c>
      <c r="D764" s="75">
        <v>-29</v>
      </c>
      <c r="E764" s="75">
        <v>24</v>
      </c>
      <c r="F764" s="40" t="s">
        <v>2253</v>
      </c>
      <c r="G764" s="36" t="s">
        <v>2459</v>
      </c>
      <c r="H764" s="40" t="s">
        <v>1253</v>
      </c>
      <c r="I764" s="38" t="s">
        <v>196</v>
      </c>
      <c r="J764" s="43">
        <v>0.04</v>
      </c>
      <c r="K764" s="44" t="s">
        <v>272</v>
      </c>
    </row>
    <row r="765" spans="1:11" ht="14.1" customHeight="1" x14ac:dyDescent="0.2">
      <c r="A765" s="10" t="s">
        <v>1241</v>
      </c>
      <c r="B765" s="40" t="s">
        <v>1252</v>
      </c>
      <c r="C765" s="38" t="s">
        <v>197</v>
      </c>
      <c r="D765" s="77">
        <v>13.033333333333299</v>
      </c>
      <c r="E765" s="77">
        <v>33.483333333333299</v>
      </c>
      <c r="F765" s="26" t="s">
        <v>421</v>
      </c>
      <c r="G765" s="36" t="s">
        <v>2459</v>
      </c>
      <c r="H765" s="40" t="s">
        <v>1248</v>
      </c>
      <c r="I765" s="38" t="s">
        <v>194</v>
      </c>
      <c r="J765" s="53" t="s">
        <v>198</v>
      </c>
      <c r="K765" s="38" t="s">
        <v>272</v>
      </c>
    </row>
    <row r="766" spans="1:11" ht="14.1" customHeight="1" x14ac:dyDescent="0.2">
      <c r="A766" s="10" t="s">
        <v>1241</v>
      </c>
      <c r="B766" s="40" t="s">
        <v>1249</v>
      </c>
      <c r="C766" s="38" t="s">
        <v>197</v>
      </c>
      <c r="D766" s="75">
        <v>13.5</v>
      </c>
      <c r="E766" s="75">
        <v>34</v>
      </c>
      <c r="F766" s="4" t="s">
        <v>346</v>
      </c>
      <c r="G766" s="36" t="s">
        <v>2459</v>
      </c>
      <c r="H766" s="40" t="s">
        <v>1250</v>
      </c>
      <c r="I766" s="38" t="s">
        <v>196</v>
      </c>
      <c r="J766" s="53" t="s">
        <v>198</v>
      </c>
      <c r="K766" s="38" t="s">
        <v>272</v>
      </c>
    </row>
    <row r="767" spans="1:11" ht="14.1" customHeight="1" x14ac:dyDescent="0.2">
      <c r="A767" s="38" t="s">
        <v>1254</v>
      </c>
      <c r="B767" s="38" t="s">
        <v>1261</v>
      </c>
      <c r="C767" s="38" t="s">
        <v>197</v>
      </c>
      <c r="D767" s="75">
        <v>10.770695399999999</v>
      </c>
      <c r="E767" s="75">
        <v>-6.0687286</v>
      </c>
      <c r="F767" s="44" t="s">
        <v>2242</v>
      </c>
      <c r="G767" s="36" t="s">
        <v>2459</v>
      </c>
      <c r="H767" s="34" t="s">
        <v>1262</v>
      </c>
      <c r="I767" s="38" t="s">
        <v>196</v>
      </c>
      <c r="J767" s="41" t="s">
        <v>198</v>
      </c>
      <c r="K767" s="44" t="s">
        <v>272</v>
      </c>
    </row>
    <row r="768" spans="1:11" ht="14.1" customHeight="1" x14ac:dyDescent="0.2">
      <c r="A768" s="38" t="s">
        <v>1254</v>
      </c>
      <c r="B768" s="38" t="s">
        <v>1255</v>
      </c>
      <c r="C768" s="38" t="s">
        <v>197</v>
      </c>
      <c r="D768" s="74">
        <v>10.783333000000001</v>
      </c>
      <c r="E768" s="74">
        <v>-8.199999</v>
      </c>
      <c r="F768" s="44" t="s">
        <v>2242</v>
      </c>
      <c r="G768" s="36" t="s">
        <v>2459</v>
      </c>
      <c r="H768" s="34" t="s">
        <v>2423</v>
      </c>
      <c r="I768" s="38" t="s">
        <v>196</v>
      </c>
      <c r="J768" s="41">
        <v>0.622</v>
      </c>
      <c r="K768" s="44" t="s">
        <v>272</v>
      </c>
    </row>
    <row r="769" spans="1:11" ht="14.1" customHeight="1" x14ac:dyDescent="0.2">
      <c r="A769" s="38" t="s">
        <v>1254</v>
      </c>
      <c r="B769" s="38" t="s">
        <v>1258</v>
      </c>
      <c r="C769" s="38" t="s">
        <v>197</v>
      </c>
      <c r="D769" s="73">
        <v>11.67</v>
      </c>
      <c r="E769" s="73">
        <v>-5.92</v>
      </c>
      <c r="F769" s="44" t="s">
        <v>2242</v>
      </c>
      <c r="G769" s="36" t="s">
        <v>2459</v>
      </c>
      <c r="H769" s="38" t="s">
        <v>1259</v>
      </c>
      <c r="I769" s="38" t="s">
        <v>196</v>
      </c>
      <c r="J769" s="41">
        <v>236</v>
      </c>
      <c r="K769" s="44" t="s">
        <v>272</v>
      </c>
    </row>
    <row r="770" spans="1:11" ht="14.1" customHeight="1" x14ac:dyDescent="0.2">
      <c r="A770" s="38" t="s">
        <v>1254</v>
      </c>
      <c r="B770" s="38" t="s">
        <v>1256</v>
      </c>
      <c r="C770" s="38" t="s">
        <v>197</v>
      </c>
      <c r="D770" s="74">
        <v>13.066666</v>
      </c>
      <c r="E770" s="74">
        <v>-11.366666</v>
      </c>
      <c r="F770" s="44" t="s">
        <v>2242</v>
      </c>
      <c r="G770" s="36" t="s">
        <v>2459</v>
      </c>
      <c r="H770" s="34" t="s">
        <v>1257</v>
      </c>
      <c r="I770" s="38" t="s">
        <v>196</v>
      </c>
      <c r="J770" s="41">
        <v>2174</v>
      </c>
      <c r="K770" s="44" t="s">
        <v>271</v>
      </c>
    </row>
    <row r="771" spans="1:11" ht="14.1" customHeight="1" x14ac:dyDescent="0.2">
      <c r="A771" s="38" t="s">
        <v>1254</v>
      </c>
      <c r="B771" s="34" t="s">
        <v>1263</v>
      </c>
      <c r="C771" s="38" t="s">
        <v>197</v>
      </c>
      <c r="D771" s="74">
        <v>13.066666</v>
      </c>
      <c r="E771" s="74">
        <v>-11.066666</v>
      </c>
      <c r="F771" s="44" t="s">
        <v>2242</v>
      </c>
      <c r="G771" s="36" t="s">
        <v>2459</v>
      </c>
      <c r="H771" s="36" t="s">
        <v>183</v>
      </c>
      <c r="I771" s="38" t="s">
        <v>196</v>
      </c>
      <c r="J771" s="41">
        <v>1555</v>
      </c>
      <c r="K771" s="44" t="s">
        <v>271</v>
      </c>
    </row>
    <row r="772" spans="1:11" ht="14.1" customHeight="1" x14ac:dyDescent="0.2">
      <c r="A772" s="38" t="s">
        <v>1254</v>
      </c>
      <c r="B772" s="38" t="s">
        <v>1260</v>
      </c>
      <c r="C772" s="38" t="s">
        <v>197</v>
      </c>
      <c r="D772" s="73">
        <v>13.85</v>
      </c>
      <c r="E772" s="73">
        <v>-10.667</v>
      </c>
      <c r="F772" s="44" t="s">
        <v>2242</v>
      </c>
      <c r="G772" s="36" t="s">
        <v>2459</v>
      </c>
      <c r="H772" s="38" t="s">
        <v>2446</v>
      </c>
      <c r="I772" s="38" t="s">
        <v>196</v>
      </c>
      <c r="J772" s="41">
        <v>13991</v>
      </c>
      <c r="K772" s="44" t="s">
        <v>271</v>
      </c>
    </row>
    <row r="773" spans="1:11" ht="14.1" customHeight="1" x14ac:dyDescent="0.2">
      <c r="A773" s="38" t="s">
        <v>1254</v>
      </c>
      <c r="B773" s="38" t="s">
        <v>1264</v>
      </c>
      <c r="C773" s="38" t="s">
        <v>197</v>
      </c>
      <c r="D773" s="73">
        <v>14.1</v>
      </c>
      <c r="E773" s="73">
        <v>-10.78</v>
      </c>
      <c r="F773" s="44" t="s">
        <v>2242</v>
      </c>
      <c r="G773" s="36" t="s">
        <v>2459</v>
      </c>
      <c r="H773" s="34" t="s">
        <v>2458</v>
      </c>
      <c r="I773" s="38" t="s">
        <v>196</v>
      </c>
      <c r="J773" s="41">
        <v>8367</v>
      </c>
      <c r="K773" s="44" t="s">
        <v>271</v>
      </c>
    </row>
    <row r="774" spans="1:11" ht="14.1" customHeight="1" x14ac:dyDescent="0.2">
      <c r="A774" s="38" t="s">
        <v>1254</v>
      </c>
      <c r="B774" s="40" t="s">
        <v>1267</v>
      </c>
      <c r="C774" s="38" t="s">
        <v>192</v>
      </c>
      <c r="D774" s="73">
        <v>12.65</v>
      </c>
      <c r="E774" s="73">
        <v>-8</v>
      </c>
      <c r="F774" s="37" t="s">
        <v>296</v>
      </c>
      <c r="G774" s="36" t="s">
        <v>2459</v>
      </c>
      <c r="H774" s="40" t="s">
        <v>1268</v>
      </c>
      <c r="I774" s="38" t="s">
        <v>196</v>
      </c>
      <c r="J774" s="41">
        <v>50000</v>
      </c>
      <c r="K774" s="38" t="s">
        <v>272</v>
      </c>
    </row>
    <row r="775" spans="1:11" ht="14.1" customHeight="1" x14ac:dyDescent="0.2">
      <c r="A775" s="38" t="s">
        <v>1254</v>
      </c>
      <c r="B775" s="40" t="s">
        <v>1265</v>
      </c>
      <c r="C775" s="38" t="s">
        <v>192</v>
      </c>
      <c r="D775" s="73">
        <v>12.65</v>
      </c>
      <c r="E775" s="73">
        <v>-8</v>
      </c>
      <c r="F775" s="37" t="s">
        <v>296</v>
      </c>
      <c r="G775" s="36" t="s">
        <v>2459</v>
      </c>
      <c r="H775" s="40" t="s">
        <v>1266</v>
      </c>
      <c r="I775" s="38" t="s">
        <v>196</v>
      </c>
      <c r="J775" s="41">
        <v>236000</v>
      </c>
      <c r="K775" s="38" t="s">
        <v>272</v>
      </c>
    </row>
    <row r="776" spans="1:11" ht="14.1" customHeight="1" x14ac:dyDescent="0.2">
      <c r="A776" s="40" t="s">
        <v>1269</v>
      </c>
      <c r="B776" s="40" t="s">
        <v>1270</v>
      </c>
      <c r="C776" s="57" t="s">
        <v>192</v>
      </c>
      <c r="D776" s="73">
        <v>18.086388888888902</v>
      </c>
      <c r="E776" s="73">
        <v>15.9752777777778</v>
      </c>
      <c r="F776" s="37" t="s">
        <v>296</v>
      </c>
      <c r="G776" s="36" t="s">
        <v>2459</v>
      </c>
      <c r="H776" s="40" t="s">
        <v>1271</v>
      </c>
      <c r="I776" s="38" t="s">
        <v>196</v>
      </c>
      <c r="J776" s="8">
        <v>400000</v>
      </c>
      <c r="K776" s="38" t="s">
        <v>272</v>
      </c>
    </row>
    <row r="777" spans="1:11" ht="14.1" customHeight="1" x14ac:dyDescent="0.2">
      <c r="A777" s="40" t="s">
        <v>1269</v>
      </c>
      <c r="B777" s="40" t="s">
        <v>1274</v>
      </c>
      <c r="C777" s="57" t="s">
        <v>197</v>
      </c>
      <c r="D777" s="74">
        <v>22.7</v>
      </c>
      <c r="E777" s="74">
        <v>12.4833</v>
      </c>
      <c r="F777" s="4" t="s">
        <v>2322</v>
      </c>
      <c r="G777" s="36" t="s">
        <v>2459</v>
      </c>
      <c r="H777" s="40" t="s">
        <v>1275</v>
      </c>
      <c r="I777" s="38" t="s">
        <v>196</v>
      </c>
      <c r="J777" s="43">
        <v>12000000</v>
      </c>
      <c r="K777" s="38" t="s">
        <v>272</v>
      </c>
    </row>
    <row r="778" spans="1:11" ht="14.1" customHeight="1" x14ac:dyDescent="0.2">
      <c r="A778" s="40" t="s">
        <v>1269</v>
      </c>
      <c r="B778" s="40" t="s">
        <v>1272</v>
      </c>
      <c r="C778" s="57" t="s">
        <v>197</v>
      </c>
      <c r="D778" s="73">
        <v>18.086388888888902</v>
      </c>
      <c r="E778" s="73">
        <v>15.9752777777778</v>
      </c>
      <c r="F778" s="37" t="s">
        <v>449</v>
      </c>
      <c r="G778" s="36" t="s">
        <v>2459</v>
      </c>
      <c r="H778" s="40" t="s">
        <v>1273</v>
      </c>
      <c r="I778" s="38" t="s">
        <v>196</v>
      </c>
      <c r="J778" s="43">
        <v>100000</v>
      </c>
      <c r="K778" s="38" t="s">
        <v>272</v>
      </c>
    </row>
    <row r="779" spans="1:11" ht="14.1" customHeight="1" x14ac:dyDescent="0.2">
      <c r="A779" s="40" t="s">
        <v>1269</v>
      </c>
      <c r="B779" s="40" t="s">
        <v>1276</v>
      </c>
      <c r="C779" s="57" t="s">
        <v>281</v>
      </c>
      <c r="D779" s="73">
        <v>17.966666666666701</v>
      </c>
      <c r="E779" s="73">
        <v>15.35</v>
      </c>
      <c r="F779" s="8" t="s">
        <v>269</v>
      </c>
      <c r="G779" s="36" t="s">
        <v>2459</v>
      </c>
      <c r="H779" s="40" t="s">
        <v>2441</v>
      </c>
      <c r="I779" s="38" t="s">
        <v>196</v>
      </c>
      <c r="J779" s="43">
        <v>8000</v>
      </c>
      <c r="K779" s="38" t="s">
        <v>272</v>
      </c>
    </row>
    <row r="780" spans="1:11" ht="14.1" customHeight="1" x14ac:dyDescent="0.2">
      <c r="A780" s="40" t="s">
        <v>1269</v>
      </c>
      <c r="B780" s="40" t="s">
        <v>1277</v>
      </c>
      <c r="C780" s="57" t="s">
        <v>197</v>
      </c>
      <c r="D780" s="75">
        <v>20.25</v>
      </c>
      <c r="E780" s="75">
        <v>-10.5</v>
      </c>
      <c r="F780" s="38" t="s">
        <v>344</v>
      </c>
      <c r="G780" s="36" t="s">
        <v>2459</v>
      </c>
      <c r="H780" s="40" t="s">
        <v>1278</v>
      </c>
      <c r="I780" s="38" t="s">
        <v>196</v>
      </c>
      <c r="J780" s="43">
        <v>5500</v>
      </c>
      <c r="K780" s="38" t="s">
        <v>272</v>
      </c>
    </row>
    <row r="781" spans="1:11" ht="14.1" customHeight="1" x14ac:dyDescent="0.2">
      <c r="A781" s="38" t="s">
        <v>1279</v>
      </c>
      <c r="B781" s="21" t="s">
        <v>1280</v>
      </c>
      <c r="C781" s="38" t="s">
        <v>192</v>
      </c>
      <c r="D781" s="80">
        <v>20.248611111111099</v>
      </c>
      <c r="E781" s="80">
        <v>57.389444444444401</v>
      </c>
      <c r="F781" s="21" t="s">
        <v>265</v>
      </c>
      <c r="G781" s="36" t="s">
        <v>2459</v>
      </c>
      <c r="H781" s="21" t="s">
        <v>1281</v>
      </c>
      <c r="I781" s="38" t="s">
        <v>196</v>
      </c>
      <c r="J781" s="31">
        <v>660000</v>
      </c>
      <c r="K781" s="38" t="s">
        <v>272</v>
      </c>
    </row>
    <row r="782" spans="1:11" ht="14.1" customHeight="1" x14ac:dyDescent="0.2">
      <c r="A782" s="38" t="s">
        <v>1279</v>
      </c>
      <c r="B782" s="21" t="s">
        <v>1282</v>
      </c>
      <c r="C782" s="38" t="s">
        <v>192</v>
      </c>
      <c r="D782" s="80">
        <v>20.161944444444401</v>
      </c>
      <c r="E782" s="80">
        <v>57.498888888888899</v>
      </c>
      <c r="F782" s="34" t="s">
        <v>2498</v>
      </c>
      <c r="G782" s="36" t="s">
        <v>2459</v>
      </c>
      <c r="H782" s="21" t="s">
        <v>2512</v>
      </c>
      <c r="I782" s="38" t="s">
        <v>196</v>
      </c>
      <c r="J782" s="31">
        <v>100000</v>
      </c>
      <c r="K782" s="38" t="s">
        <v>272</v>
      </c>
    </row>
    <row r="783" spans="1:11" ht="14.1" customHeight="1" x14ac:dyDescent="0.2">
      <c r="A783" s="38" t="s">
        <v>1279</v>
      </c>
      <c r="B783" s="21" t="s">
        <v>1282</v>
      </c>
      <c r="C783" s="38" t="s">
        <v>192</v>
      </c>
      <c r="D783" s="80">
        <v>20.161944444444401</v>
      </c>
      <c r="E783" s="80">
        <v>57.498888888888899</v>
      </c>
      <c r="F783" s="5" t="s">
        <v>557</v>
      </c>
      <c r="G783" s="36" t="s">
        <v>2459</v>
      </c>
      <c r="H783" s="21" t="s">
        <v>1283</v>
      </c>
      <c r="I783" s="38" t="s">
        <v>196</v>
      </c>
      <c r="J783" s="31">
        <v>85000</v>
      </c>
      <c r="K783" s="38" t="s">
        <v>272</v>
      </c>
    </row>
    <row r="784" spans="1:11" ht="14.1" customHeight="1" x14ac:dyDescent="0.2">
      <c r="A784" s="38" t="s">
        <v>1284</v>
      </c>
      <c r="B784" s="40" t="s">
        <v>2384</v>
      </c>
      <c r="C784" s="38" t="s">
        <v>197</v>
      </c>
      <c r="D784" s="75">
        <v>30.920193000000001</v>
      </c>
      <c r="E784" s="75">
        <v>-6.9109230000000004</v>
      </c>
      <c r="F784" s="40" t="s">
        <v>2252</v>
      </c>
      <c r="G784" s="36" t="s">
        <v>2459</v>
      </c>
      <c r="H784" s="40" t="s">
        <v>2444</v>
      </c>
      <c r="I784" s="38" t="s">
        <v>196</v>
      </c>
      <c r="J784" s="43">
        <v>525</v>
      </c>
      <c r="K784" s="38" t="s">
        <v>272</v>
      </c>
    </row>
    <row r="785" spans="1:11" ht="14.1" customHeight="1" x14ac:dyDescent="0.2">
      <c r="A785" s="38" t="s">
        <v>1284</v>
      </c>
      <c r="B785" s="40" t="s">
        <v>1285</v>
      </c>
      <c r="C785" s="57" t="s">
        <v>197</v>
      </c>
      <c r="D785" s="73">
        <v>31.41</v>
      </c>
      <c r="E785" s="73">
        <v>-8.4</v>
      </c>
      <c r="F785" s="34" t="s">
        <v>2243</v>
      </c>
      <c r="G785" s="36" t="s">
        <v>2459</v>
      </c>
      <c r="H785" s="40" t="s">
        <v>1286</v>
      </c>
      <c r="I785" s="38" t="s">
        <v>196</v>
      </c>
      <c r="J785" s="43">
        <v>6100</v>
      </c>
      <c r="K785" s="38" t="s">
        <v>272</v>
      </c>
    </row>
    <row r="786" spans="1:11" ht="14.1" customHeight="1" x14ac:dyDescent="0.2">
      <c r="A786" s="38" t="s">
        <v>1284</v>
      </c>
      <c r="B786" s="40" t="s">
        <v>1287</v>
      </c>
      <c r="C786" s="38" t="s">
        <v>197</v>
      </c>
      <c r="D786" s="73">
        <v>29.71</v>
      </c>
      <c r="E786" s="73">
        <v>-9.7100000000000009</v>
      </c>
      <c r="F786" s="44" t="s">
        <v>2242</v>
      </c>
      <c r="G786" s="36" t="s">
        <v>2459</v>
      </c>
      <c r="H786" s="40" t="s">
        <v>1288</v>
      </c>
      <c r="I786" s="38" t="s">
        <v>196</v>
      </c>
      <c r="J786" s="43">
        <v>3</v>
      </c>
      <c r="K786" s="38" t="s">
        <v>272</v>
      </c>
    </row>
    <row r="787" spans="1:11" ht="14.1" customHeight="1" x14ac:dyDescent="0.2">
      <c r="A787" s="38" t="s">
        <v>1284</v>
      </c>
      <c r="B787" s="40" t="s">
        <v>1289</v>
      </c>
      <c r="C787" s="38" t="s">
        <v>197</v>
      </c>
      <c r="D787" s="73">
        <v>30.78</v>
      </c>
      <c r="E787" s="73">
        <v>-9.11</v>
      </c>
      <c r="F787" s="38" t="s">
        <v>426</v>
      </c>
      <c r="G787" s="36" t="s">
        <v>2459</v>
      </c>
      <c r="H787" s="40" t="s">
        <v>2403</v>
      </c>
      <c r="I787" s="38" t="s">
        <v>196</v>
      </c>
      <c r="J787" s="43">
        <v>30000</v>
      </c>
      <c r="K787" s="38" t="s">
        <v>272</v>
      </c>
    </row>
    <row r="788" spans="1:11" ht="14.1" customHeight="1" x14ac:dyDescent="0.2">
      <c r="A788" s="38" t="s">
        <v>1284</v>
      </c>
      <c r="B788" s="38" t="s">
        <v>1289</v>
      </c>
      <c r="C788" s="38" t="s">
        <v>197</v>
      </c>
      <c r="D788" s="73">
        <v>30.78</v>
      </c>
      <c r="E788" s="73">
        <v>-8.1199999999999992</v>
      </c>
      <c r="F788" s="38" t="s">
        <v>426</v>
      </c>
      <c r="G788" s="36" t="s">
        <v>2459</v>
      </c>
      <c r="H788" s="38" t="s">
        <v>2402</v>
      </c>
      <c r="I788" s="38" t="s">
        <v>196</v>
      </c>
      <c r="J788" s="41">
        <v>120000</v>
      </c>
      <c r="K788" s="38" t="s">
        <v>272</v>
      </c>
    </row>
    <row r="789" spans="1:11" ht="14.1" customHeight="1" x14ac:dyDescent="0.2">
      <c r="A789" s="38" t="s">
        <v>1284</v>
      </c>
      <c r="B789" s="40" t="s">
        <v>1298</v>
      </c>
      <c r="C789" s="38" t="s">
        <v>197</v>
      </c>
      <c r="D789" s="73">
        <v>30.8</v>
      </c>
      <c r="E789" s="73">
        <v>-5.56</v>
      </c>
      <c r="F789" s="38" t="s">
        <v>426</v>
      </c>
      <c r="G789" s="36" t="s">
        <v>2459</v>
      </c>
      <c r="H789" s="40" t="s">
        <v>1299</v>
      </c>
      <c r="I789" s="38" t="s">
        <v>196</v>
      </c>
      <c r="J789" s="43" t="s">
        <v>198</v>
      </c>
      <c r="K789" s="38" t="s">
        <v>272</v>
      </c>
    </row>
    <row r="790" spans="1:11" ht="14.1" customHeight="1" x14ac:dyDescent="0.2">
      <c r="A790" s="38" t="s">
        <v>1284</v>
      </c>
      <c r="B790" s="38" t="s">
        <v>1292</v>
      </c>
      <c r="C790" s="57" t="s">
        <v>197</v>
      </c>
      <c r="D790" s="73">
        <v>30.92</v>
      </c>
      <c r="E790" s="73">
        <v>-6.91</v>
      </c>
      <c r="F790" s="38" t="s">
        <v>426</v>
      </c>
      <c r="G790" s="36" t="s">
        <v>2459</v>
      </c>
      <c r="H790" s="40" t="s">
        <v>2414</v>
      </c>
      <c r="I790" s="38" t="s">
        <v>196</v>
      </c>
      <c r="J790" s="43">
        <v>16000</v>
      </c>
      <c r="K790" s="38" t="s">
        <v>272</v>
      </c>
    </row>
    <row r="791" spans="1:11" ht="14.1" customHeight="1" x14ac:dyDescent="0.2">
      <c r="A791" s="38" t="s">
        <v>1284</v>
      </c>
      <c r="B791" s="38" t="s">
        <v>1284</v>
      </c>
      <c r="C791" s="38" t="s">
        <v>197</v>
      </c>
      <c r="D791" s="75">
        <v>31.1728205</v>
      </c>
      <c r="E791" s="75">
        <v>-7.3362482</v>
      </c>
      <c r="F791" s="38" t="s">
        <v>426</v>
      </c>
      <c r="G791" s="36" t="s">
        <v>2459</v>
      </c>
      <c r="H791" s="40" t="s">
        <v>2437</v>
      </c>
      <c r="I791" s="38" t="s">
        <v>196</v>
      </c>
      <c r="J791" s="43" t="s">
        <v>198</v>
      </c>
      <c r="K791" s="38" t="s">
        <v>272</v>
      </c>
    </row>
    <row r="792" spans="1:11" ht="14.1" customHeight="1" x14ac:dyDescent="0.2">
      <c r="A792" s="38" t="s">
        <v>1284</v>
      </c>
      <c r="B792" s="40" t="s">
        <v>1304</v>
      </c>
      <c r="C792" s="38" t="s">
        <v>197</v>
      </c>
      <c r="D792" s="73">
        <v>31.18</v>
      </c>
      <c r="E792" s="73">
        <v>-7.93</v>
      </c>
      <c r="F792" s="38" t="s">
        <v>426</v>
      </c>
      <c r="G792" s="36" t="s">
        <v>2459</v>
      </c>
      <c r="H792" s="40" t="s">
        <v>2453</v>
      </c>
      <c r="I792" s="38" t="s">
        <v>196</v>
      </c>
      <c r="J792" s="43" t="s">
        <v>198</v>
      </c>
      <c r="K792" s="38" t="s">
        <v>272</v>
      </c>
    </row>
    <row r="793" spans="1:11" ht="14.1" customHeight="1" x14ac:dyDescent="0.2">
      <c r="A793" s="38" t="s">
        <v>1284</v>
      </c>
      <c r="B793" s="40" t="s">
        <v>1300</v>
      </c>
      <c r="C793" s="38" t="s">
        <v>197</v>
      </c>
      <c r="D793" s="73">
        <v>31.35</v>
      </c>
      <c r="E793" s="73">
        <v>-7.63</v>
      </c>
      <c r="F793" s="38" t="s">
        <v>426</v>
      </c>
      <c r="G793" s="36" t="s">
        <v>2459</v>
      </c>
      <c r="H793" s="40" t="s">
        <v>1301</v>
      </c>
      <c r="I793" s="38" t="s">
        <v>196</v>
      </c>
      <c r="J793" s="43" t="s">
        <v>198</v>
      </c>
      <c r="K793" s="38" t="s">
        <v>272</v>
      </c>
    </row>
    <row r="794" spans="1:11" ht="14.1" customHeight="1" x14ac:dyDescent="0.2">
      <c r="A794" s="38" t="s">
        <v>1284</v>
      </c>
      <c r="B794" s="40" t="s">
        <v>1305</v>
      </c>
      <c r="C794" s="38" t="s">
        <v>197</v>
      </c>
      <c r="D794" s="73">
        <v>31.5</v>
      </c>
      <c r="E794" s="73">
        <v>5.0199999999999996</v>
      </c>
      <c r="F794" s="38" t="s">
        <v>426</v>
      </c>
      <c r="G794" s="36" t="s">
        <v>2459</v>
      </c>
      <c r="H794" s="40" t="s">
        <v>1306</v>
      </c>
      <c r="I794" s="38" t="s">
        <v>196</v>
      </c>
      <c r="J794" s="36" t="s">
        <v>198</v>
      </c>
      <c r="K794" s="38" t="s">
        <v>272</v>
      </c>
    </row>
    <row r="795" spans="1:11" ht="14.1" customHeight="1" x14ac:dyDescent="0.2">
      <c r="A795" s="38" t="s">
        <v>1284</v>
      </c>
      <c r="B795" s="40" t="s">
        <v>1297</v>
      </c>
      <c r="C795" s="38" t="s">
        <v>197</v>
      </c>
      <c r="D795" s="73">
        <v>31.63</v>
      </c>
      <c r="E795" s="73">
        <v>-8</v>
      </c>
      <c r="F795" s="38" t="s">
        <v>426</v>
      </c>
      <c r="G795" s="36" t="s">
        <v>2459</v>
      </c>
      <c r="H795" s="40" t="s">
        <v>2448</v>
      </c>
      <c r="I795" s="38" t="s">
        <v>196</v>
      </c>
      <c r="J795" s="43">
        <v>120000</v>
      </c>
      <c r="K795" s="38" t="s">
        <v>272</v>
      </c>
    </row>
    <row r="796" spans="1:11" ht="14.1" customHeight="1" x14ac:dyDescent="0.2">
      <c r="A796" s="38" t="s">
        <v>1284</v>
      </c>
      <c r="B796" s="40" t="s">
        <v>1302</v>
      </c>
      <c r="C796" s="38" t="s">
        <v>192</v>
      </c>
      <c r="D796" s="73">
        <v>31.63</v>
      </c>
      <c r="E796" s="73">
        <v>-8</v>
      </c>
      <c r="F796" s="38" t="s">
        <v>426</v>
      </c>
      <c r="G796" s="36" t="s">
        <v>2459</v>
      </c>
      <c r="H796" s="40" t="s">
        <v>1303</v>
      </c>
      <c r="I796" s="38" t="s">
        <v>196</v>
      </c>
      <c r="J796" s="43" t="s">
        <v>198</v>
      </c>
      <c r="K796" s="38" t="s">
        <v>272</v>
      </c>
    </row>
    <row r="797" spans="1:11" ht="14.1" customHeight="1" x14ac:dyDescent="0.2">
      <c r="A797" s="38" t="s">
        <v>1284</v>
      </c>
      <c r="B797" s="40" t="s">
        <v>1293</v>
      </c>
      <c r="C797" s="38" t="s">
        <v>197</v>
      </c>
      <c r="D797" s="73">
        <v>31.66</v>
      </c>
      <c r="E797" s="73">
        <v>-7.23</v>
      </c>
      <c r="F797" s="38" t="s">
        <v>426</v>
      </c>
      <c r="G797" s="36" t="s">
        <v>2459</v>
      </c>
      <c r="H797" s="40" t="s">
        <v>1294</v>
      </c>
      <c r="I797" s="38" t="s">
        <v>196</v>
      </c>
      <c r="J797" s="43">
        <v>12000</v>
      </c>
      <c r="K797" s="38" t="s">
        <v>272</v>
      </c>
    </row>
    <row r="798" spans="1:11" ht="14.1" customHeight="1" x14ac:dyDescent="0.2">
      <c r="A798" s="38" t="s">
        <v>1284</v>
      </c>
      <c r="B798" s="40" t="s">
        <v>1290</v>
      </c>
      <c r="C798" s="38" t="s">
        <v>197</v>
      </c>
      <c r="D798" s="73">
        <v>32.08</v>
      </c>
      <c r="E798" s="73">
        <v>-8.61</v>
      </c>
      <c r="F798" s="38" t="s">
        <v>426</v>
      </c>
      <c r="G798" s="36" t="s">
        <v>2459</v>
      </c>
      <c r="H798" s="40" t="s">
        <v>1291</v>
      </c>
      <c r="I798" s="38" t="s">
        <v>196</v>
      </c>
      <c r="J798" s="43" t="s">
        <v>198</v>
      </c>
      <c r="K798" s="38" t="s">
        <v>272</v>
      </c>
    </row>
    <row r="799" spans="1:11" ht="14.1" customHeight="1" x14ac:dyDescent="0.2">
      <c r="A799" s="38" t="s">
        <v>1284</v>
      </c>
      <c r="B799" s="40" t="s">
        <v>1307</v>
      </c>
      <c r="C799" s="38" t="s">
        <v>197</v>
      </c>
      <c r="D799" s="73">
        <v>32.1</v>
      </c>
      <c r="E799" s="73">
        <v>-2.85</v>
      </c>
      <c r="F799" s="38" t="s">
        <v>426</v>
      </c>
      <c r="G799" s="36" t="s">
        <v>2459</v>
      </c>
      <c r="H799" s="40" t="s">
        <v>1308</v>
      </c>
      <c r="I799" s="38" t="s">
        <v>196</v>
      </c>
      <c r="J799" s="43">
        <v>110000</v>
      </c>
      <c r="K799" s="38" t="s">
        <v>272</v>
      </c>
    </row>
    <row r="800" spans="1:11" ht="14.1" customHeight="1" x14ac:dyDescent="0.2">
      <c r="A800" s="38" t="s">
        <v>1284</v>
      </c>
      <c r="B800" s="38" t="s">
        <v>1295</v>
      </c>
      <c r="C800" s="38" t="s">
        <v>197</v>
      </c>
      <c r="D800" s="73">
        <v>32.299999999999997</v>
      </c>
      <c r="E800" s="73">
        <v>-8.23</v>
      </c>
      <c r="F800" s="38" t="s">
        <v>426</v>
      </c>
      <c r="G800" s="36" t="s">
        <v>2459</v>
      </c>
      <c r="H800" s="38" t="s">
        <v>1296</v>
      </c>
      <c r="I800" s="38" t="s">
        <v>196</v>
      </c>
      <c r="J800" s="41">
        <v>160000</v>
      </c>
      <c r="K800" s="38" t="s">
        <v>272</v>
      </c>
    </row>
    <row r="801" spans="1:11" ht="14.1" customHeight="1" x14ac:dyDescent="0.2">
      <c r="A801" s="38" t="s">
        <v>1284</v>
      </c>
      <c r="B801" s="40" t="s">
        <v>1309</v>
      </c>
      <c r="C801" s="38" t="s">
        <v>197</v>
      </c>
      <c r="D801" s="75">
        <v>32</v>
      </c>
      <c r="E801" s="75">
        <v>-6</v>
      </c>
      <c r="F801" s="37" t="s">
        <v>427</v>
      </c>
      <c r="G801" s="36" t="s">
        <v>2459</v>
      </c>
      <c r="H801" s="40" t="s">
        <v>2395</v>
      </c>
      <c r="I801" s="38" t="s">
        <v>196</v>
      </c>
      <c r="J801" s="43">
        <v>9200</v>
      </c>
      <c r="K801" s="38" t="s">
        <v>272</v>
      </c>
    </row>
    <row r="802" spans="1:11" ht="14.1" customHeight="1" x14ac:dyDescent="0.2">
      <c r="A802" s="38" t="s">
        <v>1284</v>
      </c>
      <c r="B802" s="40" t="s">
        <v>1312</v>
      </c>
      <c r="C802" s="38" t="s">
        <v>197</v>
      </c>
      <c r="D802" s="75">
        <v>32</v>
      </c>
      <c r="E802" s="75">
        <v>-6</v>
      </c>
      <c r="F802" s="37" t="s">
        <v>427</v>
      </c>
      <c r="G802" s="36" t="s">
        <v>2459</v>
      </c>
      <c r="H802" s="40" t="s">
        <v>2408</v>
      </c>
      <c r="I802" s="38" t="s">
        <v>196</v>
      </c>
      <c r="J802" s="43">
        <v>15000</v>
      </c>
      <c r="K802" s="38" t="s">
        <v>272</v>
      </c>
    </row>
    <row r="803" spans="1:11" ht="14.1" customHeight="1" x14ac:dyDescent="0.2">
      <c r="A803" s="38" t="s">
        <v>1284</v>
      </c>
      <c r="B803" s="40" t="s">
        <v>1310</v>
      </c>
      <c r="C803" s="38" t="s">
        <v>197</v>
      </c>
      <c r="D803" s="73">
        <v>35.14</v>
      </c>
      <c r="E803" s="73">
        <v>-3.11</v>
      </c>
      <c r="F803" s="37" t="s">
        <v>427</v>
      </c>
      <c r="G803" s="36" t="s">
        <v>2459</v>
      </c>
      <c r="H803" s="40" t="s">
        <v>1311</v>
      </c>
      <c r="I803" s="38" t="s">
        <v>196</v>
      </c>
      <c r="J803" s="43">
        <v>5000</v>
      </c>
      <c r="K803" s="38" t="s">
        <v>272</v>
      </c>
    </row>
    <row r="804" spans="1:11" ht="14.1" customHeight="1" x14ac:dyDescent="0.2">
      <c r="A804" s="38" t="s">
        <v>1284</v>
      </c>
      <c r="B804" s="40" t="s">
        <v>1313</v>
      </c>
      <c r="C804" s="38" t="s">
        <v>197</v>
      </c>
      <c r="D804" s="73">
        <v>35.299999999999997</v>
      </c>
      <c r="E804" s="73">
        <v>-5.85</v>
      </c>
      <c r="F804" s="40" t="s">
        <v>1314</v>
      </c>
      <c r="G804" s="36" t="s">
        <v>2459</v>
      </c>
      <c r="H804" s="40" t="s">
        <v>1315</v>
      </c>
      <c r="I804" s="38" t="s">
        <v>196</v>
      </c>
      <c r="J804" s="43" t="s">
        <v>198</v>
      </c>
      <c r="K804" s="38" t="s">
        <v>272</v>
      </c>
    </row>
    <row r="805" spans="1:11" ht="14.1" customHeight="1" x14ac:dyDescent="0.2">
      <c r="A805" s="38" t="s">
        <v>1284</v>
      </c>
      <c r="B805" s="40" t="s">
        <v>1326</v>
      </c>
      <c r="C805" s="38" t="s">
        <v>283</v>
      </c>
      <c r="D805" s="75">
        <v>27.154512</v>
      </c>
      <c r="E805" s="75">
        <v>-13.195392099999999</v>
      </c>
      <c r="F805" s="5" t="s">
        <v>296</v>
      </c>
      <c r="G805" s="36" t="s">
        <v>2459</v>
      </c>
      <c r="H805" s="40" t="s">
        <v>1316</v>
      </c>
      <c r="I805" s="38" t="s">
        <v>196</v>
      </c>
      <c r="J805" s="41">
        <v>350000</v>
      </c>
      <c r="K805" s="38" t="s">
        <v>272</v>
      </c>
    </row>
    <row r="806" spans="1:11" ht="14.1" customHeight="1" x14ac:dyDescent="0.2">
      <c r="A806" s="38" t="s">
        <v>1284</v>
      </c>
      <c r="B806" s="40" t="s">
        <v>1295</v>
      </c>
      <c r="C806" s="38" t="s">
        <v>283</v>
      </c>
      <c r="D806" s="73">
        <v>29.61</v>
      </c>
      <c r="E806" s="73">
        <v>-9.18</v>
      </c>
      <c r="F806" s="38" t="s">
        <v>296</v>
      </c>
      <c r="G806" s="36" t="s">
        <v>2459</v>
      </c>
      <c r="H806" s="40" t="s">
        <v>1316</v>
      </c>
      <c r="I806" s="38" t="s">
        <v>196</v>
      </c>
      <c r="J806" s="43">
        <v>850000</v>
      </c>
      <c r="K806" s="38" t="s">
        <v>272</v>
      </c>
    </row>
    <row r="807" spans="1:11" ht="14.1" customHeight="1" x14ac:dyDescent="0.2">
      <c r="A807" s="38" t="s">
        <v>1284</v>
      </c>
      <c r="B807" s="40" t="s">
        <v>2233</v>
      </c>
      <c r="C807" s="38" t="s">
        <v>283</v>
      </c>
      <c r="D807" s="73">
        <v>30.58</v>
      </c>
      <c r="E807" s="73">
        <v>-9.16</v>
      </c>
      <c r="F807" s="5" t="s">
        <v>296</v>
      </c>
      <c r="G807" s="36" t="s">
        <v>2459</v>
      </c>
      <c r="H807" s="40" t="s">
        <v>1316</v>
      </c>
      <c r="I807" s="38" t="s">
        <v>196</v>
      </c>
      <c r="J807" s="43">
        <v>1220000</v>
      </c>
      <c r="K807" s="38" t="s">
        <v>272</v>
      </c>
    </row>
    <row r="808" spans="1:11" ht="14.1" customHeight="1" x14ac:dyDescent="0.2">
      <c r="A808" s="38" t="s">
        <v>1284</v>
      </c>
      <c r="B808" s="40" t="s">
        <v>1327</v>
      </c>
      <c r="C808" s="38" t="s">
        <v>283</v>
      </c>
      <c r="D808" s="73">
        <v>31.63</v>
      </c>
      <c r="E808" s="73">
        <v>-8</v>
      </c>
      <c r="F808" s="5" t="s">
        <v>296</v>
      </c>
      <c r="G808" s="36" t="s">
        <v>2459</v>
      </c>
      <c r="H808" s="40" t="s">
        <v>1316</v>
      </c>
      <c r="I808" s="38" t="s">
        <v>196</v>
      </c>
      <c r="J808" s="43">
        <v>1300000</v>
      </c>
      <c r="K808" s="38" t="s">
        <v>272</v>
      </c>
    </row>
    <row r="809" spans="1:11" ht="14.1" customHeight="1" x14ac:dyDescent="0.2">
      <c r="A809" s="38" t="s">
        <v>1284</v>
      </c>
      <c r="B809" s="40" t="s">
        <v>1319</v>
      </c>
      <c r="C809" s="38" t="s">
        <v>283</v>
      </c>
      <c r="D809" s="73">
        <v>33.590000000000003</v>
      </c>
      <c r="E809" s="73">
        <v>-7.61</v>
      </c>
      <c r="F809" s="5" t="s">
        <v>296</v>
      </c>
      <c r="G809" s="36" t="s">
        <v>2459</v>
      </c>
      <c r="H809" s="40" t="s">
        <v>1320</v>
      </c>
      <c r="I809" s="38" t="s">
        <v>196</v>
      </c>
      <c r="J809" s="43">
        <v>2000000</v>
      </c>
      <c r="K809" s="38" t="s">
        <v>272</v>
      </c>
    </row>
    <row r="810" spans="1:11" ht="14.1" customHeight="1" x14ac:dyDescent="0.2">
      <c r="A810" s="38" t="s">
        <v>1284</v>
      </c>
      <c r="B810" s="40" t="s">
        <v>1328</v>
      </c>
      <c r="C810" s="38" t="s">
        <v>283</v>
      </c>
      <c r="D810" s="73">
        <v>33.61</v>
      </c>
      <c r="E810" s="73">
        <v>-3.73</v>
      </c>
      <c r="F810" s="5" t="s">
        <v>296</v>
      </c>
      <c r="G810" s="36" t="s">
        <v>2459</v>
      </c>
      <c r="H810" s="40" t="s">
        <v>1322</v>
      </c>
      <c r="I810" s="38" t="s">
        <v>196</v>
      </c>
      <c r="J810" s="43">
        <v>400000</v>
      </c>
      <c r="K810" s="38" t="s">
        <v>272</v>
      </c>
    </row>
    <row r="811" spans="1:11" ht="14.1" customHeight="1" x14ac:dyDescent="0.2">
      <c r="A811" s="38" t="s">
        <v>1284</v>
      </c>
      <c r="B811" s="40" t="s">
        <v>1317</v>
      </c>
      <c r="C811" s="38" t="s">
        <v>283</v>
      </c>
      <c r="D811" s="73">
        <v>33.9</v>
      </c>
      <c r="E811" s="73">
        <v>-5.55</v>
      </c>
      <c r="F811" s="5" t="s">
        <v>296</v>
      </c>
      <c r="G811" s="36" t="s">
        <v>2459</v>
      </c>
      <c r="H811" s="40" t="s">
        <v>1318</v>
      </c>
      <c r="I811" s="38" t="s">
        <v>196</v>
      </c>
      <c r="J811" s="43">
        <v>1000000</v>
      </c>
      <c r="K811" s="38" t="s">
        <v>272</v>
      </c>
    </row>
    <row r="812" spans="1:11" ht="14.1" customHeight="1" x14ac:dyDescent="0.2">
      <c r="A812" s="38" t="s">
        <v>1284</v>
      </c>
      <c r="B812" s="40" t="s">
        <v>1331</v>
      </c>
      <c r="C812" s="38" t="s">
        <v>283</v>
      </c>
      <c r="D812" s="73">
        <v>33.93</v>
      </c>
      <c r="E812" s="73">
        <v>-6.91</v>
      </c>
      <c r="F812" s="5" t="s">
        <v>296</v>
      </c>
      <c r="G812" s="36" t="s">
        <v>2459</v>
      </c>
      <c r="H812" s="40" t="s">
        <v>1332</v>
      </c>
      <c r="I812" s="38" t="s">
        <v>196</v>
      </c>
      <c r="J812" s="43">
        <v>845000</v>
      </c>
      <c r="K812" s="38" t="s">
        <v>272</v>
      </c>
    </row>
    <row r="813" spans="1:11" ht="14.1" customHeight="1" x14ac:dyDescent="0.2">
      <c r="A813" s="38" t="s">
        <v>1284</v>
      </c>
      <c r="B813" s="40" t="s">
        <v>1321</v>
      </c>
      <c r="C813" s="38" t="s">
        <v>283</v>
      </c>
      <c r="D813" s="75">
        <v>34.034653400000003</v>
      </c>
      <c r="E813" s="75">
        <v>-5.0161926000000001</v>
      </c>
      <c r="F813" s="5" t="s">
        <v>296</v>
      </c>
      <c r="G813" s="36" t="s">
        <v>2459</v>
      </c>
      <c r="H813" s="40" t="s">
        <v>1322</v>
      </c>
      <c r="I813" s="38" t="s">
        <v>196</v>
      </c>
      <c r="J813" s="43">
        <v>600000</v>
      </c>
      <c r="K813" s="38" t="s">
        <v>272</v>
      </c>
    </row>
    <row r="814" spans="1:11" ht="14.1" customHeight="1" x14ac:dyDescent="0.2">
      <c r="A814" s="38" t="s">
        <v>1284</v>
      </c>
      <c r="B814" s="40" t="s">
        <v>1324</v>
      </c>
      <c r="C814" s="38" t="s">
        <v>283</v>
      </c>
      <c r="D814" s="73">
        <v>34.68</v>
      </c>
      <c r="E814" s="73">
        <v>-1.91</v>
      </c>
      <c r="F814" s="5" t="s">
        <v>296</v>
      </c>
      <c r="G814" s="36" t="s">
        <v>2459</v>
      </c>
      <c r="H814" s="40" t="s">
        <v>1325</v>
      </c>
      <c r="I814" s="38" t="s">
        <v>196</v>
      </c>
      <c r="J814" s="43">
        <v>1000000</v>
      </c>
      <c r="K814" s="38" t="s">
        <v>272</v>
      </c>
    </row>
    <row r="815" spans="1:11" ht="14.1" customHeight="1" x14ac:dyDescent="0.2">
      <c r="A815" s="38" t="s">
        <v>1284</v>
      </c>
      <c r="B815" s="40" t="s">
        <v>1323</v>
      </c>
      <c r="C815" s="38" t="s">
        <v>283</v>
      </c>
      <c r="D815" s="73">
        <v>35.130000000000003</v>
      </c>
      <c r="E815" s="73">
        <v>-2.58</v>
      </c>
      <c r="F815" s="5" t="s">
        <v>296</v>
      </c>
      <c r="G815" s="36" t="s">
        <v>2459</v>
      </c>
      <c r="H815" s="40" t="s">
        <v>1322</v>
      </c>
      <c r="I815" s="38" t="s">
        <v>196</v>
      </c>
      <c r="J815" s="43">
        <v>1200000</v>
      </c>
      <c r="K815" s="38" t="s">
        <v>272</v>
      </c>
    </row>
    <row r="816" spans="1:11" ht="14.1" customHeight="1" x14ac:dyDescent="0.2">
      <c r="A816" s="38" t="s">
        <v>1284</v>
      </c>
      <c r="B816" s="40" t="s">
        <v>1329</v>
      </c>
      <c r="C816" s="38" t="s">
        <v>283</v>
      </c>
      <c r="D816" s="73">
        <v>35.549999999999997</v>
      </c>
      <c r="E816" s="73">
        <v>-5.41</v>
      </c>
      <c r="F816" s="5" t="s">
        <v>296</v>
      </c>
      <c r="G816" s="36" t="s">
        <v>2459</v>
      </c>
      <c r="H816" s="40" t="s">
        <v>1318</v>
      </c>
      <c r="I816" s="38" t="s">
        <v>196</v>
      </c>
      <c r="J816" s="43">
        <v>800000</v>
      </c>
      <c r="K816" s="38" t="s">
        <v>272</v>
      </c>
    </row>
    <row r="817" spans="1:11" ht="14.1" customHeight="1" x14ac:dyDescent="0.2">
      <c r="A817" s="38" t="s">
        <v>1284</v>
      </c>
      <c r="B817" s="40" t="s">
        <v>1333</v>
      </c>
      <c r="C817" s="36" t="s">
        <v>2459</v>
      </c>
      <c r="D817" s="75">
        <v>35.581890106201101</v>
      </c>
      <c r="E817" s="75" t="s">
        <v>2493</v>
      </c>
      <c r="F817" s="5" t="s">
        <v>296</v>
      </c>
      <c r="G817" s="36" t="s">
        <v>2459</v>
      </c>
      <c r="H817" s="40" t="s">
        <v>1318</v>
      </c>
      <c r="I817" s="38" t="s">
        <v>196</v>
      </c>
      <c r="J817" s="43">
        <v>1000000</v>
      </c>
      <c r="K817" s="38" t="s">
        <v>272</v>
      </c>
    </row>
    <row r="818" spans="1:11" ht="14.1" customHeight="1" x14ac:dyDescent="0.2">
      <c r="A818" s="38" t="s">
        <v>1284</v>
      </c>
      <c r="B818" s="40" t="s">
        <v>1330</v>
      </c>
      <c r="C818" s="38" t="s">
        <v>283</v>
      </c>
      <c r="D818" s="73">
        <v>35.78</v>
      </c>
      <c r="E818" s="73">
        <v>-5.81</v>
      </c>
      <c r="F818" s="5" t="s">
        <v>296</v>
      </c>
      <c r="G818" s="36" t="s">
        <v>2459</v>
      </c>
      <c r="H818" s="40" t="s">
        <v>1318</v>
      </c>
      <c r="I818" s="38" t="s">
        <v>196</v>
      </c>
      <c r="J818" s="43">
        <v>250000</v>
      </c>
      <c r="K818" s="38" t="s">
        <v>272</v>
      </c>
    </row>
    <row r="819" spans="1:11" ht="14.1" customHeight="1" x14ac:dyDescent="0.2">
      <c r="A819" s="38" t="s">
        <v>1284</v>
      </c>
      <c r="B819" s="40" t="s">
        <v>1336</v>
      </c>
      <c r="C819" s="36" t="s">
        <v>2459</v>
      </c>
      <c r="D819" s="73">
        <v>32.86</v>
      </c>
      <c r="E819" s="73">
        <v>-4.2</v>
      </c>
      <c r="F819" s="41" t="s">
        <v>274</v>
      </c>
      <c r="G819" s="36" t="s">
        <v>2459</v>
      </c>
      <c r="H819" s="40" t="s">
        <v>1337</v>
      </c>
      <c r="I819" s="38" t="s">
        <v>196</v>
      </c>
      <c r="J819" s="43" t="s">
        <v>198</v>
      </c>
      <c r="K819" s="38" t="s">
        <v>272</v>
      </c>
    </row>
    <row r="820" spans="1:11" ht="14.1" customHeight="1" x14ac:dyDescent="0.2">
      <c r="A820" s="38" t="s">
        <v>1284</v>
      </c>
      <c r="B820" s="40" t="s">
        <v>1334</v>
      </c>
      <c r="C820" s="38" t="s">
        <v>197</v>
      </c>
      <c r="D820" s="73">
        <v>33.61</v>
      </c>
      <c r="E820" s="73">
        <v>-3.73</v>
      </c>
      <c r="F820" s="41" t="s">
        <v>274</v>
      </c>
      <c r="G820" s="36" t="s">
        <v>2459</v>
      </c>
      <c r="H820" s="40" t="s">
        <v>1335</v>
      </c>
      <c r="I820" s="38" t="s">
        <v>196</v>
      </c>
      <c r="J820" s="43" t="s">
        <v>198</v>
      </c>
      <c r="K820" s="38" t="s">
        <v>272</v>
      </c>
    </row>
    <row r="821" spans="1:11" ht="14.1" customHeight="1" x14ac:dyDescent="0.2">
      <c r="A821" s="38" t="s">
        <v>1284</v>
      </c>
      <c r="B821" s="38" t="s">
        <v>1338</v>
      </c>
      <c r="C821" s="38" t="s">
        <v>197</v>
      </c>
      <c r="D821" s="73">
        <v>30.57</v>
      </c>
      <c r="E821" s="73">
        <v>-5.86</v>
      </c>
      <c r="F821" s="41" t="s">
        <v>2245</v>
      </c>
      <c r="G821" s="36" t="s">
        <v>2459</v>
      </c>
      <c r="H821" s="38" t="s">
        <v>1339</v>
      </c>
      <c r="I821" s="38" t="s">
        <v>196</v>
      </c>
      <c r="J821" s="41">
        <v>17000</v>
      </c>
      <c r="K821" s="38" t="s">
        <v>272</v>
      </c>
    </row>
    <row r="822" spans="1:11" ht="14.1" customHeight="1" x14ac:dyDescent="0.2">
      <c r="A822" s="38" t="s">
        <v>1284</v>
      </c>
      <c r="B822" s="40" t="s">
        <v>1343</v>
      </c>
      <c r="C822" s="36" t="s">
        <v>2459</v>
      </c>
      <c r="D822" s="73">
        <v>31.16</v>
      </c>
      <c r="E822" s="73">
        <v>-5.79</v>
      </c>
      <c r="F822" s="40" t="s">
        <v>2245</v>
      </c>
      <c r="G822" s="36" t="s">
        <v>2459</v>
      </c>
      <c r="H822" s="40" t="s">
        <v>2454</v>
      </c>
      <c r="I822" s="38" t="s">
        <v>196</v>
      </c>
      <c r="J822" s="43">
        <v>4500</v>
      </c>
      <c r="K822" s="38" t="s">
        <v>272</v>
      </c>
    </row>
    <row r="823" spans="1:11" ht="14.1" customHeight="1" x14ac:dyDescent="0.2">
      <c r="A823" s="38" t="s">
        <v>1284</v>
      </c>
      <c r="B823" s="40" t="s">
        <v>1340</v>
      </c>
      <c r="C823" s="38" t="s">
        <v>192</v>
      </c>
      <c r="D823" s="73">
        <v>31.38</v>
      </c>
      <c r="E823" s="73">
        <v>-8.08</v>
      </c>
      <c r="F823" s="40" t="s">
        <v>2245</v>
      </c>
      <c r="G823" s="36" t="s">
        <v>2459</v>
      </c>
      <c r="H823" s="40" t="s">
        <v>1341</v>
      </c>
      <c r="I823" s="38" t="s">
        <v>196</v>
      </c>
      <c r="J823" s="58">
        <v>18000</v>
      </c>
      <c r="K823" s="38" t="s">
        <v>272</v>
      </c>
    </row>
    <row r="824" spans="1:11" ht="14.1" customHeight="1" x14ac:dyDescent="0.2">
      <c r="A824" s="38" t="s">
        <v>1284</v>
      </c>
      <c r="B824" s="40" t="s">
        <v>1285</v>
      </c>
      <c r="C824" s="36" t="s">
        <v>2459</v>
      </c>
      <c r="D824" s="73">
        <v>31.41</v>
      </c>
      <c r="E824" s="73">
        <v>-8.4</v>
      </c>
      <c r="F824" s="40" t="s">
        <v>2245</v>
      </c>
      <c r="G824" s="36" t="s">
        <v>2459</v>
      </c>
      <c r="H824" s="40" t="s">
        <v>1342</v>
      </c>
      <c r="I824" s="38" t="s">
        <v>196</v>
      </c>
      <c r="J824" s="43">
        <v>1400</v>
      </c>
      <c r="K824" s="38" t="s">
        <v>272</v>
      </c>
    </row>
    <row r="825" spans="1:11" ht="14.1" customHeight="1" x14ac:dyDescent="0.2">
      <c r="A825" s="38" t="s">
        <v>1284</v>
      </c>
      <c r="B825" s="40" t="s">
        <v>1344</v>
      </c>
      <c r="C825" s="36" t="s">
        <v>2459</v>
      </c>
      <c r="D825" s="73">
        <v>34.31</v>
      </c>
      <c r="E825" s="73">
        <v>-2.16</v>
      </c>
      <c r="F825" s="41" t="s">
        <v>276</v>
      </c>
      <c r="G825" s="36" t="s">
        <v>2459</v>
      </c>
      <c r="H825" s="40" t="s">
        <v>1342</v>
      </c>
      <c r="I825" s="38" t="s">
        <v>196</v>
      </c>
      <c r="J825" s="43">
        <v>650000</v>
      </c>
      <c r="K825" s="38" t="s">
        <v>272</v>
      </c>
    </row>
    <row r="826" spans="1:11" ht="14.1" customHeight="1" x14ac:dyDescent="0.2">
      <c r="A826" s="38" t="s">
        <v>1284</v>
      </c>
      <c r="B826" s="38" t="s">
        <v>1345</v>
      </c>
      <c r="C826" s="38" t="s">
        <v>197</v>
      </c>
      <c r="D826" s="73">
        <v>30.38</v>
      </c>
      <c r="E826" s="73">
        <v>-5.44</v>
      </c>
      <c r="F826" s="38" t="s">
        <v>2247</v>
      </c>
      <c r="G826" s="36" t="s">
        <v>2459</v>
      </c>
      <c r="H826" s="38" t="s">
        <v>1346</v>
      </c>
      <c r="I826" s="38" t="s">
        <v>196</v>
      </c>
      <c r="J826" s="41">
        <v>50000</v>
      </c>
      <c r="K826" s="38" t="s">
        <v>272</v>
      </c>
    </row>
    <row r="827" spans="1:11" ht="14.1" customHeight="1" x14ac:dyDescent="0.2">
      <c r="A827" s="38" t="s">
        <v>1284</v>
      </c>
      <c r="B827" s="38" t="s">
        <v>1347</v>
      </c>
      <c r="C827" s="38" t="s">
        <v>197</v>
      </c>
      <c r="D827" s="73">
        <v>33.9</v>
      </c>
      <c r="E827" s="73">
        <v>-4.55</v>
      </c>
      <c r="F827" s="38" t="s">
        <v>2319</v>
      </c>
      <c r="G827" s="36" t="s">
        <v>2459</v>
      </c>
      <c r="H827" s="38" t="s">
        <v>2434</v>
      </c>
      <c r="I827" s="38" t="s">
        <v>196</v>
      </c>
      <c r="J827" s="41">
        <v>120000</v>
      </c>
      <c r="K827" s="38" t="s">
        <v>272</v>
      </c>
    </row>
    <row r="828" spans="1:11" ht="14.1" customHeight="1" x14ac:dyDescent="0.2">
      <c r="A828" s="38" t="s">
        <v>1284</v>
      </c>
      <c r="B828" s="34" t="s">
        <v>1348</v>
      </c>
      <c r="C828" s="57" t="s">
        <v>197</v>
      </c>
      <c r="D828" s="74">
        <v>35.159999999999997</v>
      </c>
      <c r="E828" s="74">
        <v>-3.18</v>
      </c>
      <c r="F828" s="40" t="s">
        <v>903</v>
      </c>
      <c r="G828" s="36" t="s">
        <v>2459</v>
      </c>
      <c r="H828" s="40" t="s">
        <v>2418</v>
      </c>
      <c r="I828" s="38" t="s">
        <v>196</v>
      </c>
      <c r="J828" s="43">
        <v>120000</v>
      </c>
      <c r="K828" s="38" t="s">
        <v>272</v>
      </c>
    </row>
    <row r="829" spans="1:11" ht="14.1" customHeight="1" x14ac:dyDescent="0.2">
      <c r="A829" s="38" t="s">
        <v>1284</v>
      </c>
      <c r="B829" s="38" t="s">
        <v>1349</v>
      </c>
      <c r="C829" s="38" t="s">
        <v>197</v>
      </c>
      <c r="D829" s="73">
        <v>30.92</v>
      </c>
      <c r="E829" s="73">
        <v>-6.91</v>
      </c>
      <c r="F829" s="37" t="s">
        <v>2299</v>
      </c>
      <c r="G829" s="36" t="s">
        <v>2459</v>
      </c>
      <c r="H829" s="38" t="s">
        <v>2419</v>
      </c>
      <c r="I829" s="38" t="s">
        <v>196</v>
      </c>
      <c r="J829" s="41">
        <v>130000</v>
      </c>
      <c r="K829" s="38" t="s">
        <v>272</v>
      </c>
    </row>
    <row r="830" spans="1:11" ht="14.1" customHeight="1" x14ac:dyDescent="0.2">
      <c r="A830" s="38" t="s">
        <v>1284</v>
      </c>
      <c r="B830" s="38" t="s">
        <v>1359</v>
      </c>
      <c r="C830" s="38" t="s">
        <v>197</v>
      </c>
      <c r="D830" s="73">
        <v>31.23</v>
      </c>
      <c r="E830" s="73">
        <v>-6.92</v>
      </c>
      <c r="F830" s="35" t="s">
        <v>2250</v>
      </c>
      <c r="G830" s="36" t="s">
        <v>2459</v>
      </c>
      <c r="H830" s="38" t="s">
        <v>1360</v>
      </c>
      <c r="I830" s="38" t="s">
        <v>196</v>
      </c>
      <c r="J830" s="41">
        <v>32000</v>
      </c>
      <c r="K830" s="38" t="s">
        <v>272</v>
      </c>
    </row>
    <row r="831" spans="1:11" ht="14.1" customHeight="1" x14ac:dyDescent="0.2">
      <c r="A831" s="38" t="s">
        <v>1284</v>
      </c>
      <c r="B831" s="38" t="s">
        <v>1355</v>
      </c>
      <c r="C831" s="36" t="s">
        <v>2459</v>
      </c>
      <c r="D831" s="73">
        <v>34.450000000000003</v>
      </c>
      <c r="E831" s="73">
        <v>-1.9</v>
      </c>
      <c r="F831" s="35" t="s">
        <v>2250</v>
      </c>
      <c r="G831" s="36" t="s">
        <v>2459</v>
      </c>
      <c r="H831" s="40" t="s">
        <v>1356</v>
      </c>
      <c r="I831" s="38" t="s">
        <v>196</v>
      </c>
      <c r="J831" s="43">
        <v>70000</v>
      </c>
      <c r="K831" s="38" t="s">
        <v>272</v>
      </c>
    </row>
    <row r="832" spans="1:11" ht="14.1" customHeight="1" x14ac:dyDescent="0.2">
      <c r="A832" s="38" t="s">
        <v>1284</v>
      </c>
      <c r="B832" s="38" t="s">
        <v>1357</v>
      </c>
      <c r="C832" s="38" t="s">
        <v>197</v>
      </c>
      <c r="D832" s="73">
        <v>34.47</v>
      </c>
      <c r="E832" s="73">
        <v>-1.76</v>
      </c>
      <c r="F832" s="35" t="s">
        <v>2250</v>
      </c>
      <c r="G832" s="36" t="s">
        <v>2459</v>
      </c>
      <c r="H832" s="38" t="s">
        <v>1358</v>
      </c>
      <c r="I832" s="38" t="s">
        <v>196</v>
      </c>
      <c r="J832" s="41">
        <v>73000</v>
      </c>
      <c r="K832" s="38" t="s">
        <v>272</v>
      </c>
    </row>
    <row r="833" spans="1:11" ht="14.1" customHeight="1" x14ac:dyDescent="0.2">
      <c r="A833" s="38" t="s">
        <v>1284</v>
      </c>
      <c r="B833" s="40" t="s">
        <v>1361</v>
      </c>
      <c r="C833" s="36" t="s">
        <v>2459</v>
      </c>
      <c r="D833" s="73">
        <v>33.26</v>
      </c>
      <c r="E833" s="73">
        <v>-7.58</v>
      </c>
      <c r="F833" s="40" t="s">
        <v>940</v>
      </c>
      <c r="G833" s="36" t="s">
        <v>2459</v>
      </c>
      <c r="H833" s="40" t="s">
        <v>1362</v>
      </c>
      <c r="I833" s="38" t="s">
        <v>196</v>
      </c>
      <c r="J833" s="43" t="s">
        <v>198</v>
      </c>
      <c r="K833" s="38" t="s">
        <v>272</v>
      </c>
    </row>
    <row r="834" spans="1:11" ht="14.1" customHeight="1" x14ac:dyDescent="0.2">
      <c r="A834" s="38" t="s">
        <v>1284</v>
      </c>
      <c r="B834" s="40" t="s">
        <v>1363</v>
      </c>
      <c r="C834" s="36" t="s">
        <v>2459</v>
      </c>
      <c r="D834" s="73">
        <v>35.14</v>
      </c>
      <c r="E834" s="73">
        <v>-3.11</v>
      </c>
      <c r="F834" s="40" t="s">
        <v>940</v>
      </c>
      <c r="G834" s="36" t="s">
        <v>2459</v>
      </c>
      <c r="H834" s="40" t="s">
        <v>1364</v>
      </c>
      <c r="I834" s="38" t="s">
        <v>196</v>
      </c>
      <c r="J834" s="58">
        <v>20000</v>
      </c>
      <c r="K834" s="38" t="s">
        <v>272</v>
      </c>
    </row>
    <row r="835" spans="1:11" ht="14.1" customHeight="1" x14ac:dyDescent="0.2">
      <c r="A835" s="38" t="s">
        <v>1284</v>
      </c>
      <c r="B835" s="40" t="s">
        <v>1365</v>
      </c>
      <c r="C835" s="38" t="s">
        <v>192</v>
      </c>
      <c r="D835" s="73">
        <v>32.46</v>
      </c>
      <c r="E835" s="73">
        <v>-8.7799999999999994</v>
      </c>
      <c r="F835" s="8" t="s">
        <v>269</v>
      </c>
      <c r="G835" s="36" t="s">
        <v>2459</v>
      </c>
      <c r="H835" s="40" t="s">
        <v>2408</v>
      </c>
      <c r="I835" s="38" t="s">
        <v>196</v>
      </c>
      <c r="J835" s="43">
        <v>12</v>
      </c>
      <c r="K835" s="38" t="s">
        <v>272</v>
      </c>
    </row>
    <row r="836" spans="1:11" ht="14.1" customHeight="1" x14ac:dyDescent="0.2">
      <c r="A836" s="38" t="s">
        <v>1284</v>
      </c>
      <c r="B836" s="40" t="s">
        <v>1366</v>
      </c>
      <c r="C836" s="38" t="s">
        <v>281</v>
      </c>
      <c r="D836" s="73">
        <v>33.69</v>
      </c>
      <c r="E836" s="73">
        <v>-7.39</v>
      </c>
      <c r="F836" s="8" t="s">
        <v>269</v>
      </c>
      <c r="G836" s="36" t="s">
        <v>2459</v>
      </c>
      <c r="H836" s="40" t="s">
        <v>2436</v>
      </c>
      <c r="I836" s="38" t="s">
        <v>196</v>
      </c>
      <c r="J836" s="43">
        <v>47000</v>
      </c>
      <c r="K836" s="34" t="s">
        <v>270</v>
      </c>
    </row>
    <row r="837" spans="1:11" ht="14.1" customHeight="1" x14ac:dyDescent="0.2">
      <c r="A837" s="38" t="s">
        <v>1284</v>
      </c>
      <c r="B837" s="40" t="s">
        <v>1367</v>
      </c>
      <c r="C837" s="36" t="s">
        <v>2459</v>
      </c>
      <c r="D837" s="73">
        <v>34.21</v>
      </c>
      <c r="E837" s="73">
        <v>-5.7</v>
      </c>
      <c r="F837" s="8" t="s">
        <v>269</v>
      </c>
      <c r="G837" s="36" t="s">
        <v>2459</v>
      </c>
      <c r="H837" s="40" t="s">
        <v>1368</v>
      </c>
      <c r="I837" s="38" t="s">
        <v>196</v>
      </c>
      <c r="J837" s="43">
        <v>9500</v>
      </c>
      <c r="K837" s="34" t="s">
        <v>270</v>
      </c>
    </row>
    <row r="838" spans="1:11" ht="14.1" customHeight="1" x14ac:dyDescent="0.2">
      <c r="A838" s="38" t="s">
        <v>1284</v>
      </c>
      <c r="B838" s="38" t="s">
        <v>1354</v>
      </c>
      <c r="C838" s="38" t="s">
        <v>197</v>
      </c>
      <c r="D838" s="73">
        <v>32.18</v>
      </c>
      <c r="E838" s="73">
        <v>-7.5</v>
      </c>
      <c r="F838" s="38" t="s">
        <v>182</v>
      </c>
      <c r="G838" s="36" t="s">
        <v>2459</v>
      </c>
      <c r="H838" s="38" t="s">
        <v>1351</v>
      </c>
      <c r="I838" s="38" t="s">
        <v>196</v>
      </c>
      <c r="J838" s="41">
        <v>3000000</v>
      </c>
      <c r="K838" s="38" t="s">
        <v>272</v>
      </c>
    </row>
    <row r="839" spans="1:11" ht="14.1" customHeight="1" x14ac:dyDescent="0.2">
      <c r="A839" s="38" t="s">
        <v>1284</v>
      </c>
      <c r="B839" s="38" t="s">
        <v>1353</v>
      </c>
      <c r="C839" s="38" t="s">
        <v>197</v>
      </c>
      <c r="D839" s="73">
        <v>32.68</v>
      </c>
      <c r="E839" s="73">
        <v>-5.72</v>
      </c>
      <c r="F839" s="38" t="s">
        <v>182</v>
      </c>
      <c r="G839" s="36" t="s">
        <v>2459</v>
      </c>
      <c r="H839" s="38" t="s">
        <v>1351</v>
      </c>
      <c r="I839" s="38" t="s">
        <v>196</v>
      </c>
      <c r="J839" s="41">
        <v>10000000</v>
      </c>
      <c r="K839" s="38" t="s">
        <v>272</v>
      </c>
    </row>
    <row r="840" spans="1:11" ht="14.1" customHeight="1" x14ac:dyDescent="0.2">
      <c r="A840" s="38" t="s">
        <v>1284</v>
      </c>
      <c r="B840" s="38" t="s">
        <v>1350</v>
      </c>
      <c r="C840" s="38" t="s">
        <v>197</v>
      </c>
      <c r="D840" s="73">
        <v>32.770000000000003</v>
      </c>
      <c r="E840" s="73">
        <v>-5.8</v>
      </c>
      <c r="F840" s="38" t="s">
        <v>182</v>
      </c>
      <c r="G840" s="36" t="s">
        <v>2459</v>
      </c>
      <c r="H840" s="38" t="s">
        <v>1351</v>
      </c>
      <c r="I840" s="38" t="s">
        <v>196</v>
      </c>
      <c r="J840" s="41">
        <v>6000000</v>
      </c>
      <c r="K840" s="38" t="s">
        <v>272</v>
      </c>
    </row>
    <row r="841" spans="1:11" ht="14.1" customHeight="1" x14ac:dyDescent="0.2">
      <c r="A841" s="38" t="s">
        <v>1284</v>
      </c>
      <c r="B841" s="38" t="s">
        <v>1352</v>
      </c>
      <c r="C841" s="38" t="s">
        <v>197</v>
      </c>
      <c r="D841" s="73">
        <v>32.869999999999997</v>
      </c>
      <c r="E841" s="73">
        <v>-5.63</v>
      </c>
      <c r="F841" s="38" t="s">
        <v>182</v>
      </c>
      <c r="G841" s="36" t="s">
        <v>2459</v>
      </c>
      <c r="H841" s="38" t="s">
        <v>1351</v>
      </c>
      <c r="I841" s="38" t="s">
        <v>196</v>
      </c>
      <c r="J841" s="41">
        <v>6000000</v>
      </c>
      <c r="K841" s="38" t="s">
        <v>272</v>
      </c>
    </row>
    <row r="842" spans="1:11" ht="14.1" customHeight="1" x14ac:dyDescent="0.2">
      <c r="A842" s="38" t="s">
        <v>1284</v>
      </c>
      <c r="B842" s="40" t="s">
        <v>1295</v>
      </c>
      <c r="C842" s="36" t="s">
        <v>2459</v>
      </c>
      <c r="D842" s="73">
        <v>32.299999999999997</v>
      </c>
      <c r="E842" s="73">
        <v>-9.23</v>
      </c>
      <c r="F842" s="34" t="s">
        <v>1078</v>
      </c>
      <c r="G842" s="36" t="s">
        <v>2459</v>
      </c>
      <c r="H842" s="40" t="s">
        <v>1370</v>
      </c>
      <c r="I842" s="38" t="s">
        <v>196</v>
      </c>
      <c r="J842" s="58">
        <v>270000</v>
      </c>
      <c r="K842" s="38" t="s">
        <v>272</v>
      </c>
    </row>
    <row r="843" spans="1:11" ht="14.1" customHeight="1" x14ac:dyDescent="0.2">
      <c r="A843" s="38" t="s">
        <v>1284</v>
      </c>
      <c r="B843" s="40" t="s">
        <v>1295</v>
      </c>
      <c r="C843" s="36" t="s">
        <v>2459</v>
      </c>
      <c r="D843" s="73">
        <v>32.299999999999997</v>
      </c>
      <c r="E843" s="73">
        <v>-9.23</v>
      </c>
      <c r="F843" s="40" t="s">
        <v>1078</v>
      </c>
      <c r="G843" s="36" t="s">
        <v>2459</v>
      </c>
      <c r="H843" s="40" t="s">
        <v>1370</v>
      </c>
      <c r="I843" s="38" t="s">
        <v>196</v>
      </c>
      <c r="J843" s="58">
        <v>1100000</v>
      </c>
      <c r="K843" s="38" t="s">
        <v>272</v>
      </c>
    </row>
    <row r="844" spans="1:11" ht="14.1" customHeight="1" x14ac:dyDescent="0.2">
      <c r="A844" s="38" t="s">
        <v>1284</v>
      </c>
      <c r="B844" s="40" t="s">
        <v>1369</v>
      </c>
      <c r="C844" s="36" t="s">
        <v>2459</v>
      </c>
      <c r="D844" s="73">
        <v>33.159999999999997</v>
      </c>
      <c r="E844" s="73">
        <v>-8.6300000000000008</v>
      </c>
      <c r="F844" s="34" t="s">
        <v>1078</v>
      </c>
      <c r="G844" s="36" t="s">
        <v>2459</v>
      </c>
      <c r="H844" s="40" t="s">
        <v>2278</v>
      </c>
      <c r="I844" s="38" t="s">
        <v>196</v>
      </c>
      <c r="J844" s="43">
        <v>120000</v>
      </c>
      <c r="K844" s="38" t="s">
        <v>272</v>
      </c>
    </row>
    <row r="845" spans="1:11" ht="14.1" customHeight="1" x14ac:dyDescent="0.2">
      <c r="A845" s="38" t="s">
        <v>1284</v>
      </c>
      <c r="B845" s="40" t="s">
        <v>1371</v>
      </c>
      <c r="C845" s="36" t="s">
        <v>2459</v>
      </c>
      <c r="D845" s="73">
        <v>33.159999999999997</v>
      </c>
      <c r="E845" s="73">
        <v>-8.6300000000000008</v>
      </c>
      <c r="F845" s="34" t="s">
        <v>1078</v>
      </c>
      <c r="G845" s="36" t="s">
        <v>2459</v>
      </c>
      <c r="H845" s="40" t="s">
        <v>2279</v>
      </c>
      <c r="I845" s="38" t="s">
        <v>196</v>
      </c>
      <c r="J845" s="58">
        <v>330000</v>
      </c>
      <c r="K845" s="38" t="s">
        <v>272</v>
      </c>
    </row>
    <row r="846" spans="1:11" ht="14.1" customHeight="1" x14ac:dyDescent="0.2">
      <c r="A846" s="38" t="s">
        <v>1284</v>
      </c>
      <c r="B846" s="40" t="s">
        <v>1371</v>
      </c>
      <c r="C846" s="36" t="s">
        <v>2459</v>
      </c>
      <c r="D846" s="73">
        <v>33.159999999999997</v>
      </c>
      <c r="E846" s="73">
        <v>-8.6300000000000008</v>
      </c>
      <c r="F846" s="34" t="s">
        <v>1078</v>
      </c>
      <c r="G846" s="36" t="s">
        <v>2459</v>
      </c>
      <c r="H846" s="40" t="s">
        <v>1370</v>
      </c>
      <c r="I846" s="38" t="s">
        <v>196</v>
      </c>
      <c r="J846" s="58">
        <v>1400000</v>
      </c>
      <c r="K846" s="38" t="s">
        <v>272</v>
      </c>
    </row>
    <row r="847" spans="1:11" ht="14.1" customHeight="1" x14ac:dyDescent="0.2">
      <c r="A847" s="38" t="s">
        <v>1284</v>
      </c>
      <c r="B847" s="40" t="s">
        <v>1372</v>
      </c>
      <c r="C847" s="36" t="s">
        <v>2459</v>
      </c>
      <c r="D847" s="75">
        <v>32.948032379150298</v>
      </c>
      <c r="E847" s="75">
        <v>-5.6666173934936497</v>
      </c>
      <c r="F847" s="40" t="s">
        <v>1373</v>
      </c>
      <c r="G847" s="36" t="s">
        <v>2459</v>
      </c>
      <c r="H847" s="40" t="s">
        <v>1374</v>
      </c>
      <c r="I847" s="38" t="s">
        <v>196</v>
      </c>
      <c r="J847" s="43" t="s">
        <v>198</v>
      </c>
      <c r="K847" s="38" t="s">
        <v>272</v>
      </c>
    </row>
    <row r="848" spans="1:11" ht="14.1" customHeight="1" x14ac:dyDescent="0.2">
      <c r="A848" s="38" t="s">
        <v>1284</v>
      </c>
      <c r="B848" s="40" t="s">
        <v>1375</v>
      </c>
      <c r="C848" s="36" t="s">
        <v>2459</v>
      </c>
      <c r="D848" s="73">
        <v>32.08</v>
      </c>
      <c r="E848" s="73">
        <v>-8.66</v>
      </c>
      <c r="F848" s="38" t="s">
        <v>344</v>
      </c>
      <c r="G848" s="36" t="s">
        <v>2459</v>
      </c>
      <c r="H848" s="40" t="s">
        <v>1376</v>
      </c>
      <c r="I848" s="38" t="s">
        <v>196</v>
      </c>
      <c r="J848" s="43">
        <v>30000</v>
      </c>
      <c r="K848" s="38" t="s">
        <v>272</v>
      </c>
    </row>
    <row r="849" spans="1:11" ht="14.1" customHeight="1" x14ac:dyDescent="0.2">
      <c r="A849" s="38" t="s">
        <v>1284</v>
      </c>
      <c r="B849" s="40" t="s">
        <v>1377</v>
      </c>
      <c r="C849" s="36" t="s">
        <v>2459</v>
      </c>
      <c r="D849" s="73">
        <v>33.69</v>
      </c>
      <c r="E849" s="73">
        <v>-7.39</v>
      </c>
      <c r="F849" s="38" t="s">
        <v>344</v>
      </c>
      <c r="G849" s="36" t="s">
        <v>2459</v>
      </c>
      <c r="H849" s="40" t="s">
        <v>1378</v>
      </c>
      <c r="I849" s="38" t="s">
        <v>196</v>
      </c>
      <c r="J849" s="43">
        <v>226500</v>
      </c>
      <c r="K849" s="38" t="s">
        <v>272</v>
      </c>
    </row>
    <row r="850" spans="1:11" ht="14.1" customHeight="1" x14ac:dyDescent="0.2">
      <c r="A850" s="38" t="s">
        <v>1284</v>
      </c>
      <c r="B850" s="40" t="s">
        <v>1371</v>
      </c>
      <c r="C850" s="36" t="s">
        <v>2459</v>
      </c>
      <c r="D850" s="73">
        <v>33.159999999999997</v>
      </c>
      <c r="E850" s="73">
        <v>-8.6300000000000008</v>
      </c>
      <c r="F850" s="5" t="s">
        <v>557</v>
      </c>
      <c r="G850" s="36" t="s">
        <v>2459</v>
      </c>
      <c r="H850" s="40" t="s">
        <v>1379</v>
      </c>
      <c r="I850" s="38" t="s">
        <v>196</v>
      </c>
      <c r="J850" s="43">
        <v>300000</v>
      </c>
      <c r="K850" s="38" t="s">
        <v>272</v>
      </c>
    </row>
    <row r="851" spans="1:11" ht="14.1" customHeight="1" x14ac:dyDescent="0.2">
      <c r="A851" s="38" t="s">
        <v>1284</v>
      </c>
      <c r="B851" s="40" t="s">
        <v>1380</v>
      </c>
      <c r="C851" s="36" t="s">
        <v>2459</v>
      </c>
      <c r="D851" s="73">
        <v>35.17</v>
      </c>
      <c r="E851" s="73">
        <v>-2.93</v>
      </c>
      <c r="F851" s="5" t="s">
        <v>557</v>
      </c>
      <c r="G851" s="36" t="s">
        <v>2459</v>
      </c>
      <c r="H851" s="40" t="s">
        <v>1381</v>
      </c>
      <c r="I851" s="38" t="s">
        <v>196</v>
      </c>
      <c r="J851" s="43">
        <v>540000</v>
      </c>
      <c r="K851" s="38" t="s">
        <v>272</v>
      </c>
    </row>
    <row r="852" spans="1:11" ht="14.1" customHeight="1" x14ac:dyDescent="0.2">
      <c r="A852" s="38" t="s">
        <v>1284</v>
      </c>
      <c r="B852" s="40" t="s">
        <v>1382</v>
      </c>
      <c r="C852" s="36" t="s">
        <v>2459</v>
      </c>
      <c r="D852" s="73">
        <v>33.590000000000003</v>
      </c>
      <c r="E852" s="73">
        <v>-7.61</v>
      </c>
      <c r="F852" s="5" t="s">
        <v>557</v>
      </c>
      <c r="G852" s="36" t="s">
        <v>2459</v>
      </c>
      <c r="H852" s="40" t="s">
        <v>1381</v>
      </c>
      <c r="I852" s="38" t="s">
        <v>196</v>
      </c>
      <c r="J852" s="43">
        <v>80000</v>
      </c>
      <c r="K852" s="38" t="s">
        <v>272</v>
      </c>
    </row>
    <row r="853" spans="1:11" ht="14.1" customHeight="1" x14ac:dyDescent="0.2">
      <c r="A853" s="38" t="s">
        <v>1284</v>
      </c>
      <c r="B853" s="40" t="s">
        <v>1382</v>
      </c>
      <c r="C853" s="36" t="s">
        <v>2459</v>
      </c>
      <c r="D853" s="73">
        <v>33.590000000000003</v>
      </c>
      <c r="E853" s="73">
        <v>-7.61</v>
      </c>
      <c r="F853" s="5" t="s">
        <v>557</v>
      </c>
      <c r="G853" s="36" t="s">
        <v>2459</v>
      </c>
      <c r="H853" s="40" t="s">
        <v>1383</v>
      </c>
      <c r="I853" s="38" t="s">
        <v>196</v>
      </c>
      <c r="J853" s="43">
        <v>250000</v>
      </c>
      <c r="K853" s="38" t="s">
        <v>272</v>
      </c>
    </row>
    <row r="854" spans="1:11" ht="14.1" customHeight="1" x14ac:dyDescent="0.2">
      <c r="A854" s="38" t="s">
        <v>1284</v>
      </c>
      <c r="B854" s="40" t="s">
        <v>1384</v>
      </c>
      <c r="C854" s="36" t="s">
        <v>2459</v>
      </c>
      <c r="D854" s="73">
        <v>30.69</v>
      </c>
      <c r="E854" s="73">
        <v>-6.42</v>
      </c>
      <c r="F854" s="40" t="s">
        <v>1005</v>
      </c>
      <c r="G854" s="36" t="s">
        <v>2459</v>
      </c>
      <c r="H854" s="40" t="s">
        <v>1306</v>
      </c>
      <c r="I854" s="38" t="s">
        <v>196</v>
      </c>
      <c r="J854" s="43" t="s">
        <v>198</v>
      </c>
      <c r="K854" s="38" t="s">
        <v>272</v>
      </c>
    </row>
    <row r="855" spans="1:11" ht="14.1" customHeight="1" x14ac:dyDescent="0.2">
      <c r="A855" s="38" t="s">
        <v>1284</v>
      </c>
      <c r="B855" s="40" t="s">
        <v>1305</v>
      </c>
      <c r="C855" s="36" t="s">
        <v>2459</v>
      </c>
      <c r="D855" s="73">
        <v>31.5</v>
      </c>
      <c r="E855" s="73">
        <v>-5.0199999999999996</v>
      </c>
      <c r="F855" s="40" t="s">
        <v>1005</v>
      </c>
      <c r="G855" s="36" t="s">
        <v>2459</v>
      </c>
      <c r="H855" s="40" t="s">
        <v>1306</v>
      </c>
      <c r="I855" s="38" t="s">
        <v>196</v>
      </c>
      <c r="J855" s="43" t="s">
        <v>198</v>
      </c>
      <c r="K855" s="38" t="s">
        <v>272</v>
      </c>
    </row>
    <row r="856" spans="1:11" ht="14.1" customHeight="1" x14ac:dyDescent="0.2">
      <c r="A856" s="38" t="s">
        <v>1284</v>
      </c>
      <c r="B856" s="38" t="s">
        <v>1385</v>
      </c>
      <c r="C856" s="38" t="s">
        <v>197</v>
      </c>
      <c r="D856" s="73">
        <v>31.23</v>
      </c>
      <c r="E856" s="73">
        <v>-6.92</v>
      </c>
      <c r="F856" s="38" t="s">
        <v>2251</v>
      </c>
      <c r="G856" s="36" t="s">
        <v>2459</v>
      </c>
      <c r="H856" s="38" t="s">
        <v>1360</v>
      </c>
      <c r="I856" s="38" t="s">
        <v>196</v>
      </c>
      <c r="J856" s="41">
        <v>170000</v>
      </c>
      <c r="K856" s="38" t="s">
        <v>272</v>
      </c>
    </row>
    <row r="857" spans="1:11" ht="14.1" customHeight="1" x14ac:dyDescent="0.2">
      <c r="A857" s="38" t="s">
        <v>1284</v>
      </c>
      <c r="B857" s="40" t="s">
        <v>2396</v>
      </c>
      <c r="C857" s="38" t="s">
        <v>197</v>
      </c>
      <c r="D857" s="73">
        <v>31.96</v>
      </c>
      <c r="E857" s="73">
        <v>-6.56</v>
      </c>
      <c r="F857" s="38" t="s">
        <v>2251</v>
      </c>
      <c r="G857" s="36" t="s">
        <v>2459</v>
      </c>
      <c r="H857" s="40" t="s">
        <v>1386</v>
      </c>
      <c r="I857" s="38" t="s">
        <v>196</v>
      </c>
      <c r="J857" s="43" t="s">
        <v>198</v>
      </c>
      <c r="K857" s="38" t="s">
        <v>272</v>
      </c>
    </row>
    <row r="858" spans="1:11" ht="14.1" customHeight="1" x14ac:dyDescent="0.2">
      <c r="A858" s="38" t="s">
        <v>1284</v>
      </c>
      <c r="B858" s="40" t="s">
        <v>1389</v>
      </c>
      <c r="C858" s="36" t="s">
        <v>2459</v>
      </c>
      <c r="D858" s="73">
        <v>34.85</v>
      </c>
      <c r="E858" s="73">
        <v>-6.06</v>
      </c>
      <c r="F858" s="38" t="s">
        <v>2251</v>
      </c>
      <c r="G858" s="36" t="s">
        <v>2459</v>
      </c>
      <c r="H858" s="40" t="s">
        <v>1390</v>
      </c>
      <c r="I858" s="38" t="s">
        <v>196</v>
      </c>
      <c r="J858" s="43" t="s">
        <v>198</v>
      </c>
      <c r="K858" s="38" t="s">
        <v>272</v>
      </c>
    </row>
    <row r="859" spans="1:11" ht="14.1" customHeight="1" x14ac:dyDescent="0.2">
      <c r="A859" s="38" t="s">
        <v>1284</v>
      </c>
      <c r="B859" s="40" t="s">
        <v>1387</v>
      </c>
      <c r="C859" s="36" t="s">
        <v>2459</v>
      </c>
      <c r="D859" s="73">
        <v>35.11</v>
      </c>
      <c r="E859" s="73">
        <v>3.28</v>
      </c>
      <c r="F859" s="38" t="s">
        <v>2251</v>
      </c>
      <c r="G859" s="36" t="s">
        <v>2459</v>
      </c>
      <c r="H859" s="40" t="s">
        <v>1388</v>
      </c>
      <c r="I859" s="38" t="s">
        <v>196</v>
      </c>
      <c r="J859" s="43" t="s">
        <v>198</v>
      </c>
      <c r="K859" s="38" t="s">
        <v>272</v>
      </c>
    </row>
    <row r="860" spans="1:11" ht="14.1" customHeight="1" x14ac:dyDescent="0.2">
      <c r="A860" s="10" t="s">
        <v>1391</v>
      </c>
      <c r="B860" s="59" t="s">
        <v>1392</v>
      </c>
      <c r="C860" s="36" t="s">
        <v>2459</v>
      </c>
      <c r="D860" s="77">
        <v>-14.8475</v>
      </c>
      <c r="E860" s="77">
        <v>40.720277777777802</v>
      </c>
      <c r="F860" s="34" t="s">
        <v>2288</v>
      </c>
      <c r="G860" s="36" t="s">
        <v>2459</v>
      </c>
      <c r="H860" s="59" t="s">
        <v>1393</v>
      </c>
      <c r="I860" s="38" t="s">
        <v>196</v>
      </c>
      <c r="J860" s="60">
        <v>506000</v>
      </c>
      <c r="K860" s="38" t="s">
        <v>272</v>
      </c>
    </row>
    <row r="861" spans="1:11" ht="14.1" customHeight="1" x14ac:dyDescent="0.2">
      <c r="A861" s="10" t="s">
        <v>1391</v>
      </c>
      <c r="B861" s="59" t="s">
        <v>1394</v>
      </c>
      <c r="C861" s="36" t="s">
        <v>2459</v>
      </c>
      <c r="D861" s="77">
        <v>18.8333333333333</v>
      </c>
      <c r="E861" s="77">
        <v>32.799999999999997</v>
      </c>
      <c r="F861" s="37" t="s">
        <v>2288</v>
      </c>
      <c r="G861" s="36" t="s">
        <v>2459</v>
      </c>
      <c r="H861" s="59" t="s">
        <v>1395</v>
      </c>
      <c r="I861" s="38" t="s">
        <v>196</v>
      </c>
      <c r="J861" s="60">
        <v>12000</v>
      </c>
      <c r="K861" s="38" t="s">
        <v>272</v>
      </c>
    </row>
    <row r="862" spans="1:11" ht="14.1" customHeight="1" x14ac:dyDescent="0.2">
      <c r="A862" s="10" t="s">
        <v>1391</v>
      </c>
      <c r="B862" s="59" t="s">
        <v>1396</v>
      </c>
      <c r="C862" s="10" t="s">
        <v>197</v>
      </c>
      <c r="D862" s="77">
        <v>-26.0416666666667</v>
      </c>
      <c r="E862" s="77">
        <v>32.325277777777799</v>
      </c>
      <c r="F862" s="37" t="s">
        <v>427</v>
      </c>
      <c r="G862" s="36" t="s">
        <v>2459</v>
      </c>
      <c r="H862" s="61" t="s">
        <v>1397</v>
      </c>
      <c r="I862" s="38" t="s">
        <v>196</v>
      </c>
      <c r="J862" s="60" t="s">
        <v>198</v>
      </c>
      <c r="K862" s="38" t="s">
        <v>272</v>
      </c>
    </row>
    <row r="863" spans="1:11" ht="14.1" customHeight="1" x14ac:dyDescent="0.2">
      <c r="A863" s="10" t="s">
        <v>1391</v>
      </c>
      <c r="B863" s="59" t="s">
        <v>2387</v>
      </c>
      <c r="C863" s="36" t="s">
        <v>2459</v>
      </c>
      <c r="D863" s="77">
        <v>-25.962222222222199</v>
      </c>
      <c r="E863" s="77">
        <v>32.4588888888889</v>
      </c>
      <c r="F863" s="37" t="s">
        <v>296</v>
      </c>
      <c r="G863" s="36" t="s">
        <v>2459</v>
      </c>
      <c r="H863" s="59" t="s">
        <v>1398</v>
      </c>
      <c r="I863" s="38" t="s">
        <v>196</v>
      </c>
      <c r="J863" s="60">
        <v>380000</v>
      </c>
      <c r="K863" s="38" t="s">
        <v>272</v>
      </c>
    </row>
    <row r="864" spans="1:11" ht="14.1" customHeight="1" x14ac:dyDescent="0.2">
      <c r="A864" s="10" t="s">
        <v>1391</v>
      </c>
      <c r="B864" s="59" t="s">
        <v>1399</v>
      </c>
      <c r="C864" s="36" t="s">
        <v>2459</v>
      </c>
      <c r="D864" s="77">
        <v>-19.609444444444399</v>
      </c>
      <c r="E864" s="77">
        <v>34.7430555555556</v>
      </c>
      <c r="F864" s="37" t="s">
        <v>296</v>
      </c>
      <c r="G864" s="36" t="s">
        <v>2459</v>
      </c>
      <c r="H864" s="59" t="s">
        <v>1398</v>
      </c>
      <c r="I864" s="38" t="s">
        <v>196</v>
      </c>
      <c r="J864" s="60">
        <v>380000</v>
      </c>
      <c r="K864" s="38" t="s">
        <v>272</v>
      </c>
    </row>
    <row r="865" spans="1:11" ht="14.1" customHeight="1" x14ac:dyDescent="0.2">
      <c r="A865" s="10" t="s">
        <v>1391</v>
      </c>
      <c r="B865" s="59" t="s">
        <v>2388</v>
      </c>
      <c r="C865" s="36" t="s">
        <v>2459</v>
      </c>
      <c r="D865" s="77">
        <v>-15.6980555555556</v>
      </c>
      <c r="E865" s="77">
        <v>38.283611111111099</v>
      </c>
      <c r="F865" s="37" t="s">
        <v>296</v>
      </c>
      <c r="G865" s="36" t="s">
        <v>2459</v>
      </c>
      <c r="H865" s="59" t="s">
        <v>1398</v>
      </c>
      <c r="I865" s="38" t="s">
        <v>196</v>
      </c>
      <c r="J865" s="60" t="s">
        <v>198</v>
      </c>
      <c r="K865" s="38" t="s">
        <v>272</v>
      </c>
    </row>
    <row r="866" spans="1:11" ht="14.1" customHeight="1" x14ac:dyDescent="0.2">
      <c r="A866" s="10" t="s">
        <v>1391</v>
      </c>
      <c r="B866" s="59" t="s">
        <v>1400</v>
      </c>
      <c r="C866" s="36" t="s">
        <v>2459</v>
      </c>
      <c r="D866" s="77">
        <v>-16.115277777777798</v>
      </c>
      <c r="E866" s="77">
        <v>33.729444444444397</v>
      </c>
      <c r="F866" s="40" t="s">
        <v>276</v>
      </c>
      <c r="G866" s="36" t="s">
        <v>2459</v>
      </c>
      <c r="H866" s="59" t="s">
        <v>1401</v>
      </c>
      <c r="I866" s="38" t="s">
        <v>196</v>
      </c>
      <c r="J866" s="60">
        <v>60000</v>
      </c>
      <c r="K866" s="38" t="s">
        <v>272</v>
      </c>
    </row>
    <row r="867" spans="1:11" ht="14.1" customHeight="1" x14ac:dyDescent="0.2">
      <c r="A867" s="38" t="s">
        <v>1391</v>
      </c>
      <c r="B867" s="38" t="s">
        <v>1402</v>
      </c>
      <c r="C867" s="38" t="s">
        <v>197</v>
      </c>
      <c r="D867" s="73">
        <v>-12.9766666666667</v>
      </c>
      <c r="E867" s="73">
        <v>39.854999999999997</v>
      </c>
      <c r="F867" s="54" t="s">
        <v>2295</v>
      </c>
      <c r="G867" s="36" t="s">
        <v>2459</v>
      </c>
      <c r="H867" s="38" t="s">
        <v>1403</v>
      </c>
      <c r="I867" s="38" t="s">
        <v>194</v>
      </c>
      <c r="J867" s="41">
        <v>10000</v>
      </c>
      <c r="K867" s="38" t="s">
        <v>272</v>
      </c>
    </row>
    <row r="868" spans="1:11" ht="14.1" customHeight="1" x14ac:dyDescent="0.2">
      <c r="A868" s="10" t="s">
        <v>1391</v>
      </c>
      <c r="B868" s="59" t="s">
        <v>1404</v>
      </c>
      <c r="C868" s="36" t="s">
        <v>2459</v>
      </c>
      <c r="D868" s="77">
        <v>-12.550555555555601</v>
      </c>
      <c r="E868" s="77">
        <v>40.277500000000003</v>
      </c>
      <c r="F868" s="26" t="s">
        <v>275</v>
      </c>
      <c r="G868" s="36" t="s">
        <v>2459</v>
      </c>
      <c r="H868" s="59" t="s">
        <v>1405</v>
      </c>
      <c r="I868" s="38" t="s">
        <v>196</v>
      </c>
      <c r="J868" s="60">
        <v>1500</v>
      </c>
      <c r="K868" s="38" t="s">
        <v>272</v>
      </c>
    </row>
    <row r="869" spans="1:11" ht="14.1" customHeight="1" x14ac:dyDescent="0.2">
      <c r="A869" s="10" t="s">
        <v>1391</v>
      </c>
      <c r="B869" s="59" t="s">
        <v>1406</v>
      </c>
      <c r="C869" s="10" t="s">
        <v>192</v>
      </c>
      <c r="D869" s="77">
        <v>-21.719722222222199</v>
      </c>
      <c r="E869" s="77">
        <v>34.991666666666703</v>
      </c>
      <c r="F869" s="45" t="s">
        <v>577</v>
      </c>
      <c r="G869" s="36" t="s">
        <v>2459</v>
      </c>
      <c r="H869" s="59" t="s">
        <v>1407</v>
      </c>
      <c r="I869" s="38" t="s">
        <v>196</v>
      </c>
      <c r="J869" s="60">
        <v>3100</v>
      </c>
      <c r="K869" s="38" t="s">
        <v>1408</v>
      </c>
    </row>
    <row r="870" spans="1:11" ht="14.1" customHeight="1" x14ac:dyDescent="0.2">
      <c r="A870" s="10" t="s">
        <v>1391</v>
      </c>
      <c r="B870" s="59" t="s">
        <v>1412</v>
      </c>
      <c r="C870" s="36" t="s">
        <v>2459</v>
      </c>
      <c r="D870" s="75">
        <v>-18.25</v>
      </c>
      <c r="E870" s="75">
        <v>35</v>
      </c>
      <c r="F870" s="59" t="s">
        <v>1410</v>
      </c>
      <c r="G870" s="36" t="s">
        <v>2459</v>
      </c>
      <c r="H870" s="59" t="s">
        <v>1413</v>
      </c>
      <c r="I870" s="38" t="s">
        <v>196</v>
      </c>
      <c r="J870" s="60" t="s">
        <v>198</v>
      </c>
      <c r="K870" s="44" t="s">
        <v>272</v>
      </c>
    </row>
    <row r="871" spans="1:11" ht="14.1" customHeight="1" x14ac:dyDescent="0.2">
      <c r="A871" s="10" t="s">
        <v>1391</v>
      </c>
      <c r="B871" s="59" t="s">
        <v>1409</v>
      </c>
      <c r="C871" s="36" t="s">
        <v>2459</v>
      </c>
      <c r="D871" s="77">
        <v>-16.509166666666701</v>
      </c>
      <c r="E871" s="77">
        <v>37.9022222222222</v>
      </c>
      <c r="F871" s="59" t="s">
        <v>1410</v>
      </c>
      <c r="G871" s="36" t="s">
        <v>2459</v>
      </c>
      <c r="H871" s="59" t="s">
        <v>1411</v>
      </c>
      <c r="I871" s="38" t="s">
        <v>196</v>
      </c>
      <c r="J871" s="60">
        <f>315+110</f>
        <v>425</v>
      </c>
      <c r="K871" s="44" t="s">
        <v>272</v>
      </c>
    </row>
    <row r="872" spans="1:11" ht="14.1" customHeight="1" x14ac:dyDescent="0.2">
      <c r="A872" s="38" t="s">
        <v>1414</v>
      </c>
      <c r="B872" s="38" t="s">
        <v>1415</v>
      </c>
      <c r="C872" s="38" t="s">
        <v>197</v>
      </c>
      <c r="D872" s="73">
        <v>-19.216666666666701</v>
      </c>
      <c r="E872" s="73">
        <v>17.716666666666701</v>
      </c>
      <c r="F872" s="34" t="s">
        <v>2243</v>
      </c>
      <c r="G872" s="36" t="s">
        <v>2459</v>
      </c>
      <c r="H872" s="10" t="s">
        <v>1416</v>
      </c>
      <c r="I872" s="38" t="s">
        <v>196</v>
      </c>
      <c r="J872" s="41">
        <v>1000</v>
      </c>
      <c r="K872" s="38" t="s">
        <v>272</v>
      </c>
    </row>
    <row r="873" spans="1:11" ht="14.1" customHeight="1" x14ac:dyDescent="0.2">
      <c r="A873" s="10" t="s">
        <v>1414</v>
      </c>
      <c r="B873" s="10" t="s">
        <v>1417</v>
      </c>
      <c r="C873" s="10" t="s">
        <v>197</v>
      </c>
      <c r="D873" s="77">
        <v>-22.02</v>
      </c>
      <c r="E873" s="77">
        <v>15.73</v>
      </c>
      <c r="F873" s="44" t="s">
        <v>2242</v>
      </c>
      <c r="G873" s="10" t="s">
        <v>199</v>
      </c>
      <c r="H873" s="10" t="s">
        <v>1418</v>
      </c>
      <c r="I873" s="38" t="s">
        <v>196</v>
      </c>
      <c r="J873" s="11">
        <v>3</v>
      </c>
      <c r="K873" s="38" t="s">
        <v>272</v>
      </c>
    </row>
    <row r="874" spans="1:11" ht="14.1" customHeight="1" x14ac:dyDescent="0.2">
      <c r="A874" s="38" t="s">
        <v>1414</v>
      </c>
      <c r="B874" s="38" t="s">
        <v>1419</v>
      </c>
      <c r="C874" s="10" t="s">
        <v>197</v>
      </c>
      <c r="D874" s="73">
        <v>-24.633333333333301</v>
      </c>
      <c r="E874" s="73">
        <v>17.966666666666701</v>
      </c>
      <c r="F874" s="41" t="s">
        <v>274</v>
      </c>
      <c r="G874" s="38" t="s">
        <v>199</v>
      </c>
      <c r="H874" s="38" t="s">
        <v>1420</v>
      </c>
      <c r="I874" s="38" t="s">
        <v>196</v>
      </c>
      <c r="J874" s="41">
        <v>6000000</v>
      </c>
      <c r="K874" s="38" t="s">
        <v>272</v>
      </c>
    </row>
    <row r="875" spans="1:11" ht="14.1" customHeight="1" x14ac:dyDescent="0.2">
      <c r="A875" s="10" t="s">
        <v>1414</v>
      </c>
      <c r="B875" s="10" t="s">
        <v>1421</v>
      </c>
      <c r="C875" s="10" t="s">
        <v>2264</v>
      </c>
      <c r="D875" s="73">
        <v>-25.4</v>
      </c>
      <c r="E875" s="73">
        <v>18.483333333333299</v>
      </c>
      <c r="F875" s="38" t="s">
        <v>2247</v>
      </c>
      <c r="G875" s="10" t="s">
        <v>375</v>
      </c>
      <c r="H875" s="10" t="s">
        <v>1422</v>
      </c>
      <c r="I875" s="38" t="s">
        <v>194</v>
      </c>
      <c r="J875" s="41" t="s">
        <v>198</v>
      </c>
      <c r="K875" s="38" t="s">
        <v>272</v>
      </c>
    </row>
    <row r="876" spans="1:11" ht="14.1" customHeight="1" x14ac:dyDescent="0.2">
      <c r="A876" s="10" t="s">
        <v>1414</v>
      </c>
      <c r="B876" s="10" t="s">
        <v>1415</v>
      </c>
      <c r="C876" s="10" t="s">
        <v>197</v>
      </c>
      <c r="D876" s="77">
        <v>-22.83</v>
      </c>
      <c r="E876" s="77">
        <v>16.75</v>
      </c>
      <c r="F876" s="38" t="s">
        <v>2247</v>
      </c>
      <c r="G876" s="36" t="s">
        <v>2459</v>
      </c>
      <c r="H876" s="10" t="s">
        <v>1416</v>
      </c>
      <c r="I876" s="38" t="s">
        <v>196</v>
      </c>
      <c r="J876" s="11">
        <v>30000</v>
      </c>
      <c r="K876" s="38" t="s">
        <v>272</v>
      </c>
    </row>
    <row r="877" spans="1:11" ht="14.1" customHeight="1" x14ac:dyDescent="0.2">
      <c r="A877" s="10" t="s">
        <v>1414</v>
      </c>
      <c r="B877" s="10" t="s">
        <v>1424</v>
      </c>
      <c r="C877" s="38" t="s">
        <v>192</v>
      </c>
      <c r="D877" s="75">
        <v>-19.269332885742099</v>
      </c>
      <c r="E877" s="75">
        <v>17.499464035034102</v>
      </c>
      <c r="F877" s="38" t="s">
        <v>2247</v>
      </c>
      <c r="G877" s="36" t="s">
        <v>2459</v>
      </c>
      <c r="H877" s="10" t="s">
        <v>1422</v>
      </c>
      <c r="I877" s="38" t="s">
        <v>196</v>
      </c>
      <c r="J877" s="41">
        <v>6000</v>
      </c>
      <c r="K877" s="38" t="s">
        <v>272</v>
      </c>
    </row>
    <row r="878" spans="1:11" ht="14.1" customHeight="1" x14ac:dyDescent="0.2">
      <c r="A878" s="10" t="s">
        <v>1414</v>
      </c>
      <c r="B878" s="10" t="s">
        <v>1423</v>
      </c>
      <c r="C878" s="10" t="s">
        <v>351</v>
      </c>
      <c r="D878" s="77">
        <v>-18.98</v>
      </c>
      <c r="E878" s="77">
        <v>18</v>
      </c>
      <c r="F878" s="38" t="s">
        <v>2247</v>
      </c>
      <c r="G878" s="36" t="s">
        <v>2459</v>
      </c>
      <c r="H878" s="10" t="s">
        <v>1422</v>
      </c>
      <c r="I878" s="38" t="s">
        <v>196</v>
      </c>
      <c r="J878" s="11">
        <v>15500</v>
      </c>
      <c r="K878" s="38" t="s">
        <v>272</v>
      </c>
    </row>
    <row r="879" spans="1:11" ht="14.1" customHeight="1" x14ac:dyDescent="0.2">
      <c r="A879" s="10" t="s">
        <v>1414</v>
      </c>
      <c r="B879" s="10" t="s">
        <v>1425</v>
      </c>
      <c r="C879" s="10" t="s">
        <v>197</v>
      </c>
      <c r="D879" s="75">
        <v>-19.243980100000002</v>
      </c>
      <c r="E879" s="75">
        <v>17.712586399999999</v>
      </c>
      <c r="F879" s="10" t="s">
        <v>2247</v>
      </c>
      <c r="G879" s="10" t="s">
        <v>375</v>
      </c>
      <c r="H879" s="10" t="s">
        <v>1422</v>
      </c>
      <c r="I879" s="38" t="s">
        <v>196</v>
      </c>
      <c r="J879" s="11">
        <v>35000</v>
      </c>
      <c r="K879" s="38" t="s">
        <v>272</v>
      </c>
    </row>
    <row r="880" spans="1:11" ht="14.1" customHeight="1" x14ac:dyDescent="0.2">
      <c r="A880" s="10" t="s">
        <v>1414</v>
      </c>
      <c r="B880" s="10" t="s">
        <v>1425</v>
      </c>
      <c r="C880" s="10" t="s">
        <v>197</v>
      </c>
      <c r="D880" s="75">
        <v>-19.243980100000002</v>
      </c>
      <c r="E880" s="75">
        <v>17.712586399999999</v>
      </c>
      <c r="F880" s="10" t="s">
        <v>2250</v>
      </c>
      <c r="G880" s="10" t="s">
        <v>375</v>
      </c>
      <c r="H880" s="10" t="s">
        <v>1422</v>
      </c>
      <c r="I880" s="38" t="s">
        <v>196</v>
      </c>
      <c r="J880" s="11">
        <v>35000</v>
      </c>
      <c r="K880" s="38" t="s">
        <v>272</v>
      </c>
    </row>
    <row r="881" spans="1:11" ht="14.1" customHeight="1" x14ac:dyDescent="0.2">
      <c r="A881" s="10" t="s">
        <v>1414</v>
      </c>
      <c r="B881" s="10" t="s">
        <v>1425</v>
      </c>
      <c r="C881" s="10" t="s">
        <v>197</v>
      </c>
      <c r="D881" s="75">
        <v>-19.243980100000002</v>
      </c>
      <c r="E881" s="75">
        <v>17.712586399999999</v>
      </c>
      <c r="F881" s="10" t="s">
        <v>2252</v>
      </c>
      <c r="G881" s="10" t="s">
        <v>375</v>
      </c>
      <c r="H881" s="10" t="s">
        <v>1422</v>
      </c>
      <c r="I881" s="38" t="s">
        <v>196</v>
      </c>
      <c r="J881" s="11">
        <v>35000</v>
      </c>
      <c r="K881" s="38" t="s">
        <v>272</v>
      </c>
    </row>
    <row r="882" spans="1:11" ht="14.1" customHeight="1" x14ac:dyDescent="0.2">
      <c r="A882" s="10" t="s">
        <v>1414</v>
      </c>
      <c r="B882" s="54" t="s">
        <v>1426</v>
      </c>
      <c r="C882" s="10" t="s">
        <v>197</v>
      </c>
      <c r="D882" s="76">
        <v>-19.783300000000001</v>
      </c>
      <c r="E882" s="76">
        <v>18.0167</v>
      </c>
      <c r="F882" s="54" t="s">
        <v>2247</v>
      </c>
      <c r="G882" s="36" t="s">
        <v>2459</v>
      </c>
      <c r="H882" s="10" t="s">
        <v>1422</v>
      </c>
      <c r="I882" s="38" t="s">
        <v>196</v>
      </c>
      <c r="J882" s="55">
        <v>8000</v>
      </c>
      <c r="K882" s="38" t="s">
        <v>272</v>
      </c>
    </row>
    <row r="883" spans="1:11" ht="14.1" customHeight="1" x14ac:dyDescent="0.2">
      <c r="A883" s="10" t="s">
        <v>1414</v>
      </c>
      <c r="B883" s="54" t="s">
        <v>1426</v>
      </c>
      <c r="C883" s="10" t="s">
        <v>197</v>
      </c>
      <c r="D883" s="76">
        <v>-19.783300000000001</v>
      </c>
      <c r="E883" s="76">
        <v>18.0167</v>
      </c>
      <c r="F883" s="54" t="s">
        <v>2250</v>
      </c>
      <c r="G883" s="36" t="s">
        <v>2459</v>
      </c>
      <c r="H883" s="10" t="s">
        <v>1422</v>
      </c>
      <c r="I883" s="38" t="s">
        <v>196</v>
      </c>
      <c r="J883" s="55">
        <v>8000</v>
      </c>
      <c r="K883" s="38" t="s">
        <v>272</v>
      </c>
    </row>
    <row r="884" spans="1:11" ht="14.1" customHeight="1" x14ac:dyDescent="0.2">
      <c r="A884" s="10" t="s">
        <v>1414</v>
      </c>
      <c r="B884" s="54" t="s">
        <v>1426</v>
      </c>
      <c r="C884" s="10" t="s">
        <v>197</v>
      </c>
      <c r="D884" s="76">
        <v>-19.783300000000001</v>
      </c>
      <c r="E884" s="76">
        <v>18.0167</v>
      </c>
      <c r="F884" s="54" t="s">
        <v>2251</v>
      </c>
      <c r="G884" s="36" t="s">
        <v>2459</v>
      </c>
      <c r="H884" s="10" t="s">
        <v>1422</v>
      </c>
      <c r="I884" s="38" t="s">
        <v>196</v>
      </c>
      <c r="J884" s="55">
        <v>8000</v>
      </c>
      <c r="K884" s="38" t="s">
        <v>272</v>
      </c>
    </row>
    <row r="885" spans="1:11" ht="14.1" customHeight="1" x14ac:dyDescent="0.2">
      <c r="A885" s="10" t="s">
        <v>1414</v>
      </c>
      <c r="B885" s="54" t="s">
        <v>1426</v>
      </c>
      <c r="C885" s="10" t="s">
        <v>197</v>
      </c>
      <c r="D885" s="76">
        <v>-19.783300000000001</v>
      </c>
      <c r="E885" s="76">
        <v>18.0167</v>
      </c>
      <c r="F885" s="54" t="s">
        <v>2252</v>
      </c>
      <c r="G885" s="36" t="s">
        <v>2459</v>
      </c>
      <c r="H885" s="10" t="s">
        <v>1422</v>
      </c>
      <c r="I885" s="38" t="s">
        <v>196</v>
      </c>
      <c r="J885" s="55">
        <v>8000</v>
      </c>
      <c r="K885" s="38" t="s">
        <v>272</v>
      </c>
    </row>
    <row r="886" spans="1:11" ht="14.1" customHeight="1" x14ac:dyDescent="0.2">
      <c r="A886" s="10" t="s">
        <v>1414</v>
      </c>
      <c r="B886" s="10" t="s">
        <v>1427</v>
      </c>
      <c r="C886" s="10" t="s">
        <v>197</v>
      </c>
      <c r="D886" s="77">
        <v>-22.83</v>
      </c>
      <c r="E886" s="77">
        <v>16.75</v>
      </c>
      <c r="F886" s="10" t="s">
        <v>2247</v>
      </c>
      <c r="G886" s="10" t="s">
        <v>1428</v>
      </c>
      <c r="H886" s="10" t="s">
        <v>1422</v>
      </c>
      <c r="I886" s="38" t="s">
        <v>196</v>
      </c>
      <c r="J886" s="11">
        <v>12000</v>
      </c>
      <c r="K886" s="38" t="s">
        <v>272</v>
      </c>
    </row>
    <row r="887" spans="1:11" ht="14.1" customHeight="1" x14ac:dyDescent="0.2">
      <c r="A887" s="10" t="s">
        <v>1414</v>
      </c>
      <c r="B887" s="10" t="s">
        <v>1427</v>
      </c>
      <c r="C887" s="10" t="s">
        <v>197</v>
      </c>
      <c r="D887" s="77">
        <v>-22.83</v>
      </c>
      <c r="E887" s="77">
        <v>16.75</v>
      </c>
      <c r="F887" s="10" t="s">
        <v>199</v>
      </c>
      <c r="G887" s="10" t="s">
        <v>1428</v>
      </c>
      <c r="H887" s="10" t="s">
        <v>1422</v>
      </c>
      <c r="I887" s="38" t="s">
        <v>196</v>
      </c>
      <c r="J887" s="11">
        <v>12000</v>
      </c>
      <c r="K887" s="38" t="s">
        <v>272</v>
      </c>
    </row>
    <row r="888" spans="1:11" ht="14.1" customHeight="1" x14ac:dyDescent="0.2">
      <c r="A888" s="10" t="s">
        <v>1414</v>
      </c>
      <c r="B888" s="10" t="s">
        <v>1427</v>
      </c>
      <c r="C888" s="10" t="s">
        <v>197</v>
      </c>
      <c r="D888" s="77">
        <v>-22.83</v>
      </c>
      <c r="E888" s="77">
        <v>16.75</v>
      </c>
      <c r="F888" s="10" t="s">
        <v>2252</v>
      </c>
      <c r="G888" s="10" t="s">
        <v>1428</v>
      </c>
      <c r="H888" s="10" t="s">
        <v>1422</v>
      </c>
      <c r="I888" s="38" t="s">
        <v>196</v>
      </c>
      <c r="J888" s="11">
        <v>12000</v>
      </c>
      <c r="K888" s="38" t="s">
        <v>272</v>
      </c>
    </row>
    <row r="889" spans="1:11" ht="14.1" customHeight="1" x14ac:dyDescent="0.2">
      <c r="A889" s="10" t="s">
        <v>1414</v>
      </c>
      <c r="B889" s="54" t="s">
        <v>1429</v>
      </c>
      <c r="C889" s="10" t="s">
        <v>197</v>
      </c>
      <c r="D889" s="76">
        <v>-22.383299999999998</v>
      </c>
      <c r="E889" s="76">
        <v>17.366700000000002</v>
      </c>
      <c r="F889" s="54" t="s">
        <v>2247</v>
      </c>
      <c r="G889" s="36" t="s">
        <v>2459</v>
      </c>
      <c r="H889" s="10" t="s">
        <v>1422</v>
      </c>
      <c r="I889" s="38" t="s">
        <v>196</v>
      </c>
      <c r="J889" s="55">
        <v>18000</v>
      </c>
      <c r="K889" s="38" t="s">
        <v>272</v>
      </c>
    </row>
    <row r="890" spans="1:11" ht="14.1" customHeight="1" x14ac:dyDescent="0.2">
      <c r="A890" s="10" t="s">
        <v>1414</v>
      </c>
      <c r="B890" s="54" t="s">
        <v>1429</v>
      </c>
      <c r="C890" s="10" t="s">
        <v>197</v>
      </c>
      <c r="D890" s="76">
        <v>-22.383299999999998</v>
      </c>
      <c r="E890" s="76">
        <v>17.366700000000002</v>
      </c>
      <c r="F890" s="54" t="s">
        <v>2251</v>
      </c>
      <c r="G890" s="36" t="s">
        <v>2459</v>
      </c>
      <c r="H890" s="10" t="s">
        <v>1422</v>
      </c>
      <c r="I890" s="38" t="s">
        <v>196</v>
      </c>
      <c r="J890" s="55">
        <v>18000</v>
      </c>
      <c r="K890" s="38" t="s">
        <v>272</v>
      </c>
    </row>
    <row r="891" spans="1:11" ht="14.1" customHeight="1" x14ac:dyDescent="0.2">
      <c r="A891" s="10" t="s">
        <v>1414</v>
      </c>
      <c r="B891" s="54" t="s">
        <v>1429</v>
      </c>
      <c r="C891" s="10" t="s">
        <v>197</v>
      </c>
      <c r="D891" s="76">
        <v>-22.383299999999998</v>
      </c>
      <c r="E891" s="76">
        <v>17.366700000000002</v>
      </c>
      <c r="F891" s="54" t="s">
        <v>2496</v>
      </c>
      <c r="G891" s="36" t="s">
        <v>2459</v>
      </c>
      <c r="H891" s="10" t="s">
        <v>1422</v>
      </c>
      <c r="I891" s="38" t="s">
        <v>196</v>
      </c>
      <c r="J891" s="55">
        <v>18000</v>
      </c>
      <c r="K891" s="38" t="s">
        <v>272</v>
      </c>
    </row>
    <row r="892" spans="1:11" ht="14.1" customHeight="1" x14ac:dyDescent="0.2">
      <c r="A892" s="10" t="s">
        <v>1414</v>
      </c>
      <c r="B892" s="10" t="s">
        <v>1432</v>
      </c>
      <c r="C892" s="36" t="s">
        <v>2459</v>
      </c>
      <c r="D892" s="73">
        <v>-27.45</v>
      </c>
      <c r="E892" s="73">
        <v>15.4</v>
      </c>
      <c r="F892" s="10" t="s">
        <v>264</v>
      </c>
      <c r="G892" s="10" t="s">
        <v>199</v>
      </c>
      <c r="H892" s="10" t="s">
        <v>1433</v>
      </c>
      <c r="I892" s="38" t="s">
        <v>196</v>
      </c>
      <c r="J892" s="41" t="s">
        <v>198</v>
      </c>
      <c r="K892" s="38" t="s">
        <v>273</v>
      </c>
    </row>
    <row r="893" spans="1:11" ht="14.1" customHeight="1" x14ac:dyDescent="0.2">
      <c r="A893" s="10" t="s">
        <v>1414</v>
      </c>
      <c r="B893" s="10" t="s">
        <v>1436</v>
      </c>
      <c r="C893" s="38" t="s">
        <v>1437</v>
      </c>
      <c r="D893" s="73">
        <v>-27.1666666666667</v>
      </c>
      <c r="E893" s="73">
        <v>17.683333333333302</v>
      </c>
      <c r="F893" s="10" t="s">
        <v>264</v>
      </c>
      <c r="G893" s="10" t="s">
        <v>199</v>
      </c>
      <c r="H893" s="10" t="s">
        <v>1433</v>
      </c>
      <c r="I893" s="38" t="s">
        <v>196</v>
      </c>
      <c r="J893" s="11" t="s">
        <v>198</v>
      </c>
      <c r="K893" s="38" t="s">
        <v>273</v>
      </c>
    </row>
    <row r="894" spans="1:11" ht="14.1" customHeight="1" x14ac:dyDescent="0.2">
      <c r="A894" s="38" t="s">
        <v>1414</v>
      </c>
      <c r="B894" s="38" t="s">
        <v>1438</v>
      </c>
      <c r="C894" s="38" t="s">
        <v>192</v>
      </c>
      <c r="D894" s="73">
        <v>-26.608611111111099</v>
      </c>
      <c r="E894" s="73">
        <v>15.137777777777799</v>
      </c>
      <c r="F894" s="10" t="s">
        <v>264</v>
      </c>
      <c r="G894" s="38" t="s">
        <v>199</v>
      </c>
      <c r="H894" s="38" t="s">
        <v>1439</v>
      </c>
      <c r="I894" s="38" t="s">
        <v>196</v>
      </c>
      <c r="J894" s="41" t="s">
        <v>198</v>
      </c>
      <c r="K894" s="38" t="s">
        <v>273</v>
      </c>
    </row>
    <row r="895" spans="1:11" ht="14.1" customHeight="1" x14ac:dyDescent="0.2">
      <c r="A895" s="38" t="s">
        <v>1414</v>
      </c>
      <c r="B895" s="38" t="s">
        <v>1441</v>
      </c>
      <c r="C895" s="38" t="s">
        <v>2264</v>
      </c>
      <c r="D895" s="73">
        <v>-26.366666666666699</v>
      </c>
      <c r="E895" s="73">
        <v>14.966666666666701</v>
      </c>
      <c r="F895" s="10" t="s">
        <v>264</v>
      </c>
      <c r="G895" s="38" t="s">
        <v>199</v>
      </c>
      <c r="H895" s="38" t="s">
        <v>1442</v>
      </c>
      <c r="I895" s="38" t="s">
        <v>196</v>
      </c>
      <c r="J895" s="41" t="s">
        <v>198</v>
      </c>
      <c r="K895" s="38" t="s">
        <v>273</v>
      </c>
    </row>
    <row r="896" spans="1:11" ht="14.1" customHeight="1" x14ac:dyDescent="0.2">
      <c r="A896" s="10" t="s">
        <v>1414</v>
      </c>
      <c r="B896" s="10" t="s">
        <v>1434</v>
      </c>
      <c r="C896" s="10" t="s">
        <v>197</v>
      </c>
      <c r="D896" s="73">
        <v>-25.483333333333299</v>
      </c>
      <c r="E896" s="73">
        <v>18.533333333333299</v>
      </c>
      <c r="F896" s="10" t="s">
        <v>264</v>
      </c>
      <c r="G896" s="10" t="s">
        <v>199</v>
      </c>
      <c r="H896" s="10" t="s">
        <v>1433</v>
      </c>
      <c r="I896" s="38" t="s">
        <v>196</v>
      </c>
      <c r="J896" s="11" t="s">
        <v>198</v>
      </c>
      <c r="K896" s="38" t="s">
        <v>273</v>
      </c>
    </row>
    <row r="897" spans="1:11" ht="14.1" customHeight="1" x14ac:dyDescent="0.2">
      <c r="A897" s="10" t="s">
        <v>1414</v>
      </c>
      <c r="B897" s="10" t="s">
        <v>1430</v>
      </c>
      <c r="C897" s="10" t="s">
        <v>197</v>
      </c>
      <c r="D897" s="75">
        <v>-23.2335499</v>
      </c>
      <c r="E897" s="75">
        <v>17.323110700000001</v>
      </c>
      <c r="F897" s="10" t="s">
        <v>264</v>
      </c>
      <c r="G897" s="10" t="s">
        <v>199</v>
      </c>
      <c r="H897" s="10" t="s">
        <v>1431</v>
      </c>
      <c r="I897" s="38" t="s">
        <v>196</v>
      </c>
      <c r="J897" s="41" t="s">
        <v>198</v>
      </c>
      <c r="K897" s="38" t="s">
        <v>273</v>
      </c>
    </row>
    <row r="898" spans="1:11" ht="14.1" customHeight="1" x14ac:dyDescent="0.2">
      <c r="A898" s="10" t="s">
        <v>1414</v>
      </c>
      <c r="B898" s="10" t="s">
        <v>1440</v>
      </c>
      <c r="C898" s="38" t="s">
        <v>2264</v>
      </c>
      <c r="D898" s="75">
        <v>-22.658231199999999</v>
      </c>
      <c r="E898" s="75">
        <v>14.5272497</v>
      </c>
      <c r="F898" s="10" t="s">
        <v>264</v>
      </c>
      <c r="G898" s="10" t="s">
        <v>199</v>
      </c>
      <c r="H898" s="10" t="s">
        <v>1433</v>
      </c>
      <c r="I898" s="38" t="s">
        <v>196</v>
      </c>
      <c r="J898" s="11" t="s">
        <v>198</v>
      </c>
      <c r="K898" s="38" t="s">
        <v>273</v>
      </c>
    </row>
    <row r="899" spans="1:11" ht="14.1" customHeight="1" x14ac:dyDescent="0.2">
      <c r="A899" s="10" t="s">
        <v>1414</v>
      </c>
      <c r="B899" s="10" t="s">
        <v>1435</v>
      </c>
      <c r="C899" s="10" t="s">
        <v>197</v>
      </c>
      <c r="D899" s="73">
        <v>-22.633333333333301</v>
      </c>
      <c r="E899" s="73">
        <v>14.6666666666667</v>
      </c>
      <c r="F899" s="10" t="s">
        <v>264</v>
      </c>
      <c r="G899" s="10" t="s">
        <v>199</v>
      </c>
      <c r="H899" s="10" t="s">
        <v>1433</v>
      </c>
      <c r="I899" s="38" t="s">
        <v>196</v>
      </c>
      <c r="J899" s="11" t="s">
        <v>198</v>
      </c>
      <c r="K899" s="38" t="s">
        <v>273</v>
      </c>
    </row>
    <row r="900" spans="1:11" ht="14.1" customHeight="1" x14ac:dyDescent="0.2">
      <c r="A900" s="38" t="s">
        <v>1414</v>
      </c>
      <c r="B900" s="38" t="s">
        <v>1445</v>
      </c>
      <c r="C900" s="38" t="s">
        <v>200</v>
      </c>
      <c r="D900" s="73">
        <v>-22.5702777777778</v>
      </c>
      <c r="E900" s="73">
        <v>17.0836111111111</v>
      </c>
      <c r="F900" s="10" t="s">
        <v>264</v>
      </c>
      <c r="G900" s="36" t="s">
        <v>2459</v>
      </c>
      <c r="H900" s="38" t="s">
        <v>1446</v>
      </c>
      <c r="I900" s="38" t="s">
        <v>196</v>
      </c>
      <c r="J900" s="41">
        <f>25000*12</f>
        <v>300000</v>
      </c>
      <c r="K900" s="38" t="s">
        <v>273</v>
      </c>
    </row>
    <row r="901" spans="1:11" ht="14.1" customHeight="1" x14ac:dyDescent="0.2">
      <c r="A901" s="38" t="s">
        <v>1414</v>
      </c>
      <c r="B901" s="38" t="s">
        <v>1443</v>
      </c>
      <c r="C901" s="38" t="s">
        <v>200</v>
      </c>
      <c r="D901" s="73">
        <v>-21.983333333333299</v>
      </c>
      <c r="E901" s="73">
        <v>16.9166666666667</v>
      </c>
      <c r="F901" s="10" t="s">
        <v>264</v>
      </c>
      <c r="G901" s="36" t="s">
        <v>2459</v>
      </c>
      <c r="H901" s="38" t="s">
        <v>1444</v>
      </c>
      <c r="I901" s="38" t="s">
        <v>196</v>
      </c>
      <c r="J901" s="41">
        <v>30000</v>
      </c>
      <c r="K901" s="38" t="s">
        <v>273</v>
      </c>
    </row>
    <row r="902" spans="1:11" ht="14.1" customHeight="1" x14ac:dyDescent="0.2">
      <c r="A902" s="38" t="s">
        <v>1414</v>
      </c>
      <c r="B902" s="38" t="s">
        <v>1447</v>
      </c>
      <c r="C902" s="38" t="s">
        <v>197</v>
      </c>
      <c r="D902" s="73">
        <v>-22</v>
      </c>
      <c r="E902" s="73">
        <v>15.6</v>
      </c>
      <c r="F902" s="38" t="s">
        <v>1448</v>
      </c>
      <c r="G902" s="38" t="s">
        <v>199</v>
      </c>
      <c r="H902" s="38" t="s">
        <v>1449</v>
      </c>
      <c r="I902" s="38" t="s">
        <v>196</v>
      </c>
      <c r="J902" s="41" t="s">
        <v>198</v>
      </c>
      <c r="K902" s="38" t="s">
        <v>272</v>
      </c>
    </row>
    <row r="903" spans="1:11" ht="14.1" customHeight="1" x14ac:dyDescent="0.2">
      <c r="A903" s="10" t="s">
        <v>1414</v>
      </c>
      <c r="B903" s="10" t="s">
        <v>1450</v>
      </c>
      <c r="C903" s="10" t="s">
        <v>197</v>
      </c>
      <c r="D903" s="77">
        <v>-20.8</v>
      </c>
      <c r="E903" s="77">
        <v>16.75</v>
      </c>
      <c r="F903" s="38" t="s">
        <v>2319</v>
      </c>
      <c r="G903" s="36" t="s">
        <v>2459</v>
      </c>
      <c r="H903" s="10" t="s">
        <v>1451</v>
      </c>
      <c r="I903" s="38" t="s">
        <v>196</v>
      </c>
      <c r="J903" s="11">
        <v>80000</v>
      </c>
      <c r="K903" s="38" t="s">
        <v>272</v>
      </c>
    </row>
    <row r="904" spans="1:11" ht="14.1" customHeight="1" x14ac:dyDescent="0.2">
      <c r="A904" s="38" t="s">
        <v>1414</v>
      </c>
      <c r="B904" s="38" t="s">
        <v>1454</v>
      </c>
      <c r="C904" s="36" t="s">
        <v>2459</v>
      </c>
      <c r="D904" s="73">
        <v>-26.4</v>
      </c>
      <c r="E904" s="73">
        <v>18.466666666666701</v>
      </c>
      <c r="F904" s="38" t="s">
        <v>334</v>
      </c>
      <c r="G904" s="38" t="s">
        <v>199</v>
      </c>
      <c r="H904" s="38" t="s">
        <v>1455</v>
      </c>
      <c r="I904" s="38" t="s">
        <v>196</v>
      </c>
      <c r="J904" s="41" t="s">
        <v>198</v>
      </c>
      <c r="K904" s="38" t="s">
        <v>272</v>
      </c>
    </row>
    <row r="905" spans="1:11" ht="14.1" customHeight="1" x14ac:dyDescent="0.2">
      <c r="A905" s="38" t="s">
        <v>1414</v>
      </c>
      <c r="B905" s="38" t="s">
        <v>1452</v>
      </c>
      <c r="C905" s="38" t="s">
        <v>197</v>
      </c>
      <c r="D905" s="73">
        <v>-25.05</v>
      </c>
      <c r="E905" s="73">
        <v>19.633333333333301</v>
      </c>
      <c r="F905" s="38" t="s">
        <v>334</v>
      </c>
      <c r="G905" s="38" t="s">
        <v>199</v>
      </c>
      <c r="H905" s="38" t="s">
        <v>1453</v>
      </c>
      <c r="I905" s="38" t="s">
        <v>196</v>
      </c>
      <c r="J905" s="41" t="s">
        <v>198</v>
      </c>
      <c r="K905" s="38" t="s">
        <v>272</v>
      </c>
    </row>
    <row r="906" spans="1:11" ht="14.1" customHeight="1" x14ac:dyDescent="0.2">
      <c r="A906" s="38" t="s">
        <v>1414</v>
      </c>
      <c r="B906" s="38" t="s">
        <v>1456</v>
      </c>
      <c r="C906" s="10" t="s">
        <v>197</v>
      </c>
      <c r="D906" s="75">
        <v>-22</v>
      </c>
      <c r="E906" s="75">
        <v>17</v>
      </c>
      <c r="F906" s="26" t="s">
        <v>275</v>
      </c>
      <c r="G906" s="38" t="s">
        <v>199</v>
      </c>
      <c r="H906" s="38" t="s">
        <v>1457</v>
      </c>
      <c r="I906" s="38" t="s">
        <v>196</v>
      </c>
      <c r="J906" s="41" t="s">
        <v>198</v>
      </c>
      <c r="K906" s="38" t="s">
        <v>272</v>
      </c>
    </row>
    <row r="907" spans="1:11" ht="14.1" customHeight="1" x14ac:dyDescent="0.2">
      <c r="A907" s="38" t="s">
        <v>1414</v>
      </c>
      <c r="B907" s="38" t="s">
        <v>1458</v>
      </c>
      <c r="C907" s="38" t="s">
        <v>200</v>
      </c>
      <c r="D907" s="75">
        <v>-22</v>
      </c>
      <c r="E907" s="75">
        <v>17</v>
      </c>
      <c r="F907" s="26" t="s">
        <v>275</v>
      </c>
      <c r="G907" s="38" t="s">
        <v>199</v>
      </c>
      <c r="H907" s="38" t="s">
        <v>1459</v>
      </c>
      <c r="I907" s="38" t="s">
        <v>196</v>
      </c>
      <c r="J907" s="11" t="s">
        <v>198</v>
      </c>
      <c r="K907" s="38" t="s">
        <v>272</v>
      </c>
    </row>
    <row r="908" spans="1:11" ht="14.1" customHeight="1" x14ac:dyDescent="0.2">
      <c r="A908" s="38" t="s">
        <v>1414</v>
      </c>
      <c r="B908" s="38" t="s">
        <v>1462</v>
      </c>
      <c r="C908" s="38" t="s">
        <v>200</v>
      </c>
      <c r="D908" s="75">
        <v>-22</v>
      </c>
      <c r="E908" s="75">
        <v>17</v>
      </c>
      <c r="F908" s="26" t="s">
        <v>275</v>
      </c>
      <c r="G908" s="38" t="s">
        <v>199</v>
      </c>
      <c r="H908" s="38" t="s">
        <v>1463</v>
      </c>
      <c r="I908" s="38" t="s">
        <v>196</v>
      </c>
      <c r="J908" s="41" t="s">
        <v>198</v>
      </c>
      <c r="K908" s="38" t="s">
        <v>272</v>
      </c>
    </row>
    <row r="909" spans="1:11" ht="14.1" customHeight="1" x14ac:dyDescent="0.2">
      <c r="A909" s="38" t="s">
        <v>1414</v>
      </c>
      <c r="B909" s="38" t="s">
        <v>1464</v>
      </c>
      <c r="C909" s="38" t="s">
        <v>1465</v>
      </c>
      <c r="D909" s="75">
        <v>-22</v>
      </c>
      <c r="E909" s="75">
        <v>17</v>
      </c>
      <c r="F909" s="26" t="s">
        <v>275</v>
      </c>
      <c r="G909" s="38" t="s">
        <v>199</v>
      </c>
      <c r="H909" s="38" t="s">
        <v>1457</v>
      </c>
      <c r="I909" s="38" t="s">
        <v>196</v>
      </c>
      <c r="J909" s="41" t="s">
        <v>198</v>
      </c>
      <c r="K909" s="38" t="s">
        <v>272</v>
      </c>
    </row>
    <row r="910" spans="1:11" ht="14.1" customHeight="1" x14ac:dyDescent="0.2">
      <c r="A910" s="38" t="s">
        <v>1414</v>
      </c>
      <c r="B910" s="38" t="s">
        <v>1460</v>
      </c>
      <c r="C910" s="38" t="s">
        <v>197</v>
      </c>
      <c r="D910" s="73">
        <v>-21.933333333333302</v>
      </c>
      <c r="E910" s="73">
        <v>15.8333333333333</v>
      </c>
      <c r="F910" s="26" t="s">
        <v>275</v>
      </c>
      <c r="G910" s="38" t="s">
        <v>199</v>
      </c>
      <c r="H910" s="38" t="s">
        <v>1461</v>
      </c>
      <c r="I910" s="38" t="s">
        <v>196</v>
      </c>
      <c r="J910" s="11" t="s">
        <v>198</v>
      </c>
      <c r="K910" s="38" t="s">
        <v>272</v>
      </c>
    </row>
    <row r="911" spans="1:11" ht="14.1" customHeight="1" x14ac:dyDescent="0.2">
      <c r="A911" s="10" t="s">
        <v>1414</v>
      </c>
      <c r="B911" s="54" t="s">
        <v>1483</v>
      </c>
      <c r="C911" s="10" t="s">
        <v>197</v>
      </c>
      <c r="D911" s="76">
        <v>27.95</v>
      </c>
      <c r="E911" s="76">
        <v>16.7667</v>
      </c>
      <c r="F911" s="54" t="s">
        <v>2250</v>
      </c>
      <c r="G911" s="54" t="s">
        <v>375</v>
      </c>
      <c r="H911" s="54" t="s">
        <v>1484</v>
      </c>
      <c r="I911" s="38" t="s">
        <v>196</v>
      </c>
      <c r="J911" s="55">
        <v>31000</v>
      </c>
      <c r="K911" s="38" t="s">
        <v>272</v>
      </c>
    </row>
    <row r="912" spans="1:11" ht="14.1" customHeight="1" x14ac:dyDescent="0.2">
      <c r="A912" s="38" t="s">
        <v>1414</v>
      </c>
      <c r="B912" s="38" t="s">
        <v>1470</v>
      </c>
      <c r="C912" s="38" t="s">
        <v>1471</v>
      </c>
      <c r="D912" s="73">
        <v>-22.9166666666667</v>
      </c>
      <c r="E912" s="73">
        <v>14.5833333333333</v>
      </c>
      <c r="F912" s="38" t="s">
        <v>344</v>
      </c>
      <c r="G912" s="36" t="s">
        <v>2459</v>
      </c>
      <c r="H912" s="38" t="s">
        <v>1472</v>
      </c>
      <c r="I912" s="38" t="s">
        <v>196</v>
      </c>
      <c r="J912" s="41">
        <v>650000</v>
      </c>
      <c r="K912" s="38" t="s">
        <v>272</v>
      </c>
    </row>
    <row r="913" spans="1:11" ht="14.1" customHeight="1" x14ac:dyDescent="0.2">
      <c r="A913" s="38" t="s">
        <v>1414</v>
      </c>
      <c r="B913" s="38" t="s">
        <v>1470</v>
      </c>
      <c r="C913" s="38" t="s">
        <v>192</v>
      </c>
      <c r="D913" s="73">
        <v>-22.9166666666667</v>
      </c>
      <c r="E913" s="73">
        <v>14.5833333333333</v>
      </c>
      <c r="F913" s="38" t="s">
        <v>344</v>
      </c>
      <c r="G913" s="38" t="s">
        <v>199</v>
      </c>
      <c r="H913" s="38" t="s">
        <v>1473</v>
      </c>
      <c r="I913" s="38" t="s">
        <v>196</v>
      </c>
      <c r="J913" s="41">
        <v>650000</v>
      </c>
      <c r="K913" s="38" t="s">
        <v>272</v>
      </c>
    </row>
    <row r="914" spans="1:11" ht="14.1" customHeight="1" x14ac:dyDescent="0.2">
      <c r="A914" s="38" t="s">
        <v>1414</v>
      </c>
      <c r="B914" s="38" t="s">
        <v>1468</v>
      </c>
      <c r="C914" s="38" t="s">
        <v>200</v>
      </c>
      <c r="D914" s="73">
        <v>-22.683333333333302</v>
      </c>
      <c r="E914" s="73">
        <v>14.533333333333299</v>
      </c>
      <c r="F914" s="38" t="s">
        <v>344</v>
      </c>
      <c r="G914" s="38" t="s">
        <v>199</v>
      </c>
      <c r="H914" s="38" t="s">
        <v>1469</v>
      </c>
      <c r="I914" s="38" t="s">
        <v>196</v>
      </c>
      <c r="J914" s="41">
        <v>120000</v>
      </c>
      <c r="K914" s="38" t="s">
        <v>272</v>
      </c>
    </row>
    <row r="915" spans="1:11" ht="14.1" customHeight="1" x14ac:dyDescent="0.2">
      <c r="A915" s="38" t="s">
        <v>1414</v>
      </c>
      <c r="B915" s="38" t="s">
        <v>1466</v>
      </c>
      <c r="C915" s="38" t="s">
        <v>200</v>
      </c>
      <c r="D915" s="73">
        <v>-21.766666666666701</v>
      </c>
      <c r="E915" s="73">
        <v>13.966666666666701</v>
      </c>
      <c r="F915" s="38" t="s">
        <v>344</v>
      </c>
      <c r="G915" s="38" t="s">
        <v>199</v>
      </c>
      <c r="H915" s="38" t="s">
        <v>1467</v>
      </c>
      <c r="I915" s="38" t="s">
        <v>196</v>
      </c>
      <c r="J915" s="41">
        <v>15000</v>
      </c>
      <c r="K915" s="38" t="s">
        <v>272</v>
      </c>
    </row>
    <row r="916" spans="1:11" ht="14.1" customHeight="1" x14ac:dyDescent="0.2">
      <c r="A916" s="38" t="s">
        <v>1414</v>
      </c>
      <c r="B916" s="38" t="s">
        <v>1474</v>
      </c>
      <c r="C916" s="10" t="s">
        <v>197</v>
      </c>
      <c r="D916" s="73">
        <v>-17.3333333333333</v>
      </c>
      <c r="E916" s="73">
        <v>13.866666666666699</v>
      </c>
      <c r="F916" s="38" t="s">
        <v>1475</v>
      </c>
      <c r="G916" s="38" t="s">
        <v>199</v>
      </c>
      <c r="H916" s="38" t="s">
        <v>1476</v>
      </c>
      <c r="I916" s="38" t="s">
        <v>196</v>
      </c>
      <c r="J916" s="41" t="s">
        <v>198</v>
      </c>
      <c r="K916" s="38" t="s">
        <v>272</v>
      </c>
    </row>
    <row r="917" spans="1:11" ht="14.1" customHeight="1" x14ac:dyDescent="0.2">
      <c r="A917" s="10" t="s">
        <v>1414</v>
      </c>
      <c r="B917" s="10" t="s">
        <v>1477</v>
      </c>
      <c r="C917" s="10" t="s">
        <v>197</v>
      </c>
      <c r="D917" s="75">
        <v>-22</v>
      </c>
      <c r="E917" s="75">
        <v>17</v>
      </c>
      <c r="F917" s="38" t="s">
        <v>2296</v>
      </c>
      <c r="G917" s="10" t="s">
        <v>199</v>
      </c>
      <c r="H917" s="10" t="s">
        <v>1478</v>
      </c>
      <c r="I917" s="38" t="s">
        <v>196</v>
      </c>
      <c r="J917" s="41">
        <v>36</v>
      </c>
      <c r="K917" s="38" t="s">
        <v>272</v>
      </c>
    </row>
    <row r="918" spans="1:11" ht="14.1" customHeight="1" x14ac:dyDescent="0.2">
      <c r="A918" s="38" t="s">
        <v>1414</v>
      </c>
      <c r="B918" s="38" t="s">
        <v>1479</v>
      </c>
      <c r="C918" s="38" t="s">
        <v>197</v>
      </c>
      <c r="D918" s="73">
        <v>-22.45</v>
      </c>
      <c r="E918" s="73">
        <v>15.033333333333299</v>
      </c>
      <c r="F918" s="38" t="s">
        <v>375</v>
      </c>
      <c r="G918" s="38" t="s">
        <v>199</v>
      </c>
      <c r="H918" s="38" t="s">
        <v>2383</v>
      </c>
      <c r="I918" s="38" t="s">
        <v>196</v>
      </c>
      <c r="J918" s="41">
        <v>3600</v>
      </c>
      <c r="K918" s="38" t="s">
        <v>272</v>
      </c>
    </row>
    <row r="919" spans="1:11" ht="14.1" customHeight="1" x14ac:dyDescent="0.2">
      <c r="A919" s="38" t="s">
        <v>1414</v>
      </c>
      <c r="B919" s="38" t="s">
        <v>1447</v>
      </c>
      <c r="C919" s="38" t="s">
        <v>281</v>
      </c>
      <c r="D919" s="73">
        <v>-22</v>
      </c>
      <c r="E919" s="73">
        <v>15.6</v>
      </c>
      <c r="F919" s="38" t="s">
        <v>1480</v>
      </c>
      <c r="G919" s="38" t="s">
        <v>199</v>
      </c>
      <c r="H919" s="38" t="s">
        <v>1449</v>
      </c>
      <c r="I919" s="38" t="s">
        <v>196</v>
      </c>
      <c r="J919" s="41">
        <v>800</v>
      </c>
      <c r="K919" s="38" t="s">
        <v>272</v>
      </c>
    </row>
    <row r="920" spans="1:11" ht="14.1" customHeight="1" x14ac:dyDescent="0.2">
      <c r="A920" s="38" t="s">
        <v>1414</v>
      </c>
      <c r="B920" s="38" t="s">
        <v>1481</v>
      </c>
      <c r="C920" s="38" t="s">
        <v>200</v>
      </c>
      <c r="D920" s="73">
        <v>-27.766666666666701</v>
      </c>
      <c r="E920" s="73">
        <v>16.5</v>
      </c>
      <c r="F920" s="38" t="s">
        <v>2251</v>
      </c>
      <c r="G920" s="38" t="s">
        <v>199</v>
      </c>
      <c r="H920" s="38" t="s">
        <v>1482</v>
      </c>
      <c r="I920" s="38" t="s">
        <v>196</v>
      </c>
      <c r="J920" s="41">
        <v>150000</v>
      </c>
      <c r="K920" s="38" t="s">
        <v>272</v>
      </c>
    </row>
    <row r="921" spans="1:11" ht="14.1" customHeight="1" x14ac:dyDescent="0.2">
      <c r="A921" s="10" t="s">
        <v>1414</v>
      </c>
      <c r="B921" s="54" t="s">
        <v>1483</v>
      </c>
      <c r="C921" s="10" t="s">
        <v>197</v>
      </c>
      <c r="D921" s="76">
        <v>27.95</v>
      </c>
      <c r="E921" s="76">
        <v>16.7667</v>
      </c>
      <c r="F921" s="54" t="s">
        <v>2251</v>
      </c>
      <c r="G921" s="54" t="s">
        <v>375</v>
      </c>
      <c r="H921" s="54" t="s">
        <v>1484</v>
      </c>
      <c r="I921" s="38" t="s">
        <v>196</v>
      </c>
      <c r="J921" s="55">
        <v>120000</v>
      </c>
      <c r="K921" s="38" t="s">
        <v>272</v>
      </c>
    </row>
    <row r="922" spans="1:11" ht="14.1" customHeight="1" x14ac:dyDescent="0.2">
      <c r="A922" s="38" t="s">
        <v>1485</v>
      </c>
      <c r="B922" s="40" t="s">
        <v>1488</v>
      </c>
      <c r="C922" s="36" t="s">
        <v>2459</v>
      </c>
      <c r="D922" s="75">
        <v>17.735621399999999</v>
      </c>
      <c r="E922" s="75">
        <v>9.3238432000000007</v>
      </c>
      <c r="F922" s="44" t="s">
        <v>2242</v>
      </c>
      <c r="G922" s="36" t="s">
        <v>2459</v>
      </c>
      <c r="H922" s="40" t="s">
        <v>414</v>
      </c>
      <c r="I922" s="38" t="s">
        <v>196</v>
      </c>
      <c r="J922" s="43">
        <v>1000</v>
      </c>
      <c r="K922" s="44" t="s">
        <v>271</v>
      </c>
    </row>
    <row r="923" spans="1:11" ht="14.1" customHeight="1" x14ac:dyDescent="0.2">
      <c r="A923" s="38" t="s">
        <v>1485</v>
      </c>
      <c r="B923" s="40" t="s">
        <v>1486</v>
      </c>
      <c r="C923" s="40" t="s">
        <v>192</v>
      </c>
      <c r="D923" s="87">
        <v>13.945</v>
      </c>
      <c r="E923" s="73">
        <v>5.5222222222222204</v>
      </c>
      <c r="F923" s="37" t="s">
        <v>296</v>
      </c>
      <c r="G923" s="36" t="s">
        <v>2459</v>
      </c>
      <c r="H923" s="40" t="s">
        <v>1487</v>
      </c>
      <c r="I923" s="38" t="s">
        <v>196</v>
      </c>
      <c r="J923" s="66">
        <v>40000</v>
      </c>
      <c r="K923" s="38" t="s">
        <v>272</v>
      </c>
    </row>
    <row r="924" spans="1:11" ht="14.1" customHeight="1" x14ac:dyDescent="0.2">
      <c r="A924" s="38" t="s">
        <v>1485</v>
      </c>
      <c r="B924" s="40" t="s">
        <v>2491</v>
      </c>
      <c r="C924" s="40" t="s">
        <v>197</v>
      </c>
      <c r="D924" s="87">
        <v>17.25</v>
      </c>
      <c r="E924" s="73">
        <v>7.7833333333333297</v>
      </c>
      <c r="F924" s="41" t="s">
        <v>276</v>
      </c>
      <c r="G924" s="36" t="s">
        <v>2459</v>
      </c>
      <c r="H924" s="40" t="s">
        <v>2492</v>
      </c>
      <c r="I924" s="38" t="s">
        <v>196</v>
      </c>
      <c r="J924" s="43">
        <v>170000</v>
      </c>
      <c r="K924" s="38" t="s">
        <v>272</v>
      </c>
    </row>
    <row r="925" spans="1:11" ht="14.1" customHeight="1" x14ac:dyDescent="0.2">
      <c r="A925" s="38" t="s">
        <v>1485</v>
      </c>
      <c r="B925" s="40" t="s">
        <v>1489</v>
      </c>
      <c r="C925" s="36" t="s">
        <v>2459</v>
      </c>
      <c r="D925" s="87">
        <v>13.3194444444444</v>
      </c>
      <c r="E925" s="73">
        <v>11.873055555555601</v>
      </c>
      <c r="F925" s="38" t="s">
        <v>344</v>
      </c>
      <c r="G925" s="36" t="s">
        <v>2459</v>
      </c>
      <c r="H925" s="40" t="s">
        <v>1490</v>
      </c>
      <c r="I925" s="38" t="s">
        <v>196</v>
      </c>
      <c r="J925" s="53">
        <v>3000</v>
      </c>
      <c r="K925" s="38" t="s">
        <v>272</v>
      </c>
    </row>
    <row r="926" spans="1:11" ht="14.1" customHeight="1" x14ac:dyDescent="0.2">
      <c r="A926" s="38" t="s">
        <v>1485</v>
      </c>
      <c r="B926" s="40" t="s">
        <v>1492</v>
      </c>
      <c r="C926" s="40" t="s">
        <v>197</v>
      </c>
      <c r="D926" s="87">
        <v>18.732500000000002</v>
      </c>
      <c r="E926" s="73">
        <v>7.3680555555555598</v>
      </c>
      <c r="F926" s="38" t="s">
        <v>375</v>
      </c>
      <c r="G926" s="36" t="s">
        <v>2459</v>
      </c>
      <c r="H926" s="40" t="s">
        <v>2404</v>
      </c>
      <c r="I926" s="38" t="s">
        <v>196</v>
      </c>
      <c r="J926" s="43">
        <v>1400</v>
      </c>
      <c r="K926" s="38" t="s">
        <v>272</v>
      </c>
    </row>
    <row r="927" spans="1:11" ht="14.1" customHeight="1" x14ac:dyDescent="0.2">
      <c r="A927" s="38" t="s">
        <v>1485</v>
      </c>
      <c r="B927" s="40" t="s">
        <v>1491</v>
      </c>
      <c r="C927" s="40" t="s">
        <v>197</v>
      </c>
      <c r="D927" s="87">
        <v>19.258333333333301</v>
      </c>
      <c r="E927" s="73">
        <v>7.3213888888888903</v>
      </c>
      <c r="F927" s="38" t="s">
        <v>375</v>
      </c>
      <c r="G927" s="36" t="s">
        <v>2459</v>
      </c>
      <c r="H927" s="40" t="s">
        <v>2400</v>
      </c>
      <c r="I927" s="38" t="s">
        <v>196</v>
      </c>
      <c r="J927" s="43">
        <v>2000</v>
      </c>
      <c r="K927" s="38" t="s">
        <v>272</v>
      </c>
    </row>
    <row r="928" spans="1:11" ht="14.1" customHeight="1" x14ac:dyDescent="0.2">
      <c r="A928" s="38" t="s">
        <v>1493</v>
      </c>
      <c r="B928" s="38" t="s">
        <v>1494</v>
      </c>
      <c r="C928" s="38" t="s">
        <v>351</v>
      </c>
      <c r="D928" s="74">
        <v>4.6833</v>
      </c>
      <c r="E928" s="74">
        <v>7.9166999999999996</v>
      </c>
      <c r="F928" s="34" t="s">
        <v>2288</v>
      </c>
      <c r="G928" s="36" t="s">
        <v>2459</v>
      </c>
      <c r="H928" s="38" t="s">
        <v>2289</v>
      </c>
      <c r="I928" s="41" t="s">
        <v>194</v>
      </c>
      <c r="J928" s="41">
        <v>193000</v>
      </c>
      <c r="K928" s="38" t="s">
        <v>272</v>
      </c>
    </row>
    <row r="929" spans="1:11" ht="14.1" customHeight="1" x14ac:dyDescent="0.2">
      <c r="A929" s="38" t="s">
        <v>1493</v>
      </c>
      <c r="B929" s="38" t="s">
        <v>1500</v>
      </c>
      <c r="C929" s="38" t="s">
        <v>192</v>
      </c>
      <c r="D929" s="73">
        <v>5.0833333333333304</v>
      </c>
      <c r="E929" s="73">
        <v>8.5166666666666693</v>
      </c>
      <c r="F929" s="37" t="s">
        <v>296</v>
      </c>
      <c r="G929" s="36" t="s">
        <v>2459</v>
      </c>
      <c r="H929" s="38" t="s">
        <v>1501</v>
      </c>
      <c r="I929" s="38" t="s">
        <v>194</v>
      </c>
      <c r="J929" s="41">
        <v>2000000</v>
      </c>
      <c r="K929" s="38" t="s">
        <v>272</v>
      </c>
    </row>
    <row r="930" spans="1:11" ht="14.1" customHeight="1" x14ac:dyDescent="0.2">
      <c r="A930" s="38" t="s">
        <v>1493</v>
      </c>
      <c r="B930" s="38" t="s">
        <v>68</v>
      </c>
      <c r="C930" s="38" t="s">
        <v>192</v>
      </c>
      <c r="D930" s="73">
        <v>6.4833333333333298</v>
      </c>
      <c r="E930" s="73">
        <v>7.7666666666666702</v>
      </c>
      <c r="F930" s="37" t="s">
        <v>296</v>
      </c>
      <c r="G930" s="36" t="s">
        <v>2459</v>
      </c>
      <c r="H930" s="38" t="s">
        <v>69</v>
      </c>
      <c r="I930" s="38" t="s">
        <v>194</v>
      </c>
      <c r="J930" s="41">
        <v>600000</v>
      </c>
      <c r="K930" s="38" t="s">
        <v>272</v>
      </c>
    </row>
    <row r="931" spans="1:11" ht="14.1" customHeight="1" x14ac:dyDescent="0.2">
      <c r="A931" s="38" t="s">
        <v>1493</v>
      </c>
      <c r="B931" s="38" t="s">
        <v>1504</v>
      </c>
      <c r="C931" s="38" t="s">
        <v>192</v>
      </c>
      <c r="D931" s="73">
        <v>6.5530555555555603</v>
      </c>
      <c r="E931" s="73">
        <v>3.4741666666666702</v>
      </c>
      <c r="F931" s="37" t="s">
        <v>296</v>
      </c>
      <c r="G931" s="36" t="s">
        <v>2459</v>
      </c>
      <c r="H931" s="38" t="s">
        <v>67</v>
      </c>
      <c r="I931" s="38" t="s">
        <v>194</v>
      </c>
      <c r="J931" s="41">
        <v>2300000</v>
      </c>
      <c r="K931" s="38" t="s">
        <v>272</v>
      </c>
    </row>
    <row r="932" spans="1:11" ht="14.1" customHeight="1" x14ac:dyDescent="0.2">
      <c r="A932" s="38" t="s">
        <v>1493</v>
      </c>
      <c r="B932" s="38" t="s">
        <v>72</v>
      </c>
      <c r="C932" s="38" t="s">
        <v>192</v>
      </c>
      <c r="D932" s="73">
        <v>6.85</v>
      </c>
      <c r="E932" s="73">
        <v>3.65</v>
      </c>
      <c r="F932" s="37" t="s">
        <v>296</v>
      </c>
      <c r="G932" s="36" t="s">
        <v>2459</v>
      </c>
      <c r="H932" s="38" t="s">
        <v>1503</v>
      </c>
      <c r="I932" s="38" t="s">
        <v>196</v>
      </c>
      <c r="J932" s="41">
        <v>600000</v>
      </c>
      <c r="K932" s="38" t="s">
        <v>272</v>
      </c>
    </row>
    <row r="933" spans="1:11" ht="14.1" customHeight="1" x14ac:dyDescent="0.2">
      <c r="A933" s="38" t="s">
        <v>1493</v>
      </c>
      <c r="B933" s="38" t="s">
        <v>1502</v>
      </c>
      <c r="C933" s="38" t="s">
        <v>192</v>
      </c>
      <c r="D933" s="73">
        <v>6.9</v>
      </c>
      <c r="E933" s="73">
        <v>3.2166666666666699</v>
      </c>
      <c r="F933" s="37" t="s">
        <v>296</v>
      </c>
      <c r="G933" s="36" t="s">
        <v>2459</v>
      </c>
      <c r="H933" s="38" t="s">
        <v>1503</v>
      </c>
      <c r="I933" s="38" t="s">
        <v>196</v>
      </c>
      <c r="J933" s="41">
        <v>1500000</v>
      </c>
      <c r="K933" s="38" t="s">
        <v>272</v>
      </c>
    </row>
    <row r="934" spans="1:11" ht="14.1" customHeight="1" x14ac:dyDescent="0.2">
      <c r="A934" s="38" t="s">
        <v>1493</v>
      </c>
      <c r="B934" s="38" t="s">
        <v>1498</v>
      </c>
      <c r="C934" s="38" t="s">
        <v>192</v>
      </c>
      <c r="D934" s="73">
        <v>7.3333333333333304</v>
      </c>
      <c r="E934" s="73">
        <v>8.75</v>
      </c>
      <c r="F934" s="37" t="s">
        <v>296</v>
      </c>
      <c r="G934" s="36" t="s">
        <v>2459</v>
      </c>
      <c r="H934" s="38" t="s">
        <v>1499</v>
      </c>
      <c r="I934" s="38" t="s">
        <v>196</v>
      </c>
      <c r="J934" s="41">
        <v>900000</v>
      </c>
      <c r="K934" s="38" t="s">
        <v>272</v>
      </c>
    </row>
    <row r="935" spans="1:11" ht="14.1" customHeight="1" x14ac:dyDescent="0.2">
      <c r="A935" s="38" t="s">
        <v>1493</v>
      </c>
      <c r="B935" s="38" t="s">
        <v>73</v>
      </c>
      <c r="C935" s="38" t="s">
        <v>192</v>
      </c>
      <c r="D935" s="73">
        <v>8.4499999999999993</v>
      </c>
      <c r="E935" s="73">
        <v>4.43333333333333</v>
      </c>
      <c r="F935" s="37" t="s">
        <v>296</v>
      </c>
      <c r="G935" s="36" t="s">
        <v>2459</v>
      </c>
      <c r="H935" s="38" t="s">
        <v>74</v>
      </c>
      <c r="I935" s="38" t="s">
        <v>196</v>
      </c>
      <c r="J935" s="41">
        <v>500000</v>
      </c>
      <c r="K935" s="38" t="s">
        <v>272</v>
      </c>
    </row>
    <row r="936" spans="1:11" ht="14.1" customHeight="1" x14ac:dyDescent="0.2">
      <c r="A936" s="38" t="s">
        <v>1493</v>
      </c>
      <c r="B936" s="38" t="s">
        <v>70</v>
      </c>
      <c r="C936" s="38" t="s">
        <v>192</v>
      </c>
      <c r="D936" s="75">
        <v>10</v>
      </c>
      <c r="E936" s="75">
        <v>8</v>
      </c>
      <c r="F936" s="37" t="s">
        <v>296</v>
      </c>
      <c r="G936" s="36" t="s">
        <v>2459</v>
      </c>
      <c r="H936" s="57" t="s">
        <v>71</v>
      </c>
      <c r="I936" s="38" t="s">
        <v>194</v>
      </c>
      <c r="J936" s="41">
        <v>450000</v>
      </c>
      <c r="K936" s="38" t="s">
        <v>272</v>
      </c>
    </row>
    <row r="937" spans="1:11" ht="14.1" customHeight="1" x14ac:dyDescent="0.2">
      <c r="A937" s="38" t="s">
        <v>1493</v>
      </c>
      <c r="B937" s="38" t="s">
        <v>1496</v>
      </c>
      <c r="C937" s="38" t="s">
        <v>192</v>
      </c>
      <c r="D937" s="74">
        <v>10.8889</v>
      </c>
      <c r="E937" s="74">
        <v>11.516400000000001</v>
      </c>
      <c r="F937" s="37" t="s">
        <v>296</v>
      </c>
      <c r="G937" s="36" t="s">
        <v>2459</v>
      </c>
      <c r="H937" s="38" t="s">
        <v>1497</v>
      </c>
      <c r="I937" s="38" t="s">
        <v>196</v>
      </c>
      <c r="J937" s="41">
        <v>900000</v>
      </c>
      <c r="K937" s="38" t="s">
        <v>272</v>
      </c>
    </row>
    <row r="938" spans="1:11" ht="14.1" customHeight="1" x14ac:dyDescent="0.2">
      <c r="A938" s="38" t="s">
        <v>1493</v>
      </c>
      <c r="B938" s="38" t="s">
        <v>75</v>
      </c>
      <c r="C938" s="38" t="s">
        <v>197</v>
      </c>
      <c r="D938" s="73">
        <v>6.43333333333333</v>
      </c>
      <c r="E938" s="73">
        <v>7.4833333333333298</v>
      </c>
      <c r="F938" s="41" t="s">
        <v>276</v>
      </c>
      <c r="G938" s="36" t="s">
        <v>2459</v>
      </c>
      <c r="H938" s="38" t="s">
        <v>76</v>
      </c>
      <c r="I938" s="38" t="s">
        <v>196</v>
      </c>
      <c r="J938" s="41">
        <v>150000</v>
      </c>
      <c r="K938" s="38" t="s">
        <v>272</v>
      </c>
    </row>
    <row r="939" spans="1:11" ht="14.1" customHeight="1" x14ac:dyDescent="0.2">
      <c r="A939" s="38" t="s">
        <v>1493</v>
      </c>
      <c r="B939" s="38" t="s">
        <v>80</v>
      </c>
      <c r="C939" s="38" t="s">
        <v>197</v>
      </c>
      <c r="D939" s="73">
        <v>7.6</v>
      </c>
      <c r="E939" s="73">
        <v>7.3</v>
      </c>
      <c r="F939" s="4" t="s">
        <v>2322</v>
      </c>
      <c r="G939" s="57" t="s">
        <v>199</v>
      </c>
      <c r="H939" s="38" t="s">
        <v>2327</v>
      </c>
      <c r="I939" s="38" t="s">
        <v>196</v>
      </c>
      <c r="J939" s="41">
        <v>5500</v>
      </c>
      <c r="K939" s="38" t="s">
        <v>272</v>
      </c>
    </row>
    <row r="940" spans="1:11" ht="14.1" customHeight="1" x14ac:dyDescent="0.2">
      <c r="A940" s="38" t="s">
        <v>1493</v>
      </c>
      <c r="B940" s="38" t="s">
        <v>1495</v>
      </c>
      <c r="C940" s="38" t="s">
        <v>192</v>
      </c>
      <c r="D940" s="73">
        <v>4.7166666666666703</v>
      </c>
      <c r="E940" s="73">
        <v>7.15</v>
      </c>
      <c r="F940" s="37" t="s">
        <v>2498</v>
      </c>
      <c r="G940" s="36" t="s">
        <v>2459</v>
      </c>
      <c r="H940" s="38" t="s">
        <v>2522</v>
      </c>
      <c r="I940" s="38" t="s">
        <v>194</v>
      </c>
      <c r="J940" s="41">
        <v>365000</v>
      </c>
      <c r="K940" s="38" t="s">
        <v>272</v>
      </c>
    </row>
    <row r="941" spans="1:11" ht="14.1" customHeight="1" x14ac:dyDescent="0.2">
      <c r="A941" s="38" t="s">
        <v>1493</v>
      </c>
      <c r="B941" s="38" t="s">
        <v>83</v>
      </c>
      <c r="C941" s="38" t="s">
        <v>197</v>
      </c>
      <c r="D941" s="73">
        <v>10</v>
      </c>
      <c r="E941" s="73">
        <v>10.5</v>
      </c>
      <c r="F941" s="38" t="s">
        <v>2296</v>
      </c>
      <c r="G941" s="57" t="s">
        <v>199</v>
      </c>
      <c r="H941" s="38" t="s">
        <v>294</v>
      </c>
      <c r="I941" s="38" t="s">
        <v>196</v>
      </c>
      <c r="J941" s="41">
        <v>70</v>
      </c>
      <c r="K941" s="38" t="s">
        <v>272</v>
      </c>
    </row>
    <row r="942" spans="1:11" ht="14.1" customHeight="1" x14ac:dyDescent="0.2">
      <c r="A942" s="38" t="s">
        <v>1493</v>
      </c>
      <c r="B942" s="38" t="s">
        <v>83</v>
      </c>
      <c r="C942" s="38" t="s">
        <v>197</v>
      </c>
      <c r="D942" s="73">
        <v>10</v>
      </c>
      <c r="E942" s="73">
        <v>10.5</v>
      </c>
      <c r="F942" s="38" t="s">
        <v>2498</v>
      </c>
      <c r="G942" s="57" t="s">
        <v>199</v>
      </c>
      <c r="H942" s="38" t="s">
        <v>294</v>
      </c>
      <c r="I942" s="38" t="s">
        <v>196</v>
      </c>
      <c r="J942" s="41">
        <v>70</v>
      </c>
      <c r="K942" s="38" t="s">
        <v>272</v>
      </c>
    </row>
    <row r="943" spans="1:11" ht="14.1" customHeight="1" x14ac:dyDescent="0.2">
      <c r="A943" s="38" t="s">
        <v>1493</v>
      </c>
      <c r="B943" s="38" t="s">
        <v>81</v>
      </c>
      <c r="C943" s="38" t="s">
        <v>192</v>
      </c>
      <c r="D943" s="73">
        <v>4.4166666666666696</v>
      </c>
      <c r="E943" s="73">
        <v>7.15</v>
      </c>
      <c r="F943" s="45" t="s">
        <v>577</v>
      </c>
      <c r="G943" s="36" t="s">
        <v>2459</v>
      </c>
      <c r="H943" s="38" t="s">
        <v>82</v>
      </c>
      <c r="I943" s="38" t="s">
        <v>196</v>
      </c>
      <c r="J943" s="41">
        <v>5780</v>
      </c>
      <c r="K943" s="38" t="s">
        <v>272</v>
      </c>
    </row>
    <row r="944" spans="1:11" ht="14.1" customHeight="1" x14ac:dyDescent="0.2">
      <c r="A944" s="38" t="s">
        <v>1493</v>
      </c>
      <c r="B944" s="38" t="s">
        <v>88</v>
      </c>
      <c r="C944" s="38" t="s">
        <v>281</v>
      </c>
      <c r="D944" s="83">
        <v>4.7783300000000004</v>
      </c>
      <c r="E944" s="83">
        <v>7.0116699999999996</v>
      </c>
      <c r="F944" s="8" t="s">
        <v>269</v>
      </c>
      <c r="G944" s="36" t="s">
        <v>2459</v>
      </c>
      <c r="H944" s="36" t="s">
        <v>183</v>
      </c>
      <c r="I944" s="38" t="s">
        <v>196</v>
      </c>
      <c r="J944" s="41">
        <v>55</v>
      </c>
      <c r="K944" s="38" t="s">
        <v>79</v>
      </c>
    </row>
    <row r="945" spans="1:11" ht="14.1" customHeight="1" x14ac:dyDescent="0.2">
      <c r="A945" s="38" t="s">
        <v>1493</v>
      </c>
      <c r="B945" s="38" t="s">
        <v>89</v>
      </c>
      <c r="C945" s="38" t="s">
        <v>281</v>
      </c>
      <c r="D945" s="83">
        <v>4.7783300000000004</v>
      </c>
      <c r="E945" s="83">
        <v>7.0116699999999996</v>
      </c>
      <c r="F945" s="8" t="s">
        <v>269</v>
      </c>
      <c r="G945" s="36" t="s">
        <v>2459</v>
      </c>
      <c r="H945" s="36" t="s">
        <v>183</v>
      </c>
      <c r="I945" s="38" t="s">
        <v>196</v>
      </c>
      <c r="J945" s="41">
        <v>22</v>
      </c>
      <c r="K945" s="38" t="s">
        <v>79</v>
      </c>
    </row>
    <row r="946" spans="1:11" ht="14.1" customHeight="1" x14ac:dyDescent="0.2">
      <c r="A946" s="38" t="s">
        <v>1493</v>
      </c>
      <c r="B946" s="38" t="s">
        <v>86</v>
      </c>
      <c r="C946" s="38" t="s">
        <v>281</v>
      </c>
      <c r="D946" s="73">
        <v>5.5166666666666702</v>
      </c>
      <c r="E946" s="73">
        <v>5.75</v>
      </c>
      <c r="F946" s="8" t="s">
        <v>269</v>
      </c>
      <c r="G946" s="36" t="s">
        <v>2459</v>
      </c>
      <c r="H946" s="38" t="s">
        <v>87</v>
      </c>
      <c r="I946" s="38" t="s">
        <v>196</v>
      </c>
      <c r="J946" s="41">
        <v>43</v>
      </c>
      <c r="K946" s="38" t="s">
        <v>79</v>
      </c>
    </row>
    <row r="947" spans="1:11" ht="14.1" customHeight="1" x14ac:dyDescent="0.2">
      <c r="A947" s="38" t="s">
        <v>1493</v>
      </c>
      <c r="B947" s="38" t="s">
        <v>77</v>
      </c>
      <c r="C947" s="38" t="s">
        <v>360</v>
      </c>
      <c r="D947" s="74">
        <v>6.3</v>
      </c>
      <c r="E947" s="74">
        <v>4.9000000000000004</v>
      </c>
      <c r="F947" s="8" t="s">
        <v>269</v>
      </c>
      <c r="G947" s="36" t="s">
        <v>2459</v>
      </c>
      <c r="H947" s="38" t="s">
        <v>78</v>
      </c>
      <c r="I947" s="38" t="s">
        <v>196</v>
      </c>
      <c r="J947" s="41">
        <v>910</v>
      </c>
      <c r="K947" s="38" t="s">
        <v>79</v>
      </c>
    </row>
    <row r="948" spans="1:11" ht="14.1" customHeight="1" x14ac:dyDescent="0.2">
      <c r="A948" s="38" t="s">
        <v>1493</v>
      </c>
      <c r="B948" s="38" t="s">
        <v>84</v>
      </c>
      <c r="C948" s="38" t="s">
        <v>281</v>
      </c>
      <c r="D948" s="73">
        <v>7.18333333333333</v>
      </c>
      <c r="E948" s="73">
        <v>10.0666666666667</v>
      </c>
      <c r="F948" s="8" t="s">
        <v>269</v>
      </c>
      <c r="G948" s="36" t="s">
        <v>2459</v>
      </c>
      <c r="H948" s="38" t="s">
        <v>85</v>
      </c>
      <c r="I948" s="38" t="s">
        <v>196</v>
      </c>
      <c r="J948" s="41">
        <v>38</v>
      </c>
      <c r="K948" s="38" t="s">
        <v>79</v>
      </c>
    </row>
    <row r="949" spans="1:11" ht="14.1" customHeight="1" x14ac:dyDescent="0.2">
      <c r="A949" s="38" t="s">
        <v>1493</v>
      </c>
      <c r="B949" s="38" t="s">
        <v>99</v>
      </c>
      <c r="C949" s="38" t="s">
        <v>192</v>
      </c>
      <c r="D949" s="73">
        <v>5.33</v>
      </c>
      <c r="E949" s="73">
        <v>7.18</v>
      </c>
      <c r="F949" s="5" t="s">
        <v>557</v>
      </c>
      <c r="G949" s="36" t="s">
        <v>2459</v>
      </c>
      <c r="H949" s="38" t="s">
        <v>100</v>
      </c>
      <c r="I949" s="41" t="s">
        <v>194</v>
      </c>
      <c r="J949" s="41">
        <v>1000000</v>
      </c>
      <c r="K949" s="38" t="s">
        <v>272</v>
      </c>
    </row>
    <row r="950" spans="1:11" ht="14.1" customHeight="1" x14ac:dyDescent="0.2">
      <c r="A950" s="38" t="s">
        <v>1493</v>
      </c>
      <c r="B950" s="38" t="s">
        <v>107</v>
      </c>
      <c r="C950" s="38" t="s">
        <v>98</v>
      </c>
      <c r="D950" s="73">
        <v>6.5833333333333304</v>
      </c>
      <c r="E950" s="73">
        <v>3.75</v>
      </c>
      <c r="F950" s="5" t="s">
        <v>557</v>
      </c>
      <c r="G950" s="36" t="s">
        <v>2459</v>
      </c>
      <c r="H950" s="38" t="s">
        <v>108</v>
      </c>
      <c r="I950" s="38" t="s">
        <v>196</v>
      </c>
      <c r="J950" s="41">
        <v>30000</v>
      </c>
      <c r="K950" s="38" t="s">
        <v>272</v>
      </c>
    </row>
    <row r="951" spans="1:11" ht="14.1" customHeight="1" x14ac:dyDescent="0.2">
      <c r="A951" s="38" t="s">
        <v>1493</v>
      </c>
      <c r="B951" s="38" t="s">
        <v>101</v>
      </c>
      <c r="C951" s="38" t="s">
        <v>192</v>
      </c>
      <c r="D951" s="73">
        <v>6.6166</v>
      </c>
      <c r="E951" s="73">
        <v>3.5165999999999999</v>
      </c>
      <c r="F951" s="5" t="s">
        <v>557</v>
      </c>
      <c r="G951" s="36" t="s">
        <v>2459</v>
      </c>
      <c r="H951" s="38" t="s">
        <v>102</v>
      </c>
      <c r="I951" s="38" t="s">
        <v>196</v>
      </c>
      <c r="J951" s="41" t="s">
        <v>198</v>
      </c>
      <c r="K951" s="38" t="s">
        <v>272</v>
      </c>
    </row>
    <row r="952" spans="1:11" ht="14.1" customHeight="1" x14ac:dyDescent="0.2">
      <c r="A952" s="38" t="s">
        <v>1493</v>
      </c>
      <c r="B952" s="38" t="s">
        <v>101</v>
      </c>
      <c r="C952" s="38" t="s">
        <v>98</v>
      </c>
      <c r="D952" s="74">
        <v>6.6166600000000004</v>
      </c>
      <c r="E952" s="74">
        <v>3.3515999999999999</v>
      </c>
      <c r="F952" s="5" t="s">
        <v>557</v>
      </c>
      <c r="G952" s="36" t="s">
        <v>2459</v>
      </c>
      <c r="H952" s="38" t="s">
        <v>102</v>
      </c>
      <c r="I952" s="38" t="s">
        <v>196</v>
      </c>
      <c r="J952" s="41">
        <v>100000</v>
      </c>
      <c r="K952" s="38" t="s">
        <v>272</v>
      </c>
    </row>
    <row r="953" spans="1:11" ht="14.1" customHeight="1" x14ac:dyDescent="0.2">
      <c r="A953" s="38" t="s">
        <v>1493</v>
      </c>
      <c r="B953" s="38" t="s">
        <v>96</v>
      </c>
      <c r="C953" s="38" t="s">
        <v>192</v>
      </c>
      <c r="D953" s="73">
        <v>7.43</v>
      </c>
      <c r="E953" s="73">
        <v>7.41</v>
      </c>
      <c r="F953" s="5" t="s">
        <v>557</v>
      </c>
      <c r="G953" s="36" t="s">
        <v>2459</v>
      </c>
      <c r="H953" s="38" t="s">
        <v>97</v>
      </c>
      <c r="I953" s="41" t="s">
        <v>194</v>
      </c>
      <c r="J953" s="41">
        <v>1350000</v>
      </c>
      <c r="K953" s="38" t="s">
        <v>272</v>
      </c>
    </row>
    <row r="954" spans="1:11" ht="14.1" customHeight="1" x14ac:dyDescent="0.2">
      <c r="A954" s="38" t="s">
        <v>1493</v>
      </c>
      <c r="B954" s="38" t="s">
        <v>96</v>
      </c>
      <c r="C954" s="38" t="s">
        <v>98</v>
      </c>
      <c r="D954" s="74">
        <v>7.4572390000000004</v>
      </c>
      <c r="E954" s="74">
        <v>6.4611280000000004</v>
      </c>
      <c r="F954" s="5" t="s">
        <v>557</v>
      </c>
      <c r="G954" s="36" t="s">
        <v>2459</v>
      </c>
      <c r="H954" s="38" t="s">
        <v>97</v>
      </c>
      <c r="I954" s="38" t="s">
        <v>196</v>
      </c>
      <c r="J954" s="41">
        <v>130000</v>
      </c>
      <c r="K954" s="38" t="s">
        <v>272</v>
      </c>
    </row>
    <row r="955" spans="1:11" ht="14.1" customHeight="1" x14ac:dyDescent="0.2">
      <c r="A955" s="38" t="s">
        <v>1493</v>
      </c>
      <c r="B955" s="38" t="s">
        <v>109</v>
      </c>
      <c r="C955" s="38" t="s">
        <v>98</v>
      </c>
      <c r="D955" s="73">
        <v>7.7666666666666702</v>
      </c>
      <c r="E955" s="73">
        <v>4.56666666666667</v>
      </c>
      <c r="F955" s="5" t="s">
        <v>557</v>
      </c>
      <c r="G955" s="36" t="s">
        <v>2459</v>
      </c>
      <c r="H955" s="38" t="s">
        <v>110</v>
      </c>
      <c r="I955" s="38" t="s">
        <v>196</v>
      </c>
      <c r="J955" s="41">
        <v>30000</v>
      </c>
      <c r="K955" s="38" t="s">
        <v>272</v>
      </c>
    </row>
    <row r="956" spans="1:11" ht="14.1" customHeight="1" x14ac:dyDescent="0.2">
      <c r="A956" s="38" t="s">
        <v>1493</v>
      </c>
      <c r="B956" s="38" t="s">
        <v>105</v>
      </c>
      <c r="C956" s="38" t="s">
        <v>98</v>
      </c>
      <c r="D956" s="73">
        <v>8.1666666666666696</v>
      </c>
      <c r="E956" s="73">
        <v>10.6666666666667</v>
      </c>
      <c r="F956" s="5" t="s">
        <v>557</v>
      </c>
      <c r="G956" s="36" t="s">
        <v>2459</v>
      </c>
      <c r="H956" s="38" t="s">
        <v>106</v>
      </c>
      <c r="I956" s="38" t="s">
        <v>194</v>
      </c>
      <c r="J956" s="41">
        <v>210000</v>
      </c>
      <c r="K956" s="38" t="s">
        <v>272</v>
      </c>
    </row>
    <row r="957" spans="1:11" ht="14.1" customHeight="1" x14ac:dyDescent="0.2">
      <c r="A957" s="38" t="s">
        <v>1493</v>
      </c>
      <c r="B957" s="38" t="s">
        <v>103</v>
      </c>
      <c r="C957" s="38" t="s">
        <v>98</v>
      </c>
      <c r="D957" s="73">
        <v>9.9166666666666696</v>
      </c>
      <c r="E957" s="73">
        <v>8.9</v>
      </c>
      <c r="F957" s="5" t="s">
        <v>557</v>
      </c>
      <c r="G957" s="36" t="s">
        <v>2459</v>
      </c>
      <c r="H957" s="38" t="s">
        <v>104</v>
      </c>
      <c r="I957" s="38" t="s">
        <v>194</v>
      </c>
      <c r="J957" s="41">
        <v>210000</v>
      </c>
      <c r="K957" s="38" t="s">
        <v>272</v>
      </c>
    </row>
    <row r="958" spans="1:11" ht="14.1" customHeight="1" x14ac:dyDescent="0.2">
      <c r="A958" s="38" t="s">
        <v>1493</v>
      </c>
      <c r="B958" s="38" t="s">
        <v>90</v>
      </c>
      <c r="C958" s="38" t="s">
        <v>351</v>
      </c>
      <c r="D958" s="73">
        <v>9.9</v>
      </c>
      <c r="E958" s="73">
        <v>9.9</v>
      </c>
      <c r="F958" s="21" t="s">
        <v>2530</v>
      </c>
      <c r="G958" s="36" t="s">
        <v>2459</v>
      </c>
      <c r="H958" s="38" t="s">
        <v>91</v>
      </c>
      <c r="I958" s="38" t="s">
        <v>196</v>
      </c>
      <c r="J958" s="41">
        <v>700</v>
      </c>
      <c r="K958" s="38" t="s">
        <v>272</v>
      </c>
    </row>
    <row r="959" spans="1:11" ht="14.1" customHeight="1" x14ac:dyDescent="0.2">
      <c r="A959" s="38" t="s">
        <v>1493</v>
      </c>
      <c r="B959" s="38" t="s">
        <v>93</v>
      </c>
      <c r="C959" s="38" t="s">
        <v>281</v>
      </c>
      <c r="D959" s="73">
        <v>9.9</v>
      </c>
      <c r="E959" s="73">
        <v>9.8800000000000008</v>
      </c>
      <c r="F959" s="21" t="s">
        <v>2530</v>
      </c>
      <c r="G959" s="36" t="s">
        <v>2459</v>
      </c>
      <c r="H959" s="38" t="s">
        <v>94</v>
      </c>
      <c r="I959" s="38" t="s">
        <v>194</v>
      </c>
      <c r="J959" s="41">
        <v>1000</v>
      </c>
      <c r="K959" s="38" t="s">
        <v>272</v>
      </c>
    </row>
    <row r="960" spans="1:11" ht="14.1" customHeight="1" x14ac:dyDescent="0.2">
      <c r="A960" s="38" t="s">
        <v>1493</v>
      </c>
      <c r="B960" s="38" t="s">
        <v>95</v>
      </c>
      <c r="C960" s="38" t="s">
        <v>197</v>
      </c>
      <c r="D960" s="73">
        <v>9.92</v>
      </c>
      <c r="E960" s="73">
        <v>9.9</v>
      </c>
      <c r="F960" s="21" t="s">
        <v>2530</v>
      </c>
      <c r="G960" s="57" t="s">
        <v>199</v>
      </c>
      <c r="H960" s="38"/>
      <c r="I960" s="38" t="s">
        <v>196</v>
      </c>
      <c r="J960" s="41">
        <v>30</v>
      </c>
      <c r="K960" s="38" t="s">
        <v>272</v>
      </c>
    </row>
    <row r="961" spans="1:11" ht="14.1" customHeight="1" x14ac:dyDescent="0.2">
      <c r="A961" s="38" t="s">
        <v>1493</v>
      </c>
      <c r="B961" s="38" t="s">
        <v>92</v>
      </c>
      <c r="C961" s="38" t="s">
        <v>197</v>
      </c>
      <c r="D961" s="73">
        <v>10.75</v>
      </c>
      <c r="E961" s="73">
        <v>7.42</v>
      </c>
      <c r="F961" s="21" t="s">
        <v>2530</v>
      </c>
      <c r="G961" s="57" t="s">
        <v>199</v>
      </c>
      <c r="H961" s="38" t="s">
        <v>294</v>
      </c>
      <c r="I961" s="38" t="s">
        <v>196</v>
      </c>
      <c r="J961" s="41">
        <v>30</v>
      </c>
      <c r="K961" s="38" t="s">
        <v>272</v>
      </c>
    </row>
    <row r="962" spans="1:11" ht="14.1" customHeight="1" x14ac:dyDescent="0.2">
      <c r="A962" s="34" t="s">
        <v>111</v>
      </c>
      <c r="B962" s="48" t="s">
        <v>112</v>
      </c>
      <c r="C962" s="34" t="s">
        <v>197</v>
      </c>
      <c r="D962" s="74">
        <v>23.5642</v>
      </c>
      <c r="E962" s="74">
        <v>56.5319</v>
      </c>
      <c r="F962" s="40" t="s">
        <v>2252</v>
      </c>
      <c r="G962" s="36" t="s">
        <v>2459</v>
      </c>
      <c r="H962" s="35" t="s">
        <v>113</v>
      </c>
      <c r="I962" s="38" t="s">
        <v>196</v>
      </c>
      <c r="J962" s="93">
        <v>0.3</v>
      </c>
      <c r="K962" s="38" t="s">
        <v>272</v>
      </c>
    </row>
    <row r="963" spans="1:11" ht="14.1" customHeight="1" x14ac:dyDescent="0.2">
      <c r="A963" s="34" t="s">
        <v>111</v>
      </c>
      <c r="B963" s="48" t="s">
        <v>112</v>
      </c>
      <c r="C963" s="34" t="s">
        <v>197</v>
      </c>
      <c r="D963" s="74">
        <v>23.5642</v>
      </c>
      <c r="E963" s="74">
        <v>56.5319</v>
      </c>
      <c r="F963" s="44" t="s">
        <v>2242</v>
      </c>
      <c r="G963" s="34" t="s">
        <v>375</v>
      </c>
      <c r="H963" s="35" t="s">
        <v>113</v>
      </c>
      <c r="I963" s="38" t="s">
        <v>196</v>
      </c>
      <c r="J963" s="49">
        <v>2</v>
      </c>
      <c r="K963" s="38" t="s">
        <v>272</v>
      </c>
    </row>
    <row r="964" spans="1:11" ht="14.1" customHeight="1" x14ac:dyDescent="0.2">
      <c r="A964" s="34" t="s">
        <v>111</v>
      </c>
      <c r="B964" s="35" t="s">
        <v>116</v>
      </c>
      <c r="C964" s="34" t="s">
        <v>283</v>
      </c>
      <c r="D964" s="74">
        <v>17.017499999999998</v>
      </c>
      <c r="E964" s="74">
        <v>54.082799999999999</v>
      </c>
      <c r="F964" s="37" t="s">
        <v>296</v>
      </c>
      <c r="G964" s="36" t="s">
        <v>2459</v>
      </c>
      <c r="H964" s="35" t="s">
        <v>117</v>
      </c>
      <c r="I964" s="38" t="s">
        <v>196</v>
      </c>
      <c r="J964" s="51">
        <v>750</v>
      </c>
      <c r="K964" s="38" t="s">
        <v>272</v>
      </c>
    </row>
    <row r="965" spans="1:11" ht="14.1" customHeight="1" x14ac:dyDescent="0.2">
      <c r="A965" s="34" t="s">
        <v>111</v>
      </c>
      <c r="B965" s="35" t="s">
        <v>114</v>
      </c>
      <c r="C965" s="34" t="s">
        <v>283</v>
      </c>
      <c r="D965" s="74">
        <v>23.539200000000001</v>
      </c>
      <c r="E965" s="74">
        <v>58.188600000000001</v>
      </c>
      <c r="F965" s="37" t="s">
        <v>296</v>
      </c>
      <c r="G965" s="36" t="s">
        <v>2459</v>
      </c>
      <c r="H965" s="35" t="s">
        <v>115</v>
      </c>
      <c r="I965" s="38" t="s">
        <v>196</v>
      </c>
      <c r="J965" s="39">
        <v>1200</v>
      </c>
      <c r="K965" s="38" t="s">
        <v>272</v>
      </c>
    </row>
    <row r="966" spans="1:11" ht="14.1" customHeight="1" x14ac:dyDescent="0.2">
      <c r="A966" s="34" t="s">
        <v>111</v>
      </c>
      <c r="B966" s="35" t="s">
        <v>118</v>
      </c>
      <c r="C966" s="34" t="s">
        <v>197</v>
      </c>
      <c r="D966" s="74">
        <v>24.5</v>
      </c>
      <c r="E966" s="74">
        <v>56.26</v>
      </c>
      <c r="F966" s="34" t="s">
        <v>833</v>
      </c>
      <c r="G966" s="36" t="s">
        <v>2459</v>
      </c>
      <c r="H966" s="35" t="s">
        <v>119</v>
      </c>
      <c r="I966" s="38" t="s">
        <v>196</v>
      </c>
      <c r="J966" s="39">
        <v>29</v>
      </c>
      <c r="K966" s="38" t="s">
        <v>272</v>
      </c>
    </row>
    <row r="967" spans="1:11" ht="14.1" customHeight="1" x14ac:dyDescent="0.2">
      <c r="A967" s="34" t="s">
        <v>111</v>
      </c>
      <c r="B967" s="40" t="s">
        <v>120</v>
      </c>
      <c r="C967" s="34" t="s">
        <v>121</v>
      </c>
      <c r="D967" s="74">
        <v>24.3689</v>
      </c>
      <c r="E967" s="74">
        <v>56.743899999999996</v>
      </c>
      <c r="F967" s="38" t="s">
        <v>2247</v>
      </c>
      <c r="G967" s="34" t="s">
        <v>375</v>
      </c>
      <c r="H967" s="35" t="s">
        <v>113</v>
      </c>
      <c r="I967" s="38" t="s">
        <v>196</v>
      </c>
      <c r="J967" s="43">
        <v>24</v>
      </c>
      <c r="K967" s="38" t="s">
        <v>272</v>
      </c>
    </row>
    <row r="968" spans="1:11" ht="14.1" customHeight="1" x14ac:dyDescent="0.2">
      <c r="A968" s="34" t="s">
        <v>111</v>
      </c>
      <c r="B968" s="48" t="s">
        <v>122</v>
      </c>
      <c r="C968" s="34" t="s">
        <v>197</v>
      </c>
      <c r="D968" s="74">
        <v>22.690300000000001</v>
      </c>
      <c r="E968" s="74">
        <v>58.546900000000001</v>
      </c>
      <c r="F968" s="35" t="s">
        <v>275</v>
      </c>
      <c r="G968" s="36" t="s">
        <v>2459</v>
      </c>
      <c r="H968" s="35" t="s">
        <v>123</v>
      </c>
      <c r="I968" s="38" t="s">
        <v>196</v>
      </c>
      <c r="J968" s="49" t="s">
        <v>198</v>
      </c>
      <c r="K968" s="38" t="s">
        <v>272</v>
      </c>
    </row>
    <row r="969" spans="1:11" ht="14.1" customHeight="1" x14ac:dyDescent="0.2">
      <c r="A969" s="34" t="s">
        <v>124</v>
      </c>
      <c r="B969" s="35" t="s">
        <v>127</v>
      </c>
      <c r="C969" s="34" t="s">
        <v>283</v>
      </c>
      <c r="D969" s="74">
        <v>25.214200000000002</v>
      </c>
      <c r="E969" s="74">
        <v>50.807200000000002</v>
      </c>
      <c r="F969" s="37" t="s">
        <v>296</v>
      </c>
      <c r="G969" s="36" t="s">
        <v>2459</v>
      </c>
      <c r="H969" s="35" t="s">
        <v>128</v>
      </c>
      <c r="I969" s="38" t="s">
        <v>196</v>
      </c>
      <c r="J969" s="39">
        <v>908</v>
      </c>
      <c r="K969" s="38" t="s">
        <v>272</v>
      </c>
    </row>
    <row r="970" spans="1:11" ht="14.1" customHeight="1" x14ac:dyDescent="0.2">
      <c r="A970" s="34" t="s">
        <v>124</v>
      </c>
      <c r="B970" s="35" t="s">
        <v>125</v>
      </c>
      <c r="C970" s="34" t="s">
        <v>283</v>
      </c>
      <c r="D970" s="74">
        <v>25.2867</v>
      </c>
      <c r="E970" s="74">
        <v>51.533299999999997</v>
      </c>
      <c r="F970" s="37" t="s">
        <v>296</v>
      </c>
      <c r="G970" s="36" t="s">
        <v>2459</v>
      </c>
      <c r="H970" s="35" t="s">
        <v>126</v>
      </c>
      <c r="I970" s="38" t="s">
        <v>196</v>
      </c>
      <c r="J970" s="39">
        <v>165</v>
      </c>
      <c r="K970" s="38" t="s">
        <v>272</v>
      </c>
    </row>
    <row r="971" spans="1:11" ht="14.1" customHeight="1" x14ac:dyDescent="0.2">
      <c r="A971" s="34" t="s">
        <v>124</v>
      </c>
      <c r="B971" s="35" t="s">
        <v>129</v>
      </c>
      <c r="C971" s="34" t="s">
        <v>283</v>
      </c>
      <c r="D971" s="74">
        <v>25.2867</v>
      </c>
      <c r="E971" s="74">
        <v>51.533299999999997</v>
      </c>
      <c r="F971" s="4" t="s">
        <v>2322</v>
      </c>
      <c r="G971" s="34" t="s">
        <v>199</v>
      </c>
      <c r="H971" s="35" t="s">
        <v>130</v>
      </c>
      <c r="I971" s="38" t="s">
        <v>196</v>
      </c>
      <c r="J971" s="39">
        <v>730</v>
      </c>
      <c r="K971" s="38" t="s">
        <v>272</v>
      </c>
    </row>
    <row r="972" spans="1:11" ht="14.1" customHeight="1" x14ac:dyDescent="0.2">
      <c r="A972" s="34" t="s">
        <v>124</v>
      </c>
      <c r="B972" s="35" t="s">
        <v>131</v>
      </c>
      <c r="C972" s="34" t="s">
        <v>192</v>
      </c>
      <c r="D972" s="74">
        <v>25.2867</v>
      </c>
      <c r="E972" s="74">
        <v>51.533299999999997</v>
      </c>
      <c r="F972" s="38" t="s">
        <v>2498</v>
      </c>
      <c r="G972" s="34" t="s">
        <v>199</v>
      </c>
      <c r="H972" s="35" t="s">
        <v>2517</v>
      </c>
      <c r="I972" s="38" t="s">
        <v>196</v>
      </c>
      <c r="J972" s="39">
        <v>447</v>
      </c>
      <c r="K972" s="38" t="s">
        <v>272</v>
      </c>
    </row>
    <row r="973" spans="1:11" ht="14.1" customHeight="1" x14ac:dyDescent="0.2">
      <c r="A973" s="34" t="s">
        <v>124</v>
      </c>
      <c r="B973" s="35" t="s">
        <v>132</v>
      </c>
      <c r="C973" s="34" t="s">
        <v>192</v>
      </c>
      <c r="D973" s="74">
        <v>25.2867</v>
      </c>
      <c r="E973" s="74">
        <v>51.533299999999997</v>
      </c>
      <c r="F973" s="38" t="s">
        <v>2498</v>
      </c>
      <c r="G973" s="34" t="s">
        <v>199</v>
      </c>
      <c r="H973" s="35" t="s">
        <v>2518</v>
      </c>
      <c r="I973" s="38" t="s">
        <v>196</v>
      </c>
      <c r="J973" s="39">
        <v>511</v>
      </c>
      <c r="K973" s="38" t="s">
        <v>272</v>
      </c>
    </row>
    <row r="974" spans="1:11" ht="14.1" customHeight="1" x14ac:dyDescent="0.2">
      <c r="A974" s="34" t="s">
        <v>124</v>
      </c>
      <c r="B974" s="35" t="s">
        <v>133</v>
      </c>
      <c r="C974" s="34" t="s">
        <v>192</v>
      </c>
      <c r="D974" s="74">
        <v>25.2867</v>
      </c>
      <c r="E974" s="74">
        <v>51.533299999999997</v>
      </c>
      <c r="F974" s="38" t="s">
        <v>2498</v>
      </c>
      <c r="G974" s="34" t="s">
        <v>199</v>
      </c>
      <c r="H974" s="35" t="s">
        <v>2517</v>
      </c>
      <c r="I974" s="38" t="s">
        <v>196</v>
      </c>
      <c r="J974" s="39">
        <v>730</v>
      </c>
      <c r="K974" s="38" t="s">
        <v>272</v>
      </c>
    </row>
    <row r="975" spans="1:11" ht="14.1" customHeight="1" x14ac:dyDescent="0.2">
      <c r="A975" s="34" t="s">
        <v>124</v>
      </c>
      <c r="B975" s="35" t="s">
        <v>134</v>
      </c>
      <c r="C975" s="34" t="s">
        <v>192</v>
      </c>
      <c r="D975" s="74">
        <v>25.2867</v>
      </c>
      <c r="E975" s="74">
        <v>51.533299999999997</v>
      </c>
      <c r="F975" s="38" t="s">
        <v>2498</v>
      </c>
      <c r="G975" s="34" t="s">
        <v>199</v>
      </c>
      <c r="H975" s="35" t="s">
        <v>2517</v>
      </c>
      <c r="I975" s="38" t="s">
        <v>196</v>
      </c>
      <c r="J975" s="39">
        <v>1200</v>
      </c>
      <c r="K975" s="38" t="s">
        <v>272</v>
      </c>
    </row>
    <row r="976" spans="1:11" ht="14.1" customHeight="1" x14ac:dyDescent="0.2">
      <c r="A976" s="34" t="s">
        <v>124</v>
      </c>
      <c r="B976" s="35" t="s">
        <v>145</v>
      </c>
      <c r="C976" s="34" t="s">
        <v>192</v>
      </c>
      <c r="D976" s="74">
        <v>25.214200000000002</v>
      </c>
      <c r="E976" s="74">
        <v>50.807200000000002</v>
      </c>
      <c r="F976" s="26" t="s">
        <v>421</v>
      </c>
      <c r="G976" s="36" t="s">
        <v>2459</v>
      </c>
      <c r="H976" s="35" t="s">
        <v>128</v>
      </c>
      <c r="I976" s="38" t="s">
        <v>196</v>
      </c>
      <c r="J976" s="39" t="s">
        <v>198</v>
      </c>
      <c r="K976" s="38" t="s">
        <v>272</v>
      </c>
    </row>
    <row r="977" spans="1:11" ht="14.1" customHeight="1" x14ac:dyDescent="0.2">
      <c r="A977" s="34" t="s">
        <v>124</v>
      </c>
      <c r="B977" s="35" t="s">
        <v>129</v>
      </c>
      <c r="C977" s="34" t="s">
        <v>192</v>
      </c>
      <c r="D977" s="74">
        <v>25.2867</v>
      </c>
      <c r="E977" s="74">
        <v>51.533299999999997</v>
      </c>
      <c r="F977" s="34" t="s">
        <v>266</v>
      </c>
      <c r="G977" s="36" t="s">
        <v>2459</v>
      </c>
      <c r="H977" s="35" t="s">
        <v>135</v>
      </c>
      <c r="I977" s="38" t="s">
        <v>196</v>
      </c>
      <c r="J977" s="39">
        <v>825</v>
      </c>
      <c r="K977" s="38" t="s">
        <v>272</v>
      </c>
    </row>
    <row r="978" spans="1:11" ht="14.1" customHeight="1" x14ac:dyDescent="0.2">
      <c r="A978" s="34" t="s">
        <v>124</v>
      </c>
      <c r="B978" s="35" t="s">
        <v>131</v>
      </c>
      <c r="C978" s="34" t="s">
        <v>192</v>
      </c>
      <c r="D978" s="74">
        <v>25.2867</v>
      </c>
      <c r="E978" s="74">
        <v>51.533299999999997</v>
      </c>
      <c r="F978" s="12" t="s">
        <v>2498</v>
      </c>
      <c r="G978" s="34" t="s">
        <v>199</v>
      </c>
      <c r="H978" s="35" t="s">
        <v>2523</v>
      </c>
      <c r="I978" s="38" t="s">
        <v>196</v>
      </c>
      <c r="J978" s="51">
        <v>416</v>
      </c>
      <c r="K978" s="38" t="s">
        <v>272</v>
      </c>
    </row>
    <row r="979" spans="1:11" ht="14.1" customHeight="1" x14ac:dyDescent="0.2">
      <c r="A979" s="34" t="s">
        <v>124</v>
      </c>
      <c r="B979" s="35" t="s">
        <v>132</v>
      </c>
      <c r="C979" s="34" t="s">
        <v>192</v>
      </c>
      <c r="D979" s="74">
        <v>25.2867</v>
      </c>
      <c r="E979" s="74">
        <v>51.533299999999997</v>
      </c>
      <c r="F979" s="12" t="s">
        <v>2498</v>
      </c>
      <c r="G979" s="34" t="s">
        <v>199</v>
      </c>
      <c r="H979" s="35" t="s">
        <v>2523</v>
      </c>
      <c r="I979" s="38" t="s">
        <v>196</v>
      </c>
      <c r="J979" s="39">
        <v>420</v>
      </c>
      <c r="K979" s="38" t="s">
        <v>272</v>
      </c>
    </row>
    <row r="980" spans="1:11" ht="14.1" customHeight="1" x14ac:dyDescent="0.2">
      <c r="A980" s="34" t="s">
        <v>124</v>
      </c>
      <c r="B980" s="35" t="s">
        <v>133</v>
      </c>
      <c r="C980" s="34" t="s">
        <v>192</v>
      </c>
      <c r="D980" s="74">
        <v>25.2867</v>
      </c>
      <c r="E980" s="74">
        <v>51.533299999999997</v>
      </c>
      <c r="F980" s="12" t="s">
        <v>2498</v>
      </c>
      <c r="G980" s="34" t="s">
        <v>199</v>
      </c>
      <c r="H980" s="35" t="s">
        <v>2523</v>
      </c>
      <c r="I980" s="38" t="s">
        <v>196</v>
      </c>
      <c r="J980" s="39">
        <v>548</v>
      </c>
      <c r="K980" s="38" t="s">
        <v>272</v>
      </c>
    </row>
    <row r="981" spans="1:11" ht="14.1" customHeight="1" x14ac:dyDescent="0.2">
      <c r="A981" s="34" t="s">
        <v>124</v>
      </c>
      <c r="B981" s="35" t="s">
        <v>134</v>
      </c>
      <c r="C981" s="34" t="s">
        <v>192</v>
      </c>
      <c r="D981" s="74">
        <v>25.2867</v>
      </c>
      <c r="E981" s="74">
        <v>51.533299999999997</v>
      </c>
      <c r="F981" s="12" t="s">
        <v>2498</v>
      </c>
      <c r="G981" s="34" t="s">
        <v>199</v>
      </c>
      <c r="H981" s="35" t="s">
        <v>2523</v>
      </c>
      <c r="I981" s="38" t="s">
        <v>196</v>
      </c>
      <c r="J981" s="39">
        <v>730</v>
      </c>
      <c r="K981" s="38" t="s">
        <v>272</v>
      </c>
    </row>
    <row r="982" spans="1:11" ht="14.1" customHeight="1" x14ac:dyDescent="0.2">
      <c r="A982" s="34" t="s">
        <v>124</v>
      </c>
      <c r="B982" s="35" t="s">
        <v>140</v>
      </c>
      <c r="C982" s="34" t="s">
        <v>192</v>
      </c>
      <c r="D982" s="74">
        <v>24.996099999999998</v>
      </c>
      <c r="E982" s="74">
        <v>51.548900000000003</v>
      </c>
      <c r="F982" s="34" t="s">
        <v>199</v>
      </c>
      <c r="G982" s="36" t="s">
        <v>2459</v>
      </c>
      <c r="H982" s="35" t="s">
        <v>141</v>
      </c>
      <c r="I982" s="38" t="s">
        <v>196</v>
      </c>
      <c r="J982" s="39">
        <v>70</v>
      </c>
      <c r="K982" s="38" t="s">
        <v>272</v>
      </c>
    </row>
    <row r="983" spans="1:11" ht="14.1" customHeight="1" x14ac:dyDescent="0.2">
      <c r="A983" s="34" t="s">
        <v>124</v>
      </c>
      <c r="B983" s="35" t="s">
        <v>129</v>
      </c>
      <c r="C983" s="34" t="s">
        <v>192</v>
      </c>
      <c r="D983" s="74">
        <v>25.2867</v>
      </c>
      <c r="E983" s="74">
        <v>51.533299999999997</v>
      </c>
      <c r="F983" s="34" t="s">
        <v>199</v>
      </c>
      <c r="G983" s="36" t="s">
        <v>2459</v>
      </c>
      <c r="H983" s="35" t="s">
        <v>136</v>
      </c>
      <c r="I983" s="38" t="s">
        <v>196</v>
      </c>
      <c r="J983" s="39">
        <v>95</v>
      </c>
      <c r="K983" s="38" t="s">
        <v>272</v>
      </c>
    </row>
    <row r="984" spans="1:11" ht="14.1" customHeight="1" x14ac:dyDescent="0.2">
      <c r="A984" s="34" t="s">
        <v>124</v>
      </c>
      <c r="B984" s="35" t="s">
        <v>137</v>
      </c>
      <c r="C984" s="34" t="s">
        <v>192</v>
      </c>
      <c r="D984" s="74">
        <v>25.933333000000001</v>
      </c>
      <c r="E984" s="74">
        <v>51.616666000000002</v>
      </c>
      <c r="F984" s="34" t="s">
        <v>199</v>
      </c>
      <c r="G984" s="36" t="s">
        <v>2459</v>
      </c>
      <c r="H984" s="35" t="s">
        <v>139</v>
      </c>
      <c r="I984" s="38" t="s">
        <v>196</v>
      </c>
      <c r="J984" s="39">
        <v>45</v>
      </c>
      <c r="K984" s="38" t="s">
        <v>272</v>
      </c>
    </row>
    <row r="985" spans="1:11" ht="14.1" customHeight="1" x14ac:dyDescent="0.2">
      <c r="A985" s="34" t="s">
        <v>124</v>
      </c>
      <c r="B985" s="35" t="s">
        <v>137</v>
      </c>
      <c r="C985" s="34" t="s">
        <v>192</v>
      </c>
      <c r="D985" s="74">
        <v>25.933333000000001</v>
      </c>
      <c r="E985" s="74">
        <v>51.616666000000002</v>
      </c>
      <c r="F985" s="34" t="s">
        <v>199</v>
      </c>
      <c r="G985" s="36" t="s">
        <v>2459</v>
      </c>
      <c r="H985" s="35" t="s">
        <v>138</v>
      </c>
      <c r="I985" s="38" t="s">
        <v>196</v>
      </c>
      <c r="J985" s="39">
        <v>55</v>
      </c>
      <c r="K985" s="38" t="s">
        <v>272</v>
      </c>
    </row>
    <row r="986" spans="1:11" ht="14.1" customHeight="1" x14ac:dyDescent="0.2">
      <c r="A986" s="34" t="s">
        <v>124</v>
      </c>
      <c r="B986" s="35" t="s">
        <v>144</v>
      </c>
      <c r="C986" s="34" t="s">
        <v>283</v>
      </c>
      <c r="D986" s="74">
        <v>25.2867</v>
      </c>
      <c r="E986" s="74">
        <v>51.533299999999997</v>
      </c>
      <c r="F986" s="5" t="s">
        <v>557</v>
      </c>
      <c r="G986" s="36" t="s">
        <v>2459</v>
      </c>
      <c r="H986" s="35" t="s">
        <v>143</v>
      </c>
      <c r="I986" s="38" t="s">
        <v>196</v>
      </c>
      <c r="J986" s="39">
        <v>609</v>
      </c>
      <c r="K986" s="38" t="s">
        <v>272</v>
      </c>
    </row>
    <row r="987" spans="1:11" ht="14.1" customHeight="1" x14ac:dyDescent="0.2">
      <c r="A987" s="34" t="s">
        <v>124</v>
      </c>
      <c r="B987" s="35" t="s">
        <v>142</v>
      </c>
      <c r="C987" s="34" t="s">
        <v>192</v>
      </c>
      <c r="D987" s="74">
        <v>25.2867</v>
      </c>
      <c r="E987" s="74">
        <v>51.533299999999997</v>
      </c>
      <c r="F987" s="5" t="s">
        <v>557</v>
      </c>
      <c r="G987" s="36" t="s">
        <v>2459</v>
      </c>
      <c r="H987" s="35" t="s">
        <v>143</v>
      </c>
      <c r="I987" s="38" t="s">
        <v>196</v>
      </c>
      <c r="J987" s="39">
        <v>920</v>
      </c>
      <c r="K987" s="38" t="s">
        <v>272</v>
      </c>
    </row>
    <row r="988" spans="1:11" ht="14.1" customHeight="1" x14ac:dyDescent="0.2">
      <c r="A988" s="38" t="s">
        <v>146</v>
      </c>
      <c r="B988" s="21" t="s">
        <v>147</v>
      </c>
      <c r="C988" s="38" t="s">
        <v>192</v>
      </c>
      <c r="D988" s="73">
        <v>21.1</v>
      </c>
      <c r="E988" s="73">
        <v>55.6</v>
      </c>
      <c r="F988" s="37" t="s">
        <v>296</v>
      </c>
      <c r="G988" s="36" t="s">
        <v>2459</v>
      </c>
      <c r="H988" s="21" t="s">
        <v>148</v>
      </c>
      <c r="I988" s="38" t="s">
        <v>196</v>
      </c>
      <c r="J988" s="8">
        <v>400000</v>
      </c>
      <c r="K988" s="38" t="s">
        <v>272</v>
      </c>
    </row>
    <row r="989" spans="1:11" ht="14.1" customHeight="1" x14ac:dyDescent="0.2">
      <c r="A989" s="10" t="s">
        <v>149</v>
      </c>
      <c r="B989" s="40" t="s">
        <v>2259</v>
      </c>
      <c r="C989" s="10" t="s">
        <v>197</v>
      </c>
      <c r="D989" s="73">
        <v>-2.4902777777777798</v>
      </c>
      <c r="E989" s="73">
        <v>29.1811111111111</v>
      </c>
      <c r="F989" s="44" t="s">
        <v>2242</v>
      </c>
      <c r="G989" s="36" t="s">
        <v>2459</v>
      </c>
      <c r="H989" s="40" t="s">
        <v>407</v>
      </c>
      <c r="I989" s="38" t="s">
        <v>196</v>
      </c>
      <c r="J989" s="43" t="s">
        <v>198</v>
      </c>
      <c r="K989" s="44" t="s">
        <v>272</v>
      </c>
    </row>
    <row r="990" spans="1:11" ht="14.1" customHeight="1" x14ac:dyDescent="0.2">
      <c r="A990" s="10" t="s">
        <v>149</v>
      </c>
      <c r="B990" s="40" t="s">
        <v>152</v>
      </c>
      <c r="C990" s="10" t="s">
        <v>192</v>
      </c>
      <c r="D990" s="77">
        <v>2.75</v>
      </c>
      <c r="E990" s="77">
        <v>28.8966666666667</v>
      </c>
      <c r="F990" s="37" t="s">
        <v>296</v>
      </c>
      <c r="G990" s="36" t="s">
        <v>2459</v>
      </c>
      <c r="H990" s="38" t="s">
        <v>153</v>
      </c>
      <c r="I990" s="38" t="s">
        <v>196</v>
      </c>
      <c r="J990" s="53">
        <v>115000</v>
      </c>
      <c r="K990" s="38" t="s">
        <v>272</v>
      </c>
    </row>
    <row r="991" spans="1:11" ht="14.1" customHeight="1" x14ac:dyDescent="0.2">
      <c r="A991" s="10" t="s">
        <v>149</v>
      </c>
      <c r="B991" s="40" t="s">
        <v>155</v>
      </c>
      <c r="C991" s="10" t="s">
        <v>197</v>
      </c>
      <c r="D991" s="77">
        <v>-2.75</v>
      </c>
      <c r="E991" s="77">
        <v>28.8966666666667</v>
      </c>
      <c r="F991" s="40" t="s">
        <v>2253</v>
      </c>
      <c r="G991" s="36" t="s">
        <v>2459</v>
      </c>
      <c r="H991" s="40" t="s">
        <v>407</v>
      </c>
      <c r="I991" s="38" t="s">
        <v>196</v>
      </c>
      <c r="J991" s="43" t="s">
        <v>198</v>
      </c>
      <c r="K991" s="44" t="s">
        <v>272</v>
      </c>
    </row>
    <row r="992" spans="1:11" ht="14.1" customHeight="1" x14ac:dyDescent="0.2">
      <c r="A992" s="10" t="s">
        <v>149</v>
      </c>
      <c r="B992" s="40" t="s">
        <v>154</v>
      </c>
      <c r="C992" s="10" t="s">
        <v>192</v>
      </c>
      <c r="D992" s="73">
        <v>1.9322222222222201</v>
      </c>
      <c r="E992" s="73">
        <v>29.650833333333299</v>
      </c>
      <c r="F992" s="23" t="s">
        <v>2495</v>
      </c>
      <c r="G992" s="36" t="s">
        <v>2459</v>
      </c>
      <c r="H992" s="40" t="s">
        <v>2415</v>
      </c>
      <c r="I992" s="38" t="s">
        <v>196</v>
      </c>
      <c r="J992" s="43" t="s">
        <v>198</v>
      </c>
      <c r="K992" s="38" t="s">
        <v>272</v>
      </c>
    </row>
    <row r="993" spans="1:11" ht="14.1" customHeight="1" x14ac:dyDescent="0.2">
      <c r="A993" s="10" t="s">
        <v>149</v>
      </c>
      <c r="B993" s="40" t="s">
        <v>154</v>
      </c>
      <c r="C993" s="10" t="s">
        <v>192</v>
      </c>
      <c r="D993" s="73">
        <v>1.9322222222222201</v>
      </c>
      <c r="E993" s="73">
        <v>29.650833333333299</v>
      </c>
      <c r="F993" s="23" t="s">
        <v>2296</v>
      </c>
      <c r="G993" s="36" t="s">
        <v>2459</v>
      </c>
      <c r="H993" s="40" t="s">
        <v>2415</v>
      </c>
      <c r="I993" s="38" t="s">
        <v>196</v>
      </c>
      <c r="J993" s="43">
        <v>20</v>
      </c>
      <c r="K993" s="38" t="s">
        <v>272</v>
      </c>
    </row>
    <row r="994" spans="1:11" ht="14.1" customHeight="1" x14ac:dyDescent="0.2">
      <c r="A994" s="10" t="s">
        <v>149</v>
      </c>
      <c r="B994" s="40" t="s">
        <v>156</v>
      </c>
      <c r="C994" s="10" t="s">
        <v>192</v>
      </c>
      <c r="D994" s="73">
        <v>1.8616666666666699</v>
      </c>
      <c r="E994" s="73">
        <v>30.038333333333298</v>
      </c>
      <c r="F994" s="21" t="s">
        <v>2530</v>
      </c>
      <c r="G994" s="36" t="s">
        <v>2459</v>
      </c>
      <c r="H994" s="40" t="s">
        <v>2415</v>
      </c>
      <c r="I994" s="38" t="s">
        <v>196</v>
      </c>
      <c r="J994" s="43">
        <v>370</v>
      </c>
      <c r="K994" s="38" t="s">
        <v>272</v>
      </c>
    </row>
    <row r="995" spans="1:11" ht="14.1" customHeight="1" x14ac:dyDescent="0.2">
      <c r="A995" s="10" t="s">
        <v>149</v>
      </c>
      <c r="B995" s="40" t="s">
        <v>150</v>
      </c>
      <c r="C995" s="10" t="s">
        <v>281</v>
      </c>
      <c r="D995" s="77">
        <v>2.75</v>
      </c>
      <c r="E995" s="77">
        <v>29.5</v>
      </c>
      <c r="F995" s="21" t="s">
        <v>2530</v>
      </c>
      <c r="G995" s="36" t="s">
        <v>2459</v>
      </c>
      <c r="H995" s="40" t="s">
        <v>151</v>
      </c>
      <c r="I995" s="38" t="s">
        <v>196</v>
      </c>
      <c r="J995" s="53">
        <v>200</v>
      </c>
      <c r="K995" s="38" t="s">
        <v>272</v>
      </c>
    </row>
    <row r="996" spans="1:11" ht="14.1" customHeight="1" x14ac:dyDescent="0.2">
      <c r="A996" s="10" t="s">
        <v>149</v>
      </c>
      <c r="B996" s="40" t="s">
        <v>150</v>
      </c>
      <c r="C996" s="10" t="s">
        <v>197</v>
      </c>
      <c r="D996" s="77">
        <v>2.75</v>
      </c>
      <c r="E996" s="77">
        <v>29.5</v>
      </c>
      <c r="F996" s="21" t="s">
        <v>2530</v>
      </c>
      <c r="G996" s="36" t="s">
        <v>2459</v>
      </c>
      <c r="H996" s="40" t="s">
        <v>151</v>
      </c>
      <c r="I996" s="38" t="s">
        <v>194</v>
      </c>
      <c r="J996" s="53" t="s">
        <v>198</v>
      </c>
      <c r="K996" s="38" t="s">
        <v>272</v>
      </c>
    </row>
    <row r="997" spans="1:11" ht="14.1" customHeight="1" x14ac:dyDescent="0.2">
      <c r="A997" s="10" t="s">
        <v>149</v>
      </c>
      <c r="B997" s="40" t="s">
        <v>157</v>
      </c>
      <c r="C997" s="10" t="s">
        <v>192</v>
      </c>
      <c r="D997" s="73">
        <v>2.37222222222222</v>
      </c>
      <c r="E997" s="73">
        <v>29.120833333333302</v>
      </c>
      <c r="F997" s="21" t="s">
        <v>2382</v>
      </c>
      <c r="G997" s="36" t="s">
        <v>2459</v>
      </c>
      <c r="H997" s="40" t="s">
        <v>2415</v>
      </c>
      <c r="I997" s="38" t="s">
        <v>196</v>
      </c>
      <c r="J997" s="43">
        <v>170</v>
      </c>
      <c r="K997" s="38" t="s">
        <v>272</v>
      </c>
    </row>
    <row r="998" spans="1:11" ht="14.1" customHeight="1" x14ac:dyDescent="0.2">
      <c r="A998" s="34" t="s">
        <v>158</v>
      </c>
      <c r="B998" s="34" t="s">
        <v>162</v>
      </c>
      <c r="C998" s="34" t="s">
        <v>281</v>
      </c>
      <c r="D998" s="74">
        <v>21.5169</v>
      </c>
      <c r="E998" s="74">
        <v>39.219200000000001</v>
      </c>
      <c r="F998" s="44" t="s">
        <v>2242</v>
      </c>
      <c r="G998" s="34" t="s">
        <v>199</v>
      </c>
      <c r="H998" s="34" t="s">
        <v>163</v>
      </c>
      <c r="I998" s="38" t="s">
        <v>196</v>
      </c>
      <c r="J998" s="51">
        <v>110</v>
      </c>
      <c r="K998" s="44" t="s">
        <v>271</v>
      </c>
    </row>
    <row r="999" spans="1:11" ht="14.1" customHeight="1" x14ac:dyDescent="0.2">
      <c r="A999" s="34" t="s">
        <v>158</v>
      </c>
      <c r="B999" s="34" t="s">
        <v>159</v>
      </c>
      <c r="C999" s="34" t="s">
        <v>283</v>
      </c>
      <c r="D999" s="74">
        <v>23.5</v>
      </c>
      <c r="E999" s="74">
        <v>40.866700000000002</v>
      </c>
      <c r="F999" s="34" t="s">
        <v>2242</v>
      </c>
      <c r="G999" s="34" t="s">
        <v>375</v>
      </c>
      <c r="H999" s="34" t="s">
        <v>2431</v>
      </c>
      <c r="I999" s="38" t="s">
        <v>196</v>
      </c>
      <c r="J999" s="51">
        <v>5000</v>
      </c>
      <c r="K999" s="44" t="s">
        <v>271</v>
      </c>
    </row>
    <row r="1000" spans="1:11" ht="14.1" customHeight="1" x14ac:dyDescent="0.2">
      <c r="A1000" s="34" t="s">
        <v>158</v>
      </c>
      <c r="B1000" s="34" t="s">
        <v>159</v>
      </c>
      <c r="C1000" s="34" t="s">
        <v>283</v>
      </c>
      <c r="D1000" s="74">
        <v>23.5</v>
      </c>
      <c r="E1000" s="74">
        <v>40.866700000000002</v>
      </c>
      <c r="F1000" s="34" t="s">
        <v>2242</v>
      </c>
      <c r="G1000" s="34" t="s">
        <v>375</v>
      </c>
      <c r="H1000" s="34" t="s">
        <v>2431</v>
      </c>
      <c r="I1000" s="38" t="s">
        <v>196</v>
      </c>
      <c r="J1000" s="51">
        <v>180</v>
      </c>
      <c r="K1000" s="44" t="s">
        <v>271</v>
      </c>
    </row>
    <row r="1001" spans="1:11" ht="14.1" customHeight="1" x14ac:dyDescent="0.2">
      <c r="A1001" s="34" t="s">
        <v>158</v>
      </c>
      <c r="B1001" s="34" t="s">
        <v>160</v>
      </c>
      <c r="C1001" s="34" t="s">
        <v>283</v>
      </c>
      <c r="D1001" s="74">
        <v>24.3367</v>
      </c>
      <c r="E1001" s="74">
        <v>41.275300000000001</v>
      </c>
      <c r="F1001" s="34" t="s">
        <v>2242</v>
      </c>
      <c r="G1001" s="34" t="s">
        <v>375</v>
      </c>
      <c r="H1001" s="34" t="s">
        <v>161</v>
      </c>
      <c r="I1001" s="38" t="s">
        <v>196</v>
      </c>
      <c r="J1001" s="51">
        <v>2800</v>
      </c>
      <c r="K1001" s="44" t="s">
        <v>271</v>
      </c>
    </row>
    <row r="1002" spans="1:11" ht="14.1" customHeight="1" x14ac:dyDescent="0.2">
      <c r="A1002" s="34" t="s">
        <v>158</v>
      </c>
      <c r="B1002" s="34" t="s">
        <v>160</v>
      </c>
      <c r="C1002" s="34" t="s">
        <v>283</v>
      </c>
      <c r="D1002" s="74">
        <v>24.3367</v>
      </c>
      <c r="E1002" s="74">
        <v>41.275300000000001</v>
      </c>
      <c r="F1002" s="34" t="s">
        <v>2242</v>
      </c>
      <c r="G1002" s="34" t="s">
        <v>375</v>
      </c>
      <c r="H1002" s="34" t="s">
        <v>161</v>
      </c>
      <c r="I1002" s="38" t="s">
        <v>196</v>
      </c>
      <c r="J1002" s="51">
        <v>1300</v>
      </c>
      <c r="K1002" s="44" t="s">
        <v>271</v>
      </c>
    </row>
    <row r="1003" spans="1:11" ht="14.1" customHeight="1" x14ac:dyDescent="0.2">
      <c r="A1003" s="34" t="s">
        <v>158</v>
      </c>
      <c r="B1003" s="34" t="s">
        <v>175</v>
      </c>
      <c r="C1003" s="34" t="s">
        <v>192</v>
      </c>
      <c r="D1003" s="74">
        <v>19.188300000000002</v>
      </c>
      <c r="E1003" s="74">
        <v>41.201700000000002</v>
      </c>
      <c r="F1003" s="37" t="s">
        <v>296</v>
      </c>
      <c r="G1003" s="36" t="s">
        <v>2459</v>
      </c>
      <c r="H1003" s="34" t="s">
        <v>168</v>
      </c>
      <c r="I1003" s="38" t="s">
        <v>196</v>
      </c>
      <c r="J1003" s="51">
        <v>2500</v>
      </c>
      <c r="K1003" s="38" t="s">
        <v>272</v>
      </c>
    </row>
    <row r="1004" spans="1:11" ht="14.1" customHeight="1" x14ac:dyDescent="0.2">
      <c r="A1004" s="34" t="s">
        <v>158</v>
      </c>
      <c r="B1004" s="34" t="s">
        <v>167</v>
      </c>
      <c r="C1004" s="34" t="s">
        <v>192</v>
      </c>
      <c r="D1004" s="74">
        <v>21.5169</v>
      </c>
      <c r="E1004" s="74">
        <v>39.219200000000001</v>
      </c>
      <c r="F1004" s="37" t="s">
        <v>296</v>
      </c>
      <c r="G1004" s="36" t="s">
        <v>2459</v>
      </c>
      <c r="H1004" s="34" t="s">
        <v>168</v>
      </c>
      <c r="I1004" s="38" t="s">
        <v>196</v>
      </c>
      <c r="J1004" s="51">
        <v>1300</v>
      </c>
      <c r="K1004" s="38" t="s">
        <v>272</v>
      </c>
    </row>
    <row r="1005" spans="1:11" ht="14.1" customHeight="1" x14ac:dyDescent="0.2">
      <c r="A1005" s="34" t="s">
        <v>158</v>
      </c>
      <c r="B1005" s="34" t="s">
        <v>171</v>
      </c>
      <c r="C1005" s="34" t="s">
        <v>192</v>
      </c>
      <c r="D1005" s="74">
        <v>22.7986</v>
      </c>
      <c r="E1005" s="74">
        <v>39.032200000000003</v>
      </c>
      <c r="F1005" s="37" t="s">
        <v>296</v>
      </c>
      <c r="G1005" s="36" t="s">
        <v>2459</v>
      </c>
      <c r="H1005" s="34" t="s">
        <v>172</v>
      </c>
      <c r="I1005" s="38" t="s">
        <v>196</v>
      </c>
      <c r="J1005" s="51">
        <v>2000</v>
      </c>
      <c r="K1005" s="38" t="s">
        <v>272</v>
      </c>
    </row>
    <row r="1006" spans="1:11" ht="14.1" customHeight="1" x14ac:dyDescent="0.2">
      <c r="A1006" s="34" t="s">
        <v>158</v>
      </c>
      <c r="B1006" s="34" t="s">
        <v>178</v>
      </c>
      <c r="C1006" s="34" t="s">
        <v>192</v>
      </c>
      <c r="D1006" s="74">
        <v>24.0853</v>
      </c>
      <c r="E1006" s="74">
        <v>38.0486</v>
      </c>
      <c r="F1006" s="37" t="s">
        <v>296</v>
      </c>
      <c r="G1006" s="36" t="s">
        <v>2459</v>
      </c>
      <c r="H1006" s="34" t="s">
        <v>179</v>
      </c>
      <c r="I1006" s="38" t="s">
        <v>196</v>
      </c>
      <c r="J1006" s="51">
        <v>1500</v>
      </c>
      <c r="K1006" s="38" t="s">
        <v>272</v>
      </c>
    </row>
    <row r="1007" spans="1:11" ht="14.1" customHeight="1" x14ac:dyDescent="0.2">
      <c r="A1007" s="34" t="s">
        <v>158</v>
      </c>
      <c r="B1007" s="34" t="s">
        <v>173</v>
      </c>
      <c r="C1007" s="34" t="s">
        <v>192</v>
      </c>
      <c r="D1007" s="74">
        <v>24.640799999999999</v>
      </c>
      <c r="E1007" s="74">
        <v>46.772799999999997</v>
      </c>
      <c r="F1007" s="37" t="s">
        <v>296</v>
      </c>
      <c r="G1007" s="36" t="s">
        <v>2459</v>
      </c>
      <c r="H1007" s="34" t="s">
        <v>174</v>
      </c>
      <c r="I1007" s="38" t="s">
        <v>196</v>
      </c>
      <c r="J1007" s="51">
        <v>3000</v>
      </c>
      <c r="K1007" s="38" t="s">
        <v>272</v>
      </c>
    </row>
    <row r="1008" spans="1:11" ht="14.1" customHeight="1" x14ac:dyDescent="0.2">
      <c r="A1008" s="34" t="s">
        <v>158</v>
      </c>
      <c r="B1008" s="34" t="s">
        <v>164</v>
      </c>
      <c r="C1008" s="34" t="s">
        <v>192</v>
      </c>
      <c r="D1008" s="74">
        <v>25.378299999999999</v>
      </c>
      <c r="E1008" s="74">
        <v>49.5867</v>
      </c>
      <c r="F1008" s="37" t="s">
        <v>296</v>
      </c>
      <c r="G1008" s="36" t="s">
        <v>2459</v>
      </c>
      <c r="H1008" s="34" t="s">
        <v>165</v>
      </c>
      <c r="I1008" s="38" t="s">
        <v>196</v>
      </c>
      <c r="J1008" s="51">
        <v>1800</v>
      </c>
      <c r="K1008" s="38" t="s">
        <v>272</v>
      </c>
    </row>
    <row r="1009" spans="1:11" ht="14.1" customHeight="1" x14ac:dyDescent="0.2">
      <c r="A1009" s="34" t="s">
        <v>158</v>
      </c>
      <c r="B1009" s="34" t="s">
        <v>166</v>
      </c>
      <c r="C1009" s="34" t="s">
        <v>192</v>
      </c>
      <c r="D1009" s="74">
        <v>25.946100000000001</v>
      </c>
      <c r="E1009" s="74">
        <v>49.424700000000001</v>
      </c>
      <c r="F1009" s="37" t="s">
        <v>296</v>
      </c>
      <c r="G1009" s="36" t="s">
        <v>2459</v>
      </c>
      <c r="H1009" s="34" t="s">
        <v>165</v>
      </c>
      <c r="I1009" s="38" t="s">
        <v>196</v>
      </c>
      <c r="J1009" s="51">
        <v>1875</v>
      </c>
      <c r="K1009" s="38" t="s">
        <v>272</v>
      </c>
    </row>
    <row r="1010" spans="1:11" ht="14.1" customHeight="1" x14ac:dyDescent="0.2">
      <c r="A1010" s="34" t="s">
        <v>158</v>
      </c>
      <c r="B1010" s="34" t="s">
        <v>169</v>
      </c>
      <c r="C1010" s="34" t="s">
        <v>192</v>
      </c>
      <c r="D1010" s="74">
        <v>26.331700000000001</v>
      </c>
      <c r="E1010" s="74">
        <v>43.971699999999998</v>
      </c>
      <c r="F1010" s="37" t="s">
        <v>296</v>
      </c>
      <c r="G1010" s="36" t="s">
        <v>2459</v>
      </c>
      <c r="H1010" s="34" t="s">
        <v>170</v>
      </c>
      <c r="I1010" s="38" t="s">
        <v>196</v>
      </c>
      <c r="J1010" s="51">
        <v>1400</v>
      </c>
      <c r="K1010" s="38" t="s">
        <v>272</v>
      </c>
    </row>
    <row r="1011" spans="1:11" ht="14.1" customHeight="1" x14ac:dyDescent="0.2">
      <c r="A1011" s="34" t="s">
        <v>158</v>
      </c>
      <c r="B1011" s="34" t="s">
        <v>176</v>
      </c>
      <c r="C1011" s="34" t="s">
        <v>192</v>
      </c>
      <c r="D1011" s="74">
        <v>28.383299999999998</v>
      </c>
      <c r="E1011" s="74">
        <v>36.583300000000001</v>
      </c>
      <c r="F1011" s="37" t="s">
        <v>296</v>
      </c>
      <c r="G1011" s="36" t="s">
        <v>2459</v>
      </c>
      <c r="H1011" s="34" t="s">
        <v>177</v>
      </c>
      <c r="I1011" s="38" t="s">
        <v>196</v>
      </c>
      <c r="J1011" s="51">
        <v>1200</v>
      </c>
      <c r="K1011" s="38" t="s">
        <v>272</v>
      </c>
    </row>
    <row r="1012" spans="1:11" ht="14.1" customHeight="1" x14ac:dyDescent="0.2">
      <c r="A1012" s="34" t="s">
        <v>158</v>
      </c>
      <c r="B1012" s="34" t="s">
        <v>180</v>
      </c>
      <c r="C1012" s="34" t="s">
        <v>192</v>
      </c>
      <c r="D1012" s="74">
        <v>27.0472</v>
      </c>
      <c r="E1012" s="74">
        <v>49.6614</v>
      </c>
      <c r="F1012" s="34" t="s">
        <v>181</v>
      </c>
      <c r="G1012" s="36" t="s">
        <v>2459</v>
      </c>
      <c r="H1012" s="34" t="s">
        <v>1640</v>
      </c>
      <c r="I1012" s="38" t="s">
        <v>196</v>
      </c>
      <c r="J1012" s="51">
        <v>105</v>
      </c>
      <c r="K1012" s="38" t="s">
        <v>272</v>
      </c>
    </row>
    <row r="1013" spans="1:11" ht="14.1" customHeight="1" x14ac:dyDescent="0.2">
      <c r="A1013" s="34" t="s">
        <v>158</v>
      </c>
      <c r="B1013" s="34" t="s">
        <v>180</v>
      </c>
      <c r="C1013" s="34" t="s">
        <v>192</v>
      </c>
      <c r="D1013" s="74">
        <v>27.0472</v>
      </c>
      <c r="E1013" s="74">
        <v>49.6614</v>
      </c>
      <c r="F1013" s="34" t="s">
        <v>2498</v>
      </c>
      <c r="G1013" s="34" t="s">
        <v>199</v>
      </c>
      <c r="H1013" s="34" t="s">
        <v>1641</v>
      </c>
      <c r="I1013" s="38" t="s">
        <v>196</v>
      </c>
      <c r="J1013" s="51">
        <v>100</v>
      </c>
      <c r="K1013" s="38" t="s">
        <v>272</v>
      </c>
    </row>
    <row r="1014" spans="1:11" ht="14.1" customHeight="1" x14ac:dyDescent="0.2">
      <c r="A1014" s="34" t="s">
        <v>158</v>
      </c>
      <c r="B1014" s="34" t="s">
        <v>180</v>
      </c>
      <c r="C1014" s="34" t="s">
        <v>192</v>
      </c>
      <c r="D1014" s="74">
        <v>27.0472</v>
      </c>
      <c r="E1014" s="74">
        <v>49.6614</v>
      </c>
      <c r="F1014" s="34" t="s">
        <v>2498</v>
      </c>
      <c r="G1014" s="34" t="s">
        <v>199</v>
      </c>
      <c r="H1014" s="34" t="s">
        <v>1641</v>
      </c>
      <c r="I1014" s="38" t="s">
        <v>196</v>
      </c>
      <c r="J1014" s="51">
        <v>200</v>
      </c>
      <c r="K1014" s="38" t="s">
        <v>272</v>
      </c>
    </row>
    <row r="1015" spans="1:11" ht="14.1" customHeight="1" x14ac:dyDescent="0.2">
      <c r="A1015" s="34" t="s">
        <v>158</v>
      </c>
      <c r="B1015" s="34" t="s">
        <v>180</v>
      </c>
      <c r="C1015" s="34" t="s">
        <v>192</v>
      </c>
      <c r="D1015" s="74">
        <v>27.0472</v>
      </c>
      <c r="E1015" s="74">
        <v>49.6614</v>
      </c>
      <c r="F1015" s="34" t="s">
        <v>2498</v>
      </c>
      <c r="G1015" s="34" t="s">
        <v>199</v>
      </c>
      <c r="H1015" s="34" t="s">
        <v>1641</v>
      </c>
      <c r="I1015" s="38" t="s">
        <v>196</v>
      </c>
      <c r="J1015" s="51">
        <v>500</v>
      </c>
      <c r="K1015" s="38" t="s">
        <v>272</v>
      </c>
    </row>
    <row r="1016" spans="1:11" ht="14.1" customHeight="1" x14ac:dyDescent="0.2">
      <c r="A1016" s="34" t="s">
        <v>158</v>
      </c>
      <c r="B1016" s="34" t="s">
        <v>1642</v>
      </c>
      <c r="C1016" s="34" t="s">
        <v>192</v>
      </c>
      <c r="D1016" s="74">
        <v>26.425799999999999</v>
      </c>
      <c r="E1016" s="74">
        <v>50.114199999999997</v>
      </c>
      <c r="F1016" s="38" t="s">
        <v>2498</v>
      </c>
      <c r="G1016" s="34" t="s">
        <v>199</v>
      </c>
      <c r="H1016" s="34" t="s">
        <v>2519</v>
      </c>
      <c r="I1016" s="38" t="s">
        <v>196</v>
      </c>
      <c r="J1016" s="51">
        <v>330</v>
      </c>
      <c r="K1016" s="38" t="s">
        <v>272</v>
      </c>
    </row>
    <row r="1017" spans="1:11" ht="14.1" customHeight="1" x14ac:dyDescent="0.2">
      <c r="A1017" s="34" t="s">
        <v>158</v>
      </c>
      <c r="B1017" s="34" t="s">
        <v>180</v>
      </c>
      <c r="C1017" s="34" t="s">
        <v>192</v>
      </c>
      <c r="D1017" s="74">
        <v>27.0472</v>
      </c>
      <c r="E1017" s="74">
        <v>49.6614</v>
      </c>
      <c r="F1017" s="38" t="s">
        <v>2498</v>
      </c>
      <c r="G1017" s="34" t="s">
        <v>199</v>
      </c>
      <c r="H1017" s="34" t="s">
        <v>1643</v>
      </c>
      <c r="I1017" s="38" t="s">
        <v>196</v>
      </c>
      <c r="J1017" s="51">
        <v>500</v>
      </c>
      <c r="K1017" s="38" t="s">
        <v>272</v>
      </c>
    </row>
    <row r="1018" spans="1:11" ht="14.1" customHeight="1" x14ac:dyDescent="0.2">
      <c r="A1018" s="34" t="s">
        <v>158</v>
      </c>
      <c r="B1018" s="34" t="s">
        <v>180</v>
      </c>
      <c r="C1018" s="34" t="s">
        <v>192</v>
      </c>
      <c r="D1018" s="74">
        <v>27.0472</v>
      </c>
      <c r="E1018" s="74">
        <v>49.6614</v>
      </c>
      <c r="F1018" s="38" t="s">
        <v>2498</v>
      </c>
      <c r="G1018" s="34" t="s">
        <v>199</v>
      </c>
      <c r="H1018" s="34" t="s">
        <v>2519</v>
      </c>
      <c r="I1018" s="38" t="s">
        <v>196</v>
      </c>
      <c r="J1018" s="51">
        <v>600</v>
      </c>
      <c r="K1018" s="38" t="s">
        <v>272</v>
      </c>
    </row>
    <row r="1019" spans="1:11" ht="14.1" customHeight="1" x14ac:dyDescent="0.2">
      <c r="A1019" s="34" t="s">
        <v>158</v>
      </c>
      <c r="B1019" s="34" t="s">
        <v>180</v>
      </c>
      <c r="C1019" s="34" t="s">
        <v>192</v>
      </c>
      <c r="D1019" s="74">
        <v>27.0472</v>
      </c>
      <c r="E1019" s="74">
        <v>49.6614</v>
      </c>
      <c r="F1019" s="38" t="s">
        <v>2498</v>
      </c>
      <c r="G1019" s="34" t="s">
        <v>199</v>
      </c>
      <c r="H1019" s="34" t="s">
        <v>2520</v>
      </c>
      <c r="I1019" s="38" t="s">
        <v>196</v>
      </c>
      <c r="J1019" s="51">
        <v>632</v>
      </c>
      <c r="K1019" s="38" t="s">
        <v>272</v>
      </c>
    </row>
    <row r="1020" spans="1:11" ht="14.1" customHeight="1" x14ac:dyDescent="0.2">
      <c r="A1020" s="34" t="s">
        <v>158</v>
      </c>
      <c r="B1020" s="34" t="s">
        <v>1642</v>
      </c>
      <c r="C1020" s="34" t="s">
        <v>192</v>
      </c>
      <c r="D1020" s="74">
        <v>26.425799999999999</v>
      </c>
      <c r="E1020" s="74">
        <v>50.114199999999997</v>
      </c>
      <c r="F1020" s="12" t="s">
        <v>2498</v>
      </c>
      <c r="G1020" s="34" t="s">
        <v>199</v>
      </c>
      <c r="H1020" s="34" t="s">
        <v>2519</v>
      </c>
      <c r="I1020" s="38" t="s">
        <v>196</v>
      </c>
      <c r="J1020" s="51">
        <v>200</v>
      </c>
      <c r="K1020" s="38" t="s">
        <v>272</v>
      </c>
    </row>
    <row r="1021" spans="1:11" ht="14.1" customHeight="1" x14ac:dyDescent="0.2">
      <c r="A1021" s="34" t="s">
        <v>158</v>
      </c>
      <c r="B1021" s="34" t="s">
        <v>180</v>
      </c>
      <c r="C1021" s="34" t="s">
        <v>192</v>
      </c>
      <c r="D1021" s="74">
        <v>27.0472</v>
      </c>
      <c r="E1021" s="74">
        <v>49.6614</v>
      </c>
      <c r="F1021" s="12" t="s">
        <v>2498</v>
      </c>
      <c r="G1021" s="34" t="s">
        <v>199</v>
      </c>
      <c r="H1021" s="34" t="s">
        <v>2520</v>
      </c>
      <c r="I1021" s="38" t="s">
        <v>196</v>
      </c>
      <c r="J1021" s="51">
        <v>300</v>
      </c>
      <c r="K1021" s="38" t="s">
        <v>272</v>
      </c>
    </row>
    <row r="1022" spans="1:11" ht="14.1" customHeight="1" x14ac:dyDescent="0.2">
      <c r="A1022" s="34" t="s">
        <v>158</v>
      </c>
      <c r="B1022" s="34" t="s">
        <v>180</v>
      </c>
      <c r="C1022" s="34" t="s">
        <v>192</v>
      </c>
      <c r="D1022" s="74">
        <v>27.0472</v>
      </c>
      <c r="E1022" s="74">
        <v>49.6614</v>
      </c>
      <c r="F1022" s="12" t="s">
        <v>2498</v>
      </c>
      <c r="G1022" s="34" t="s">
        <v>199</v>
      </c>
      <c r="H1022" s="34" t="s">
        <v>1641</v>
      </c>
      <c r="I1022" s="38" t="s">
        <v>196</v>
      </c>
      <c r="J1022" s="51">
        <v>500</v>
      </c>
      <c r="K1022" s="38" t="s">
        <v>272</v>
      </c>
    </row>
    <row r="1023" spans="1:11" ht="14.1" customHeight="1" x14ac:dyDescent="0.2">
      <c r="A1023" s="34" t="s">
        <v>158</v>
      </c>
      <c r="B1023" s="34" t="s">
        <v>180</v>
      </c>
      <c r="C1023" s="34" t="s">
        <v>192</v>
      </c>
      <c r="D1023" s="74">
        <v>27.0472</v>
      </c>
      <c r="E1023" s="74">
        <v>49.6614</v>
      </c>
      <c r="F1023" s="12" t="s">
        <v>2498</v>
      </c>
      <c r="G1023" s="34" t="s">
        <v>199</v>
      </c>
      <c r="H1023" s="34" t="s">
        <v>2519</v>
      </c>
      <c r="I1023" s="38" t="s">
        <v>196</v>
      </c>
      <c r="J1023" s="51">
        <v>500</v>
      </c>
      <c r="K1023" s="38" t="s">
        <v>272</v>
      </c>
    </row>
    <row r="1024" spans="1:11" ht="14.1" customHeight="1" x14ac:dyDescent="0.2">
      <c r="A1024" s="34" t="s">
        <v>158</v>
      </c>
      <c r="B1024" s="34" t="s">
        <v>162</v>
      </c>
      <c r="C1024" s="34" t="s">
        <v>283</v>
      </c>
      <c r="D1024" s="74">
        <v>21.5169</v>
      </c>
      <c r="E1024" s="74">
        <v>39.219200000000001</v>
      </c>
      <c r="F1024" s="5" t="s">
        <v>557</v>
      </c>
      <c r="G1024" s="36" t="s">
        <v>2459</v>
      </c>
      <c r="H1024" s="34" t="s">
        <v>1644</v>
      </c>
      <c r="I1024" s="38" t="s">
        <v>196</v>
      </c>
      <c r="J1024" s="51">
        <v>245</v>
      </c>
      <c r="K1024" s="38" t="s">
        <v>272</v>
      </c>
    </row>
    <row r="1025" spans="1:11" ht="14.1" customHeight="1" x14ac:dyDescent="0.2">
      <c r="A1025" s="34" t="s">
        <v>158</v>
      </c>
      <c r="B1025" s="34" t="s">
        <v>180</v>
      </c>
      <c r="C1025" s="34" t="s">
        <v>283</v>
      </c>
      <c r="D1025" s="74">
        <v>27.0472</v>
      </c>
      <c r="E1025" s="74">
        <v>49.6614</v>
      </c>
      <c r="F1025" s="5" t="s">
        <v>557</v>
      </c>
      <c r="G1025" s="36" t="s">
        <v>2459</v>
      </c>
      <c r="H1025" s="34" t="s">
        <v>2336</v>
      </c>
      <c r="I1025" s="38" t="s">
        <v>196</v>
      </c>
      <c r="J1025" s="51">
        <v>2700</v>
      </c>
      <c r="K1025" s="38" t="s">
        <v>272</v>
      </c>
    </row>
    <row r="1026" spans="1:11" ht="14.1" customHeight="1" x14ac:dyDescent="0.2">
      <c r="A1026" s="34" t="s">
        <v>158</v>
      </c>
      <c r="B1026" s="34" t="s">
        <v>1642</v>
      </c>
      <c r="C1026" s="34" t="s">
        <v>192</v>
      </c>
      <c r="D1026" s="74">
        <v>26.425799999999999</v>
      </c>
      <c r="E1026" s="74">
        <v>50.114199999999997</v>
      </c>
      <c r="F1026" s="41" t="s">
        <v>2379</v>
      </c>
      <c r="G1026" s="34" t="s">
        <v>199</v>
      </c>
      <c r="H1026" s="34" t="s">
        <v>2519</v>
      </c>
      <c r="I1026" s="38" t="s">
        <v>196</v>
      </c>
      <c r="J1026" s="51">
        <v>100</v>
      </c>
      <c r="K1026" s="38" t="s">
        <v>272</v>
      </c>
    </row>
    <row r="1027" spans="1:11" ht="14.1" customHeight="1" x14ac:dyDescent="0.2">
      <c r="A1027" s="34" t="s">
        <v>158</v>
      </c>
      <c r="B1027" s="34" t="s">
        <v>178</v>
      </c>
      <c r="C1027" s="34" t="s">
        <v>192</v>
      </c>
      <c r="D1027" s="74">
        <v>24.0853</v>
      </c>
      <c r="E1027" s="74">
        <v>38.0486</v>
      </c>
      <c r="F1027" s="34" t="s">
        <v>2254</v>
      </c>
      <c r="G1027" s="36" t="s">
        <v>2459</v>
      </c>
      <c r="H1027" s="34" t="s">
        <v>2256</v>
      </c>
      <c r="I1027" s="38" t="s">
        <v>196</v>
      </c>
      <c r="J1027" s="51">
        <v>52</v>
      </c>
      <c r="K1027" s="38" t="s">
        <v>272</v>
      </c>
    </row>
    <row r="1028" spans="1:11" ht="14.1" customHeight="1" x14ac:dyDescent="0.2">
      <c r="A1028" s="34" t="s">
        <v>158</v>
      </c>
      <c r="B1028" s="34" t="s">
        <v>1645</v>
      </c>
      <c r="C1028" s="34" t="s">
        <v>197</v>
      </c>
      <c r="D1028" s="74">
        <v>18.149999999999999</v>
      </c>
      <c r="E1028" s="74">
        <v>44.1</v>
      </c>
      <c r="F1028" s="38" t="s">
        <v>2251</v>
      </c>
      <c r="G1028" s="36" t="s">
        <v>2459</v>
      </c>
      <c r="H1028" s="34" t="s">
        <v>1646</v>
      </c>
      <c r="I1028" s="38" t="s">
        <v>196</v>
      </c>
      <c r="J1028" s="51" t="s">
        <v>198</v>
      </c>
      <c r="K1028" s="38" t="s">
        <v>272</v>
      </c>
    </row>
    <row r="1029" spans="1:11" ht="14.1" customHeight="1" x14ac:dyDescent="0.2">
      <c r="A1029" s="38" t="s">
        <v>1647</v>
      </c>
      <c r="B1029" s="38" t="s">
        <v>1650</v>
      </c>
      <c r="C1029" s="38" t="s">
        <v>192</v>
      </c>
      <c r="D1029" s="73">
        <v>14.669166666666699</v>
      </c>
      <c r="E1029" s="73">
        <v>-17.0413888888889</v>
      </c>
      <c r="F1029" s="37" t="s">
        <v>296</v>
      </c>
      <c r="G1029" s="36" t="s">
        <v>2459</v>
      </c>
      <c r="H1029" s="38" t="s">
        <v>1651</v>
      </c>
      <c r="I1029" s="38" t="s">
        <v>196</v>
      </c>
      <c r="J1029" s="41">
        <v>600000</v>
      </c>
      <c r="K1029" s="38" t="s">
        <v>272</v>
      </c>
    </row>
    <row r="1030" spans="1:11" ht="14.1" customHeight="1" x14ac:dyDescent="0.2">
      <c r="A1030" s="38" t="s">
        <v>1647</v>
      </c>
      <c r="B1030" s="38" t="s">
        <v>1648</v>
      </c>
      <c r="C1030" s="38" t="s">
        <v>192</v>
      </c>
      <c r="D1030" s="73">
        <v>14.7161111111111</v>
      </c>
      <c r="E1030" s="73">
        <v>-17.273611111111101</v>
      </c>
      <c r="F1030" s="37" t="s">
        <v>296</v>
      </c>
      <c r="G1030" s="36" t="s">
        <v>2459</v>
      </c>
      <c r="H1030" s="38" t="s">
        <v>1649</v>
      </c>
      <c r="I1030" s="38" t="s">
        <v>196</v>
      </c>
      <c r="J1030" s="41">
        <v>1600000</v>
      </c>
      <c r="K1030" s="38" t="s">
        <v>272</v>
      </c>
    </row>
    <row r="1031" spans="1:11" ht="14.1" customHeight="1" x14ac:dyDescent="0.2">
      <c r="A1031" s="38" t="s">
        <v>1647</v>
      </c>
      <c r="B1031" s="38" t="s">
        <v>1656</v>
      </c>
      <c r="C1031" s="38" t="s">
        <v>281</v>
      </c>
      <c r="D1031" s="73">
        <v>14.9333333333333</v>
      </c>
      <c r="E1031" s="73">
        <v>-16.733333333333299</v>
      </c>
      <c r="F1031" s="8" t="s">
        <v>269</v>
      </c>
      <c r="G1031" s="36" t="s">
        <v>2459</v>
      </c>
      <c r="H1031" s="38" t="s">
        <v>1657</v>
      </c>
      <c r="I1031" s="38" t="s">
        <v>196</v>
      </c>
      <c r="J1031" s="41">
        <v>1000000</v>
      </c>
      <c r="K1031" s="38" t="s">
        <v>272</v>
      </c>
    </row>
    <row r="1032" spans="1:11" ht="14.1" customHeight="1" x14ac:dyDescent="0.2">
      <c r="A1032" s="38" t="s">
        <v>1647</v>
      </c>
      <c r="B1032" s="38" t="s">
        <v>2490</v>
      </c>
      <c r="C1032" s="38" t="s">
        <v>197</v>
      </c>
      <c r="D1032" s="74">
        <v>14.9</v>
      </c>
      <c r="E1032" s="74">
        <v>16.883333</v>
      </c>
      <c r="F1032" s="38" t="s">
        <v>182</v>
      </c>
      <c r="G1032" s="36" t="s">
        <v>2459</v>
      </c>
      <c r="H1032" s="38" t="s">
        <v>1652</v>
      </c>
      <c r="I1032" s="38" t="s">
        <v>196</v>
      </c>
      <c r="J1032" s="36" t="s">
        <v>198</v>
      </c>
      <c r="K1032" s="38" t="s">
        <v>272</v>
      </c>
    </row>
    <row r="1033" spans="1:11" ht="14.1" customHeight="1" x14ac:dyDescent="0.2">
      <c r="A1033" s="38" t="s">
        <v>1647</v>
      </c>
      <c r="B1033" s="38" t="s">
        <v>1653</v>
      </c>
      <c r="C1033" s="38" t="s">
        <v>197</v>
      </c>
      <c r="D1033" s="73">
        <v>15.03</v>
      </c>
      <c r="E1033" s="73">
        <v>-15.88</v>
      </c>
      <c r="F1033" s="38" t="s">
        <v>182</v>
      </c>
      <c r="G1033" s="38" t="s">
        <v>199</v>
      </c>
      <c r="H1033" s="38" t="s">
        <v>1654</v>
      </c>
      <c r="I1033" s="38" t="s">
        <v>196</v>
      </c>
      <c r="J1033" s="41">
        <v>2000000</v>
      </c>
      <c r="K1033" s="38" t="s">
        <v>272</v>
      </c>
    </row>
    <row r="1034" spans="1:11" ht="14.1" customHeight="1" x14ac:dyDescent="0.2">
      <c r="A1034" s="38" t="s">
        <v>1647</v>
      </c>
      <c r="B1034" s="38" t="s">
        <v>1655</v>
      </c>
      <c r="C1034" s="38" t="s">
        <v>192</v>
      </c>
      <c r="D1034" s="73">
        <v>15.03</v>
      </c>
      <c r="E1034" s="73">
        <v>-15.88</v>
      </c>
      <c r="F1034" s="34" t="s">
        <v>1078</v>
      </c>
      <c r="G1034" s="38" t="s">
        <v>199</v>
      </c>
      <c r="H1034" s="38" t="s">
        <v>1654</v>
      </c>
      <c r="I1034" s="38" t="s">
        <v>196</v>
      </c>
      <c r="J1034" s="41">
        <v>660000</v>
      </c>
      <c r="K1034" s="38" t="s">
        <v>272</v>
      </c>
    </row>
    <row r="1035" spans="1:11" ht="14.1" customHeight="1" x14ac:dyDescent="0.2">
      <c r="A1035" s="38" t="s">
        <v>1647</v>
      </c>
      <c r="B1035" s="38" t="s">
        <v>1658</v>
      </c>
      <c r="C1035" s="38" t="s">
        <v>1471</v>
      </c>
      <c r="D1035" s="74">
        <v>14.182499999999999</v>
      </c>
      <c r="E1035" s="74">
        <v>-16.253333000000001</v>
      </c>
      <c r="F1035" s="38" t="s">
        <v>344</v>
      </c>
      <c r="G1035" s="36" t="s">
        <v>2459</v>
      </c>
      <c r="H1035" s="38" t="s">
        <v>1659</v>
      </c>
      <c r="I1035" s="38" t="s">
        <v>196</v>
      </c>
      <c r="J1035" s="41">
        <v>160000</v>
      </c>
      <c r="K1035" s="38" t="s">
        <v>272</v>
      </c>
    </row>
    <row r="1036" spans="1:11" ht="14.1" customHeight="1" x14ac:dyDescent="0.2">
      <c r="A1036" s="38" t="s">
        <v>1660</v>
      </c>
      <c r="B1036" s="40" t="s">
        <v>1663</v>
      </c>
      <c r="C1036" s="38" t="s">
        <v>197</v>
      </c>
      <c r="D1036" s="73">
        <v>8</v>
      </c>
      <c r="E1036" s="73">
        <v>12.5</v>
      </c>
      <c r="F1036" s="37" t="s">
        <v>2288</v>
      </c>
      <c r="G1036" s="36" t="s">
        <v>2459</v>
      </c>
      <c r="H1036" s="40" t="s">
        <v>2261</v>
      </c>
      <c r="I1036" s="38" t="s">
        <v>196</v>
      </c>
      <c r="J1036" s="43">
        <v>1500000</v>
      </c>
      <c r="K1036" s="38" t="s">
        <v>272</v>
      </c>
    </row>
    <row r="1037" spans="1:11" ht="14.1" customHeight="1" x14ac:dyDescent="0.2">
      <c r="A1037" s="38" t="s">
        <v>1660</v>
      </c>
      <c r="B1037" s="40" t="s">
        <v>1664</v>
      </c>
      <c r="C1037" s="38" t="s">
        <v>192</v>
      </c>
      <c r="D1037" s="73">
        <v>8.49</v>
      </c>
      <c r="E1037" s="73">
        <v>13.234166666666701</v>
      </c>
      <c r="F1037" s="37" t="s">
        <v>296</v>
      </c>
      <c r="G1037" s="36" t="s">
        <v>2459</v>
      </c>
      <c r="H1037" s="40" t="s">
        <v>1665</v>
      </c>
      <c r="I1037" s="38" t="s">
        <v>196</v>
      </c>
      <c r="J1037" s="43">
        <v>110000</v>
      </c>
      <c r="K1037" s="38" t="s">
        <v>272</v>
      </c>
    </row>
    <row r="1038" spans="1:11" ht="14.1" customHeight="1" x14ac:dyDescent="0.2">
      <c r="A1038" s="38" t="s">
        <v>1660</v>
      </c>
      <c r="B1038" s="40" t="s">
        <v>1666</v>
      </c>
      <c r="C1038" s="38" t="s">
        <v>281</v>
      </c>
      <c r="D1038" s="73">
        <v>8.49</v>
      </c>
      <c r="E1038" s="73">
        <v>-13.234166666666701</v>
      </c>
      <c r="F1038" s="8" t="s">
        <v>269</v>
      </c>
      <c r="G1038" s="36" t="s">
        <v>2459</v>
      </c>
      <c r="H1038" s="40" t="s">
        <v>1667</v>
      </c>
      <c r="I1038" s="38" t="s">
        <v>196</v>
      </c>
      <c r="J1038" s="43">
        <v>21181082</v>
      </c>
      <c r="K1038" s="40" t="s">
        <v>272</v>
      </c>
    </row>
    <row r="1039" spans="1:11" ht="14.1" customHeight="1" x14ac:dyDescent="0.2">
      <c r="A1039" s="38" t="s">
        <v>1660</v>
      </c>
      <c r="B1039" s="40" t="s">
        <v>1661</v>
      </c>
      <c r="C1039" s="38" t="s">
        <v>197</v>
      </c>
      <c r="D1039" s="74">
        <v>7.6886109999999999</v>
      </c>
      <c r="E1039" s="74">
        <v>12.2925</v>
      </c>
      <c r="F1039" s="40" t="s">
        <v>2254</v>
      </c>
      <c r="G1039" s="36" t="s">
        <v>2459</v>
      </c>
      <c r="H1039" s="40" t="s">
        <v>2255</v>
      </c>
      <c r="I1039" s="38" t="s">
        <v>196</v>
      </c>
      <c r="J1039" s="43">
        <f>65000+ 39000</f>
        <v>104000</v>
      </c>
      <c r="K1039" s="38" t="s">
        <v>272</v>
      </c>
    </row>
    <row r="1040" spans="1:11" ht="14.1" customHeight="1" x14ac:dyDescent="0.2">
      <c r="A1040" s="38" t="s">
        <v>1660</v>
      </c>
      <c r="B1040" s="40" t="s">
        <v>1661</v>
      </c>
      <c r="C1040" s="38" t="s">
        <v>197</v>
      </c>
      <c r="D1040" s="74">
        <v>7.6886109999999999</v>
      </c>
      <c r="E1040" s="74">
        <v>12.2925</v>
      </c>
      <c r="F1040" s="40" t="s">
        <v>2254</v>
      </c>
      <c r="G1040" s="36" t="s">
        <v>2459</v>
      </c>
      <c r="H1040" s="40" t="s">
        <v>1662</v>
      </c>
      <c r="I1040" s="38" t="s">
        <v>196</v>
      </c>
      <c r="J1040" s="43">
        <v>200000</v>
      </c>
      <c r="K1040" s="38" t="s">
        <v>272</v>
      </c>
    </row>
    <row r="1041" spans="1:11" ht="14.1" customHeight="1" x14ac:dyDescent="0.2">
      <c r="A1041" s="38" t="s">
        <v>1668</v>
      </c>
      <c r="B1041" s="40" t="s">
        <v>1669</v>
      </c>
      <c r="C1041" s="62" t="s">
        <v>192</v>
      </c>
      <c r="D1041" s="73">
        <v>10.435555555555601</v>
      </c>
      <c r="E1041" s="73">
        <v>45.016388888888898</v>
      </c>
      <c r="F1041" s="37" t="s">
        <v>296</v>
      </c>
      <c r="G1041" s="36" t="s">
        <v>2459</v>
      </c>
      <c r="H1041" s="40" t="s">
        <v>1670</v>
      </c>
      <c r="I1041" s="38" t="s">
        <v>194</v>
      </c>
      <c r="J1041" s="43">
        <v>200000</v>
      </c>
      <c r="K1041" s="38" t="s">
        <v>272</v>
      </c>
    </row>
    <row r="1042" spans="1:11" ht="14.1" customHeight="1" x14ac:dyDescent="0.2">
      <c r="A1042" s="38" t="s">
        <v>1668</v>
      </c>
      <c r="B1042" s="40" t="s">
        <v>1671</v>
      </c>
      <c r="C1042" s="62" t="s">
        <v>281</v>
      </c>
      <c r="D1042" s="73">
        <v>2.06666666666667</v>
      </c>
      <c r="E1042" s="73">
        <v>45.366666666666703</v>
      </c>
      <c r="F1042" s="8" t="s">
        <v>269</v>
      </c>
      <c r="G1042" s="36" t="s">
        <v>2459</v>
      </c>
      <c r="H1042" s="40" t="s">
        <v>1672</v>
      </c>
      <c r="I1042" s="38" t="s">
        <v>194</v>
      </c>
      <c r="J1042" s="53" t="s">
        <v>1673</v>
      </c>
      <c r="K1042" s="38" t="s">
        <v>270</v>
      </c>
    </row>
    <row r="1043" spans="1:11" ht="14.1" customHeight="1" x14ac:dyDescent="0.2">
      <c r="A1043" s="37" t="s">
        <v>1674</v>
      </c>
      <c r="B1043" s="37" t="s">
        <v>1677</v>
      </c>
      <c r="C1043" s="37" t="s">
        <v>351</v>
      </c>
      <c r="D1043" s="73">
        <v>-31.266666666666701</v>
      </c>
      <c r="E1043" s="73">
        <v>29.466666666666701</v>
      </c>
      <c r="F1043" s="34" t="s">
        <v>2288</v>
      </c>
      <c r="G1043" s="36" t="s">
        <v>2459</v>
      </c>
      <c r="H1043" s="37" t="s">
        <v>1676</v>
      </c>
      <c r="I1043" s="38" t="s">
        <v>196</v>
      </c>
      <c r="J1043" s="41">
        <v>640000</v>
      </c>
      <c r="K1043" s="38" t="s">
        <v>272</v>
      </c>
    </row>
    <row r="1044" spans="1:11" ht="14.1" customHeight="1" x14ac:dyDescent="0.2">
      <c r="A1044" s="37" t="s">
        <v>1674</v>
      </c>
      <c r="B1044" s="37" t="s">
        <v>1675</v>
      </c>
      <c r="C1044" s="37" t="s">
        <v>351</v>
      </c>
      <c r="D1044" s="73">
        <v>-28.716666666666701</v>
      </c>
      <c r="E1044" s="73">
        <v>32</v>
      </c>
      <c r="F1044" s="34" t="s">
        <v>2288</v>
      </c>
      <c r="G1044" s="36" t="s">
        <v>2459</v>
      </c>
      <c r="H1044" s="37" t="s">
        <v>1676</v>
      </c>
      <c r="I1044" s="38" t="s">
        <v>196</v>
      </c>
      <c r="J1044" s="41">
        <v>184000</v>
      </c>
      <c r="K1044" s="38" t="s">
        <v>272</v>
      </c>
    </row>
    <row r="1045" spans="1:11" ht="14.1" customHeight="1" x14ac:dyDescent="0.2">
      <c r="A1045" s="37" t="s">
        <v>1674</v>
      </c>
      <c r="B1045" s="37" t="s">
        <v>1678</v>
      </c>
      <c r="C1045" s="37" t="s">
        <v>197</v>
      </c>
      <c r="D1045" s="73">
        <v>-25.6</v>
      </c>
      <c r="E1045" s="73">
        <v>27.42</v>
      </c>
      <c r="F1045" s="37" t="s">
        <v>1679</v>
      </c>
      <c r="G1045" s="37" t="s">
        <v>199</v>
      </c>
      <c r="H1045" s="37" t="s">
        <v>1680</v>
      </c>
      <c r="I1045" s="37" t="s">
        <v>194</v>
      </c>
      <c r="J1045" s="41">
        <v>12000</v>
      </c>
      <c r="K1045" s="38" t="s">
        <v>272</v>
      </c>
    </row>
    <row r="1046" spans="1:11" ht="14.1" customHeight="1" x14ac:dyDescent="0.2">
      <c r="A1046" s="37" t="s">
        <v>1674</v>
      </c>
      <c r="B1046" s="37" t="s">
        <v>1684</v>
      </c>
      <c r="C1046" s="37" t="s">
        <v>197</v>
      </c>
      <c r="D1046" s="73">
        <v>-25.4</v>
      </c>
      <c r="E1046" s="73">
        <v>30.72</v>
      </c>
      <c r="F1046" s="37" t="s">
        <v>1679</v>
      </c>
      <c r="G1046" s="37" t="s">
        <v>199</v>
      </c>
      <c r="H1046" s="37" t="s">
        <v>1685</v>
      </c>
      <c r="I1046" s="37" t="s">
        <v>194</v>
      </c>
      <c r="J1046" s="41">
        <v>36000</v>
      </c>
      <c r="K1046" s="38" t="s">
        <v>272</v>
      </c>
    </row>
    <row r="1047" spans="1:11" ht="14.1" customHeight="1" x14ac:dyDescent="0.2">
      <c r="A1047" s="37" t="s">
        <v>1674</v>
      </c>
      <c r="B1047" s="20" t="s">
        <v>1687</v>
      </c>
      <c r="C1047" s="37" t="s">
        <v>197</v>
      </c>
      <c r="D1047" s="73">
        <v>-24.75</v>
      </c>
      <c r="E1047" s="73">
        <v>27.183333333333302</v>
      </c>
      <c r="F1047" s="37" t="s">
        <v>1679</v>
      </c>
      <c r="G1047" s="36" t="s">
        <v>2459</v>
      </c>
      <c r="H1047" s="20" t="s">
        <v>1688</v>
      </c>
      <c r="I1047" s="38" t="s">
        <v>196</v>
      </c>
      <c r="J1047" s="41">
        <v>30000</v>
      </c>
      <c r="K1047" s="38" t="s">
        <v>272</v>
      </c>
    </row>
    <row r="1048" spans="1:11" ht="14.1" customHeight="1" x14ac:dyDescent="0.2">
      <c r="A1048" s="37" t="s">
        <v>1674</v>
      </c>
      <c r="B1048" s="37" t="s">
        <v>1689</v>
      </c>
      <c r="C1048" s="37" t="s">
        <v>197</v>
      </c>
      <c r="D1048" s="73">
        <v>-24.42</v>
      </c>
      <c r="E1048" s="73">
        <v>28.17</v>
      </c>
      <c r="F1048" s="37" t="s">
        <v>1679</v>
      </c>
      <c r="G1048" s="37" t="s">
        <v>199</v>
      </c>
      <c r="H1048" s="37" t="s">
        <v>1683</v>
      </c>
      <c r="I1048" s="38" t="s">
        <v>196</v>
      </c>
      <c r="J1048" s="41">
        <v>120000</v>
      </c>
      <c r="K1048" s="38" t="s">
        <v>272</v>
      </c>
    </row>
    <row r="1049" spans="1:11" ht="14.1" customHeight="1" x14ac:dyDescent="0.2">
      <c r="A1049" s="37" t="s">
        <v>1674</v>
      </c>
      <c r="B1049" s="37" t="s">
        <v>1686</v>
      </c>
      <c r="C1049" s="37" t="s">
        <v>197</v>
      </c>
      <c r="D1049" s="73">
        <v>-24.37</v>
      </c>
      <c r="E1049" s="73">
        <v>31.25</v>
      </c>
      <c r="F1049" s="37" t="s">
        <v>1679</v>
      </c>
      <c r="G1049" s="37" t="s">
        <v>199</v>
      </c>
      <c r="H1049" s="37" t="s">
        <v>1680</v>
      </c>
      <c r="I1049" s="38" t="s">
        <v>196</v>
      </c>
      <c r="J1049" s="41">
        <v>50000</v>
      </c>
      <c r="K1049" s="38" t="s">
        <v>272</v>
      </c>
    </row>
    <row r="1050" spans="1:11" ht="14.1" customHeight="1" x14ac:dyDescent="0.2">
      <c r="A1050" s="37" t="s">
        <v>1674</v>
      </c>
      <c r="B1050" s="37" t="s">
        <v>1682</v>
      </c>
      <c r="C1050" s="37" t="s">
        <v>197</v>
      </c>
      <c r="D1050" s="73">
        <v>-24.37</v>
      </c>
      <c r="E1050" s="73">
        <v>31.3</v>
      </c>
      <c r="F1050" s="37" t="s">
        <v>1679</v>
      </c>
      <c r="G1050" s="37" t="s">
        <v>199</v>
      </c>
      <c r="H1050" s="37" t="s">
        <v>1683</v>
      </c>
      <c r="I1050" s="38" t="s">
        <v>196</v>
      </c>
      <c r="J1050" s="41">
        <v>60000</v>
      </c>
      <c r="K1050" s="38" t="s">
        <v>272</v>
      </c>
    </row>
    <row r="1051" spans="1:11" ht="14.1" customHeight="1" x14ac:dyDescent="0.2">
      <c r="A1051" s="37" t="s">
        <v>1674</v>
      </c>
      <c r="B1051" s="37" t="s">
        <v>1681</v>
      </c>
      <c r="C1051" s="37" t="s">
        <v>197</v>
      </c>
      <c r="D1051" s="73">
        <v>-24.37</v>
      </c>
      <c r="E1051" s="73">
        <v>31.3</v>
      </c>
      <c r="F1051" s="37" t="s">
        <v>1679</v>
      </c>
      <c r="G1051" s="37" t="s">
        <v>199</v>
      </c>
      <c r="H1051" s="37" t="s">
        <v>1680</v>
      </c>
      <c r="I1051" s="37" t="s">
        <v>194</v>
      </c>
      <c r="J1051" s="41">
        <v>75000</v>
      </c>
      <c r="K1051" s="38" t="s">
        <v>272</v>
      </c>
    </row>
    <row r="1052" spans="1:11" ht="14.1" customHeight="1" x14ac:dyDescent="0.2">
      <c r="A1052" s="37" t="s">
        <v>1674</v>
      </c>
      <c r="B1052" s="20" t="s">
        <v>1856</v>
      </c>
      <c r="C1052" s="63" t="s">
        <v>197</v>
      </c>
      <c r="D1052" s="75">
        <v>-33.966925600000003</v>
      </c>
      <c r="E1052" s="75">
        <v>25.597626900000002</v>
      </c>
      <c r="F1052" s="44" t="s">
        <v>2242</v>
      </c>
      <c r="G1052" s="36" t="s">
        <v>2459</v>
      </c>
      <c r="H1052" s="20" t="s">
        <v>1828</v>
      </c>
      <c r="I1052" s="37" t="s">
        <v>196</v>
      </c>
      <c r="J1052" s="20">
        <v>7.1</v>
      </c>
      <c r="K1052" s="44" t="s">
        <v>272</v>
      </c>
    </row>
    <row r="1053" spans="1:11" ht="14.1" customHeight="1" x14ac:dyDescent="0.2">
      <c r="A1053" s="37" t="s">
        <v>1674</v>
      </c>
      <c r="B1053" s="20" t="s">
        <v>2389</v>
      </c>
      <c r="C1053" s="63" t="s">
        <v>197</v>
      </c>
      <c r="D1053" s="73">
        <v>-31.35</v>
      </c>
      <c r="E1053" s="73">
        <v>25.65</v>
      </c>
      <c r="F1053" s="44" t="s">
        <v>2242</v>
      </c>
      <c r="G1053" s="36" t="s">
        <v>2459</v>
      </c>
      <c r="H1053" s="20" t="s">
        <v>1828</v>
      </c>
      <c r="I1053" s="37" t="s">
        <v>196</v>
      </c>
      <c r="J1053" s="20">
        <v>6.15</v>
      </c>
      <c r="K1053" s="44" t="s">
        <v>272</v>
      </c>
    </row>
    <row r="1054" spans="1:11" ht="14.1" customHeight="1" x14ac:dyDescent="0.2">
      <c r="A1054" s="37" t="s">
        <v>1674</v>
      </c>
      <c r="B1054" s="20" t="s">
        <v>1858</v>
      </c>
      <c r="C1054" s="63" t="s">
        <v>197</v>
      </c>
      <c r="D1054" s="73">
        <v>-29.066666666666698</v>
      </c>
      <c r="E1054" s="73">
        <v>23.633333333333301</v>
      </c>
      <c r="F1054" s="44" t="s">
        <v>2242</v>
      </c>
      <c r="G1054" s="37" t="s">
        <v>199</v>
      </c>
      <c r="H1054" s="20" t="s">
        <v>1841</v>
      </c>
      <c r="I1054" s="37" t="s">
        <v>196</v>
      </c>
      <c r="J1054" s="20">
        <v>46.9</v>
      </c>
      <c r="K1054" s="44" t="s">
        <v>272</v>
      </c>
    </row>
    <row r="1055" spans="1:11" ht="14.1" customHeight="1" x14ac:dyDescent="0.2">
      <c r="A1055" s="37" t="s">
        <v>1674</v>
      </c>
      <c r="B1055" s="20" t="s">
        <v>1840</v>
      </c>
      <c r="C1055" s="63" t="s">
        <v>197</v>
      </c>
      <c r="D1055" s="75">
        <v>-29</v>
      </c>
      <c r="E1055" s="75">
        <v>24</v>
      </c>
      <c r="F1055" s="44" t="s">
        <v>2242</v>
      </c>
      <c r="G1055" s="36" t="s">
        <v>2459</v>
      </c>
      <c r="H1055" s="20" t="s">
        <v>1841</v>
      </c>
      <c r="I1055" s="37" t="s">
        <v>196</v>
      </c>
      <c r="J1055" s="20">
        <v>28</v>
      </c>
      <c r="K1055" s="44" t="s">
        <v>272</v>
      </c>
    </row>
    <row r="1056" spans="1:11" ht="14.1" customHeight="1" x14ac:dyDescent="0.2">
      <c r="A1056" s="37" t="s">
        <v>1674</v>
      </c>
      <c r="B1056" s="20" t="s">
        <v>1857</v>
      </c>
      <c r="C1056" s="63" t="s">
        <v>197</v>
      </c>
      <c r="D1056" s="75">
        <v>-29</v>
      </c>
      <c r="E1056" s="75">
        <v>24</v>
      </c>
      <c r="F1056" s="44" t="s">
        <v>2242</v>
      </c>
      <c r="G1056" s="36" t="s">
        <v>2459</v>
      </c>
      <c r="H1056" s="20" t="s">
        <v>1841</v>
      </c>
      <c r="I1056" s="37" t="s">
        <v>196</v>
      </c>
      <c r="J1056" s="20">
        <v>10.3</v>
      </c>
      <c r="K1056" s="44" t="s">
        <v>272</v>
      </c>
    </row>
    <row r="1057" spans="1:11" ht="14.1" customHeight="1" x14ac:dyDescent="0.2">
      <c r="A1057" s="37" t="s">
        <v>1674</v>
      </c>
      <c r="B1057" s="20" t="s">
        <v>1850</v>
      </c>
      <c r="C1057" s="63" t="s">
        <v>197</v>
      </c>
      <c r="D1057" s="73">
        <v>-26.983333333333299</v>
      </c>
      <c r="E1057" s="73">
        <v>26.6666666666667</v>
      </c>
      <c r="F1057" s="44" t="s">
        <v>2242</v>
      </c>
      <c r="G1057" s="36" t="s">
        <v>2459</v>
      </c>
      <c r="H1057" s="20" t="s">
        <v>1828</v>
      </c>
      <c r="I1057" s="37" t="s">
        <v>196</v>
      </c>
      <c r="J1057" s="20">
        <v>6.15</v>
      </c>
      <c r="K1057" s="44" t="s">
        <v>272</v>
      </c>
    </row>
    <row r="1058" spans="1:11" ht="14.1" customHeight="1" x14ac:dyDescent="0.2">
      <c r="A1058" s="37" t="s">
        <v>1674</v>
      </c>
      <c r="B1058" s="20" t="s">
        <v>1849</v>
      </c>
      <c r="C1058" s="63" t="s">
        <v>197</v>
      </c>
      <c r="D1058" s="73">
        <v>-26.9</v>
      </c>
      <c r="E1058" s="73">
        <v>26.8</v>
      </c>
      <c r="F1058" s="44" t="s">
        <v>2242</v>
      </c>
      <c r="G1058" s="36" t="s">
        <v>2459</v>
      </c>
      <c r="H1058" s="20" t="s">
        <v>1827</v>
      </c>
      <c r="I1058" s="37" t="s">
        <v>194</v>
      </c>
      <c r="J1058" s="20">
        <v>17</v>
      </c>
      <c r="K1058" s="44" t="s">
        <v>272</v>
      </c>
    </row>
    <row r="1059" spans="1:11" ht="14.1" customHeight="1" x14ac:dyDescent="0.2">
      <c r="A1059" s="37" t="s">
        <v>1674</v>
      </c>
      <c r="B1059" s="20" t="s">
        <v>1836</v>
      </c>
      <c r="C1059" s="63" t="s">
        <v>197</v>
      </c>
      <c r="D1059" s="73">
        <v>-26.866666666666699</v>
      </c>
      <c r="E1059" s="73">
        <v>26.6666666666667</v>
      </c>
      <c r="F1059" s="44" t="s">
        <v>2242</v>
      </c>
      <c r="G1059" s="36" t="s">
        <v>2459</v>
      </c>
      <c r="H1059" s="20" t="s">
        <v>2258</v>
      </c>
      <c r="I1059" s="37" t="s">
        <v>196</v>
      </c>
      <c r="J1059" s="20">
        <v>2.8</v>
      </c>
      <c r="K1059" s="44" t="s">
        <v>272</v>
      </c>
    </row>
    <row r="1060" spans="1:11" ht="14.1" customHeight="1" x14ac:dyDescent="0.2">
      <c r="A1060" s="37" t="s">
        <v>1674</v>
      </c>
      <c r="B1060" s="20" t="s">
        <v>1846</v>
      </c>
      <c r="C1060" s="63" t="s">
        <v>192</v>
      </c>
      <c r="D1060" s="73">
        <v>-26.45</v>
      </c>
      <c r="E1060" s="73">
        <v>29.116666666666699</v>
      </c>
      <c r="F1060" s="44" t="s">
        <v>2242</v>
      </c>
      <c r="G1060" s="36" t="s">
        <v>2459</v>
      </c>
      <c r="H1060" s="20" t="s">
        <v>1828</v>
      </c>
      <c r="I1060" s="37" t="s">
        <v>196</v>
      </c>
      <c r="J1060" s="20">
        <v>14</v>
      </c>
      <c r="K1060" s="44" t="s">
        <v>272</v>
      </c>
    </row>
    <row r="1061" spans="1:11" ht="14.1" customHeight="1" x14ac:dyDescent="0.2">
      <c r="A1061" s="37" t="s">
        <v>1674</v>
      </c>
      <c r="B1061" s="20" t="s">
        <v>1853</v>
      </c>
      <c r="C1061" s="63" t="s">
        <v>197</v>
      </c>
      <c r="D1061" s="75">
        <v>-26.4174499511718</v>
      </c>
      <c r="E1061" s="75">
        <v>27.663059234619102</v>
      </c>
      <c r="F1061" s="44" t="s">
        <v>2242</v>
      </c>
      <c r="G1061" s="36" t="s">
        <v>2459</v>
      </c>
      <c r="H1061" s="20" t="s">
        <v>1854</v>
      </c>
      <c r="I1061" s="37" t="s">
        <v>196</v>
      </c>
      <c r="J1061" s="20">
        <v>21</v>
      </c>
      <c r="K1061" s="44" t="s">
        <v>272</v>
      </c>
    </row>
    <row r="1062" spans="1:11" ht="14.1" customHeight="1" x14ac:dyDescent="0.2">
      <c r="A1062" s="37" t="s">
        <v>1674</v>
      </c>
      <c r="B1062" s="20" t="s">
        <v>1829</v>
      </c>
      <c r="C1062" s="63" t="s">
        <v>197</v>
      </c>
      <c r="D1062" s="73">
        <v>-26.4</v>
      </c>
      <c r="E1062" s="73">
        <v>27.4</v>
      </c>
      <c r="F1062" s="44" t="s">
        <v>2242</v>
      </c>
      <c r="G1062" s="36" t="s">
        <v>2459</v>
      </c>
      <c r="H1062" s="20" t="s">
        <v>1827</v>
      </c>
      <c r="I1062" s="37" t="s">
        <v>196</v>
      </c>
      <c r="J1062" s="20">
        <v>7.6</v>
      </c>
      <c r="K1062" s="44" t="s">
        <v>272</v>
      </c>
    </row>
    <row r="1063" spans="1:11" ht="14.1" customHeight="1" x14ac:dyDescent="0.2">
      <c r="A1063" s="37" t="s">
        <v>1674</v>
      </c>
      <c r="B1063" s="20" t="s">
        <v>2385</v>
      </c>
      <c r="C1063" s="63" t="s">
        <v>197</v>
      </c>
      <c r="D1063" s="73">
        <v>-26.4</v>
      </c>
      <c r="E1063" s="73">
        <v>27.3333333333333</v>
      </c>
      <c r="F1063" s="44" t="s">
        <v>2242</v>
      </c>
      <c r="G1063" s="36" t="s">
        <v>2459</v>
      </c>
      <c r="H1063" s="20" t="s">
        <v>1827</v>
      </c>
      <c r="I1063" s="37" t="s">
        <v>194</v>
      </c>
      <c r="J1063" s="20">
        <v>9</v>
      </c>
      <c r="K1063" s="44" t="s">
        <v>272</v>
      </c>
    </row>
    <row r="1064" spans="1:11" ht="14.1" customHeight="1" x14ac:dyDescent="0.2">
      <c r="A1064" s="37" t="s">
        <v>1674</v>
      </c>
      <c r="B1064" s="20" t="s">
        <v>1847</v>
      </c>
      <c r="C1064" s="63" t="s">
        <v>197</v>
      </c>
      <c r="D1064" s="73">
        <v>-26.4</v>
      </c>
      <c r="E1064" s="73">
        <v>27.6</v>
      </c>
      <c r="F1064" s="44" t="s">
        <v>2242</v>
      </c>
      <c r="G1064" s="36" t="s">
        <v>2459</v>
      </c>
      <c r="H1064" s="20" t="s">
        <v>1834</v>
      </c>
      <c r="I1064" s="37" t="s">
        <v>196</v>
      </c>
      <c r="J1064" s="20">
        <v>35</v>
      </c>
      <c r="K1064" s="44" t="s">
        <v>272</v>
      </c>
    </row>
    <row r="1065" spans="1:11" ht="14.1" customHeight="1" x14ac:dyDescent="0.2">
      <c r="A1065" s="37" t="s">
        <v>1674</v>
      </c>
      <c r="B1065" s="20" t="s">
        <v>1830</v>
      </c>
      <c r="C1065" s="63" t="s">
        <v>192</v>
      </c>
      <c r="D1065" s="73">
        <v>-26.25</v>
      </c>
      <c r="E1065" s="73">
        <v>27.6666666666667</v>
      </c>
      <c r="F1065" s="44" t="s">
        <v>2242</v>
      </c>
      <c r="G1065" s="36" t="s">
        <v>2459</v>
      </c>
      <c r="H1065" s="20" t="s">
        <v>1828</v>
      </c>
      <c r="I1065" s="37" t="s">
        <v>196</v>
      </c>
      <c r="J1065" s="20">
        <v>15.1</v>
      </c>
      <c r="K1065" s="44" t="s">
        <v>272</v>
      </c>
    </row>
    <row r="1066" spans="1:11" ht="14.1" customHeight="1" x14ac:dyDescent="0.2">
      <c r="A1066" s="37" t="s">
        <v>1674</v>
      </c>
      <c r="B1066" s="20" t="s">
        <v>1831</v>
      </c>
      <c r="C1066" s="36" t="s">
        <v>2459</v>
      </c>
      <c r="D1066" s="75">
        <v>-26.218862300000001</v>
      </c>
      <c r="E1066" s="75">
        <v>28.008583399999999</v>
      </c>
      <c r="F1066" s="44" t="s">
        <v>2242</v>
      </c>
      <c r="G1066" s="36" t="s">
        <v>2459</v>
      </c>
      <c r="H1066" s="20" t="s">
        <v>1832</v>
      </c>
      <c r="I1066" s="37" t="s">
        <v>196</v>
      </c>
      <c r="J1066" s="20">
        <v>8.1</v>
      </c>
      <c r="K1066" s="44" t="s">
        <v>272</v>
      </c>
    </row>
    <row r="1067" spans="1:11" ht="14.1" customHeight="1" x14ac:dyDescent="0.2">
      <c r="A1067" s="37" t="s">
        <v>1674</v>
      </c>
      <c r="B1067" s="20" t="s">
        <v>1835</v>
      </c>
      <c r="C1067" s="63" t="s">
        <v>197</v>
      </c>
      <c r="D1067" s="75">
        <v>-26.212463899999999</v>
      </c>
      <c r="E1067" s="75">
        <v>28.261747100000001</v>
      </c>
      <c r="F1067" s="44" t="s">
        <v>2242</v>
      </c>
      <c r="G1067" s="36" t="s">
        <v>2459</v>
      </c>
      <c r="H1067" s="20" t="s">
        <v>1832</v>
      </c>
      <c r="I1067" s="37" t="s">
        <v>196</v>
      </c>
      <c r="J1067" s="20">
        <v>3.5</v>
      </c>
      <c r="K1067" s="44" t="s">
        <v>272</v>
      </c>
    </row>
    <row r="1068" spans="1:11" ht="14.1" customHeight="1" x14ac:dyDescent="0.2">
      <c r="A1068" s="37" t="s">
        <v>1674</v>
      </c>
      <c r="B1068" s="20" t="s">
        <v>1833</v>
      </c>
      <c r="C1068" s="63" t="s">
        <v>197</v>
      </c>
      <c r="D1068" s="73">
        <v>-26.2</v>
      </c>
      <c r="E1068" s="73">
        <v>28.2</v>
      </c>
      <c r="F1068" s="44" t="s">
        <v>2242</v>
      </c>
      <c r="G1068" s="36" t="s">
        <v>2459</v>
      </c>
      <c r="H1068" s="20" t="s">
        <v>1834</v>
      </c>
      <c r="I1068" s="37" t="s">
        <v>196</v>
      </c>
      <c r="J1068" s="20">
        <v>36</v>
      </c>
      <c r="K1068" s="44" t="s">
        <v>272</v>
      </c>
    </row>
    <row r="1069" spans="1:11" ht="14.1" customHeight="1" x14ac:dyDescent="0.2">
      <c r="A1069" s="37" t="s">
        <v>1674</v>
      </c>
      <c r="B1069" s="20" t="s">
        <v>1844</v>
      </c>
      <c r="C1069" s="63" t="s">
        <v>197</v>
      </c>
      <c r="D1069" s="73">
        <v>-26.184391999999999</v>
      </c>
      <c r="E1069" s="73">
        <v>28.9843458</v>
      </c>
      <c r="F1069" s="44" t="s">
        <v>2242</v>
      </c>
      <c r="G1069" s="36" t="s">
        <v>2459</v>
      </c>
      <c r="H1069" s="20" t="s">
        <v>1834</v>
      </c>
      <c r="I1069" s="37" t="s">
        <v>196</v>
      </c>
      <c r="J1069" s="20">
        <v>19</v>
      </c>
      <c r="K1069" s="44" t="s">
        <v>272</v>
      </c>
    </row>
    <row r="1070" spans="1:11" ht="14.1" customHeight="1" x14ac:dyDescent="0.2">
      <c r="A1070" s="37" t="s">
        <v>1674</v>
      </c>
      <c r="B1070" s="20" t="s">
        <v>1845</v>
      </c>
      <c r="C1070" s="36" t="s">
        <v>2459</v>
      </c>
      <c r="D1070" s="73">
        <v>-25.866666666666699</v>
      </c>
      <c r="E1070" s="73">
        <v>25.65</v>
      </c>
      <c r="F1070" s="44" t="s">
        <v>2242</v>
      </c>
      <c r="G1070" s="36" t="s">
        <v>2459</v>
      </c>
      <c r="H1070" s="20" t="s">
        <v>1828</v>
      </c>
      <c r="I1070" s="37" t="s">
        <v>196</v>
      </c>
      <c r="J1070" s="20">
        <v>3.1</v>
      </c>
      <c r="K1070" s="44" t="s">
        <v>272</v>
      </c>
    </row>
    <row r="1071" spans="1:11" ht="14.1" customHeight="1" x14ac:dyDescent="0.2">
      <c r="A1071" s="37" t="s">
        <v>1674</v>
      </c>
      <c r="B1071" s="20" t="s">
        <v>1837</v>
      </c>
      <c r="C1071" s="63" t="s">
        <v>197</v>
      </c>
      <c r="D1071" s="73">
        <v>-25.716666666666701</v>
      </c>
      <c r="E1071" s="73">
        <v>27.6</v>
      </c>
      <c r="F1071" s="44" t="s">
        <v>2242</v>
      </c>
      <c r="G1071" s="36" t="s">
        <v>2459</v>
      </c>
      <c r="H1071" s="20" t="s">
        <v>1828</v>
      </c>
      <c r="I1071" s="37" t="s">
        <v>196</v>
      </c>
      <c r="J1071" s="20">
        <v>14.8</v>
      </c>
      <c r="K1071" s="44" t="s">
        <v>272</v>
      </c>
    </row>
    <row r="1072" spans="1:11" ht="14.1" customHeight="1" x14ac:dyDescent="0.2">
      <c r="A1072" s="37" t="s">
        <v>1674</v>
      </c>
      <c r="B1072" s="20" t="s">
        <v>1848</v>
      </c>
      <c r="C1072" s="63" t="s">
        <v>197</v>
      </c>
      <c r="D1072" s="75">
        <v>-25.480850219726499</v>
      </c>
      <c r="E1072" s="75">
        <v>27.832506179809499</v>
      </c>
      <c r="F1072" s="44" t="s">
        <v>2242</v>
      </c>
      <c r="G1072" s="36" t="s">
        <v>2459</v>
      </c>
      <c r="H1072" s="20" t="s">
        <v>1841</v>
      </c>
      <c r="I1072" s="37" t="s">
        <v>196</v>
      </c>
      <c r="J1072" s="20">
        <v>17200</v>
      </c>
      <c r="K1072" s="44" t="s">
        <v>271</v>
      </c>
    </row>
    <row r="1073" spans="1:11" ht="14.1" customHeight="1" x14ac:dyDescent="0.2">
      <c r="A1073" s="37" t="s">
        <v>1674</v>
      </c>
      <c r="B1073" s="20" t="s">
        <v>1842</v>
      </c>
      <c r="C1073" s="63" t="s">
        <v>1843</v>
      </c>
      <c r="D1073" s="73">
        <v>-23.883333333333301</v>
      </c>
      <c r="E1073" s="73">
        <v>30.716666666666701</v>
      </c>
      <c r="F1073" s="44" t="s">
        <v>2242</v>
      </c>
      <c r="G1073" s="36" t="s">
        <v>2459</v>
      </c>
      <c r="H1073" s="20" t="s">
        <v>1828</v>
      </c>
      <c r="I1073" s="37" t="s">
        <v>196</v>
      </c>
      <c r="J1073" s="20">
        <v>19.399999999999999</v>
      </c>
      <c r="K1073" s="44" t="s">
        <v>272</v>
      </c>
    </row>
    <row r="1074" spans="1:11" ht="14.1" customHeight="1" x14ac:dyDescent="0.2">
      <c r="A1074" s="37" t="s">
        <v>1674</v>
      </c>
      <c r="B1074" s="20" t="s">
        <v>1851</v>
      </c>
      <c r="C1074" s="63" t="s">
        <v>197</v>
      </c>
      <c r="D1074" s="73">
        <v>-23.883333333333301</v>
      </c>
      <c r="E1074" s="73">
        <v>30.716666666666701</v>
      </c>
      <c r="F1074" s="44" t="s">
        <v>2242</v>
      </c>
      <c r="G1074" s="36" t="s">
        <v>2459</v>
      </c>
      <c r="H1074" s="20" t="s">
        <v>1852</v>
      </c>
      <c r="I1074" s="37" t="s">
        <v>196</v>
      </c>
      <c r="J1074" s="20">
        <v>7.5</v>
      </c>
      <c r="K1074" s="44" t="s">
        <v>272</v>
      </c>
    </row>
    <row r="1075" spans="1:11" ht="14.1" customHeight="1" x14ac:dyDescent="0.2">
      <c r="A1075" s="37" t="s">
        <v>1674</v>
      </c>
      <c r="B1075" s="20" t="s">
        <v>1855</v>
      </c>
      <c r="C1075" s="63" t="s">
        <v>197</v>
      </c>
      <c r="D1075" s="73">
        <v>-23.883333333333301</v>
      </c>
      <c r="E1075" s="73">
        <v>30.716666666666701</v>
      </c>
      <c r="F1075" s="44" t="s">
        <v>2242</v>
      </c>
      <c r="G1075" s="37" t="s">
        <v>1428</v>
      </c>
      <c r="H1075" s="20" t="s">
        <v>1828</v>
      </c>
      <c r="I1075" s="37" t="s">
        <v>196</v>
      </c>
      <c r="J1075" s="20">
        <v>32.5</v>
      </c>
      <c r="K1075" s="44" t="s">
        <v>272</v>
      </c>
    </row>
    <row r="1076" spans="1:11" ht="14.1" customHeight="1" x14ac:dyDescent="0.2">
      <c r="A1076" s="37" t="s">
        <v>1674</v>
      </c>
      <c r="B1076" s="20" t="s">
        <v>1838</v>
      </c>
      <c r="C1076" s="37" t="s">
        <v>281</v>
      </c>
      <c r="D1076" s="73">
        <v>26.216666666666701</v>
      </c>
      <c r="E1076" s="73">
        <v>28.183333333333302</v>
      </c>
      <c r="F1076" s="44" t="s">
        <v>2242</v>
      </c>
      <c r="G1076" s="36" t="s">
        <v>2459</v>
      </c>
      <c r="H1076" s="20" t="s">
        <v>1839</v>
      </c>
      <c r="I1076" s="37" t="s">
        <v>196</v>
      </c>
      <c r="J1076" s="20">
        <v>1200</v>
      </c>
      <c r="K1076" s="38" t="s">
        <v>272</v>
      </c>
    </row>
    <row r="1077" spans="1:11" ht="14.1" customHeight="1" x14ac:dyDescent="0.2">
      <c r="A1077" s="37" t="s">
        <v>1674</v>
      </c>
      <c r="B1077" s="20" t="s">
        <v>1696</v>
      </c>
      <c r="C1077" s="63" t="s">
        <v>197</v>
      </c>
      <c r="D1077" s="73">
        <v>-23.85</v>
      </c>
      <c r="E1077" s="73">
        <v>30.766666666666701</v>
      </c>
      <c r="F1077" s="20" t="s">
        <v>2242</v>
      </c>
      <c r="G1077" s="36" t="s">
        <v>2459</v>
      </c>
      <c r="H1077" s="20" t="s">
        <v>2260</v>
      </c>
      <c r="I1077" s="38" t="s">
        <v>196</v>
      </c>
      <c r="J1077" s="20" t="s">
        <v>198</v>
      </c>
      <c r="K1077" s="44" t="s">
        <v>272</v>
      </c>
    </row>
    <row r="1078" spans="1:11" ht="14.1" customHeight="1" x14ac:dyDescent="0.2">
      <c r="A1078" s="37" t="s">
        <v>1674</v>
      </c>
      <c r="B1078" s="20" t="s">
        <v>1697</v>
      </c>
      <c r="C1078" s="37" t="s">
        <v>192</v>
      </c>
      <c r="D1078" s="75">
        <v>-33.966667175292898</v>
      </c>
      <c r="E1078" s="75">
        <v>25.5833339691162</v>
      </c>
      <c r="F1078" s="37" t="s">
        <v>296</v>
      </c>
      <c r="G1078" s="36" t="s">
        <v>2459</v>
      </c>
      <c r="H1078" s="20" t="s">
        <v>1698</v>
      </c>
      <c r="I1078" s="38" t="s">
        <v>196</v>
      </c>
      <c r="J1078" s="20">
        <v>5500000</v>
      </c>
      <c r="K1078" s="38" t="s">
        <v>272</v>
      </c>
    </row>
    <row r="1079" spans="1:11" ht="14.1" customHeight="1" x14ac:dyDescent="0.2">
      <c r="A1079" s="37" t="s">
        <v>1674</v>
      </c>
      <c r="B1079" s="20" t="s">
        <v>1706</v>
      </c>
      <c r="C1079" s="37" t="s">
        <v>192</v>
      </c>
      <c r="D1079" s="73">
        <v>-28.733333333333299</v>
      </c>
      <c r="E1079" s="73">
        <v>24.766666666666701</v>
      </c>
      <c r="F1079" s="37" t="s">
        <v>296</v>
      </c>
      <c r="G1079" s="36" t="s">
        <v>2459</v>
      </c>
      <c r="H1079" s="20" t="s">
        <v>1700</v>
      </c>
      <c r="I1079" s="38" t="s">
        <v>196</v>
      </c>
      <c r="J1079" s="20">
        <v>1615000</v>
      </c>
      <c r="K1079" s="38" t="s">
        <v>272</v>
      </c>
    </row>
    <row r="1080" spans="1:11" ht="14.1" customHeight="1" x14ac:dyDescent="0.2">
      <c r="A1080" s="37" t="s">
        <v>1674</v>
      </c>
      <c r="B1080" s="20" t="s">
        <v>1701</v>
      </c>
      <c r="C1080" s="37" t="s">
        <v>192</v>
      </c>
      <c r="D1080" s="73">
        <v>-26.183333333333302</v>
      </c>
      <c r="E1080" s="73">
        <v>27.8333333333333</v>
      </c>
      <c r="F1080" s="37" t="s">
        <v>296</v>
      </c>
      <c r="G1080" s="36" t="s">
        <v>2459</v>
      </c>
      <c r="H1080" s="20" t="s">
        <v>1702</v>
      </c>
      <c r="I1080" s="38" t="s">
        <v>196</v>
      </c>
      <c r="J1080" s="20">
        <v>200000</v>
      </c>
      <c r="K1080" s="38" t="s">
        <v>272</v>
      </c>
    </row>
    <row r="1081" spans="1:11" ht="14.1" customHeight="1" x14ac:dyDescent="0.2">
      <c r="A1081" s="37" t="s">
        <v>1674</v>
      </c>
      <c r="B1081" s="20" t="s">
        <v>1699</v>
      </c>
      <c r="C1081" s="37" t="s">
        <v>192</v>
      </c>
      <c r="D1081" s="73">
        <v>-26.15</v>
      </c>
      <c r="E1081" s="73">
        <v>26.1666666666667</v>
      </c>
      <c r="F1081" s="37" t="s">
        <v>296</v>
      </c>
      <c r="G1081" s="36" t="s">
        <v>2459</v>
      </c>
      <c r="H1081" s="20" t="s">
        <v>1700</v>
      </c>
      <c r="I1081" s="38" t="s">
        <v>196</v>
      </c>
      <c r="J1081" s="20">
        <v>1830000</v>
      </c>
      <c r="K1081" s="38" t="s">
        <v>272</v>
      </c>
    </row>
    <row r="1082" spans="1:11" ht="14.1" customHeight="1" x14ac:dyDescent="0.2">
      <c r="A1082" s="37" t="s">
        <v>1674</v>
      </c>
      <c r="B1082" s="20" t="s">
        <v>1703</v>
      </c>
      <c r="C1082" s="37" t="s">
        <v>192</v>
      </c>
      <c r="D1082" s="73">
        <v>-26.15</v>
      </c>
      <c r="E1082" s="73">
        <v>26.1666666666667</v>
      </c>
      <c r="F1082" s="37" t="s">
        <v>296</v>
      </c>
      <c r="G1082" s="36" t="s">
        <v>2459</v>
      </c>
      <c r="H1082" s="20" t="s">
        <v>1702</v>
      </c>
      <c r="I1082" s="38" t="s">
        <v>196</v>
      </c>
      <c r="J1082" s="64">
        <v>2500000</v>
      </c>
      <c r="K1082" s="38" t="s">
        <v>272</v>
      </c>
    </row>
    <row r="1083" spans="1:11" ht="14.1" customHeight="1" x14ac:dyDescent="0.2">
      <c r="A1083" s="37" t="s">
        <v>1674</v>
      </c>
      <c r="B1083" s="20" t="s">
        <v>1704</v>
      </c>
      <c r="C1083" s="37" t="s">
        <v>192</v>
      </c>
      <c r="D1083" s="73">
        <v>-23.6666666666667</v>
      </c>
      <c r="E1083" s="73">
        <v>28.033333333333299</v>
      </c>
      <c r="F1083" s="37" t="s">
        <v>296</v>
      </c>
      <c r="G1083" s="36" t="s">
        <v>2459</v>
      </c>
      <c r="H1083" s="20" t="s">
        <v>1705</v>
      </c>
      <c r="I1083" s="38" t="s">
        <v>196</v>
      </c>
      <c r="J1083" s="20">
        <v>1500000</v>
      </c>
      <c r="K1083" s="38" t="s">
        <v>272</v>
      </c>
    </row>
    <row r="1084" spans="1:11" ht="14.1" customHeight="1" x14ac:dyDescent="0.2">
      <c r="A1084" s="37" t="s">
        <v>1674</v>
      </c>
      <c r="B1084" s="20" t="s">
        <v>1743</v>
      </c>
      <c r="C1084" s="37" t="s">
        <v>197</v>
      </c>
      <c r="D1084" s="73">
        <v>-33.516666666666701</v>
      </c>
      <c r="E1084" s="73">
        <v>25.183333333333302</v>
      </c>
      <c r="F1084" s="41" t="s">
        <v>276</v>
      </c>
      <c r="G1084" s="36" t="s">
        <v>2459</v>
      </c>
      <c r="H1084" s="20" t="s">
        <v>1744</v>
      </c>
      <c r="I1084" s="38" t="s">
        <v>196</v>
      </c>
      <c r="J1084" s="41">
        <v>480000</v>
      </c>
      <c r="K1084" s="38" t="s">
        <v>272</v>
      </c>
    </row>
    <row r="1085" spans="1:11" ht="14.1" customHeight="1" x14ac:dyDescent="0.2">
      <c r="A1085" s="37" t="s">
        <v>1674</v>
      </c>
      <c r="B1085" s="20" t="s">
        <v>2263</v>
      </c>
      <c r="C1085" s="37" t="s">
        <v>197</v>
      </c>
      <c r="D1085" s="73">
        <v>-30.85</v>
      </c>
      <c r="E1085" s="73">
        <v>26.516666666666701</v>
      </c>
      <c r="F1085" s="41" t="s">
        <v>276</v>
      </c>
      <c r="G1085" s="36" t="s">
        <v>2459</v>
      </c>
      <c r="H1085" s="20" t="s">
        <v>1737</v>
      </c>
      <c r="I1085" s="38" t="s">
        <v>196</v>
      </c>
      <c r="J1085" s="20">
        <v>4300000</v>
      </c>
      <c r="K1085" s="38" t="s">
        <v>272</v>
      </c>
    </row>
    <row r="1086" spans="1:11" ht="14.1" customHeight="1" x14ac:dyDescent="0.2">
      <c r="A1086" s="37" t="s">
        <v>1674</v>
      </c>
      <c r="B1086" s="20" t="s">
        <v>1730</v>
      </c>
      <c r="C1086" s="37" t="s">
        <v>197</v>
      </c>
      <c r="D1086" s="73">
        <v>-30.15</v>
      </c>
      <c r="E1086" s="73">
        <v>29</v>
      </c>
      <c r="F1086" s="41" t="s">
        <v>276</v>
      </c>
      <c r="G1086" s="36" t="s">
        <v>2459</v>
      </c>
      <c r="H1086" s="20" t="s">
        <v>1731</v>
      </c>
      <c r="I1086" s="38" t="s">
        <v>196</v>
      </c>
      <c r="J1086" s="20">
        <v>20000000</v>
      </c>
      <c r="K1086" s="38" t="s">
        <v>272</v>
      </c>
    </row>
    <row r="1087" spans="1:11" ht="14.1" customHeight="1" x14ac:dyDescent="0.2">
      <c r="A1087" s="37" t="s">
        <v>1674</v>
      </c>
      <c r="B1087" s="20" t="s">
        <v>1732</v>
      </c>
      <c r="C1087" s="37" t="s">
        <v>197</v>
      </c>
      <c r="D1087" s="73">
        <v>-30.05</v>
      </c>
      <c r="E1087" s="73">
        <v>26.616666666666699</v>
      </c>
      <c r="F1087" s="41" t="s">
        <v>276</v>
      </c>
      <c r="G1087" s="37" t="s">
        <v>199</v>
      </c>
      <c r="H1087" s="20" t="s">
        <v>1714</v>
      </c>
      <c r="I1087" s="38" t="s">
        <v>196</v>
      </c>
      <c r="J1087" s="20">
        <v>3275000</v>
      </c>
      <c r="K1087" s="38" t="s">
        <v>272</v>
      </c>
    </row>
    <row r="1088" spans="1:11" ht="14.1" customHeight="1" x14ac:dyDescent="0.2">
      <c r="A1088" s="37" t="s">
        <v>1674</v>
      </c>
      <c r="B1088" s="20" t="s">
        <v>1745</v>
      </c>
      <c r="C1088" s="37" t="s">
        <v>197</v>
      </c>
      <c r="D1088" s="73">
        <v>-29</v>
      </c>
      <c r="E1088" s="73">
        <v>30</v>
      </c>
      <c r="F1088" s="41" t="s">
        <v>276</v>
      </c>
      <c r="G1088" s="36" t="s">
        <v>2459</v>
      </c>
      <c r="H1088" s="20" t="s">
        <v>1714</v>
      </c>
      <c r="I1088" s="38" t="s">
        <v>196</v>
      </c>
      <c r="J1088" s="20">
        <v>500000</v>
      </c>
      <c r="K1088" s="38" t="s">
        <v>272</v>
      </c>
    </row>
    <row r="1089" spans="1:11" ht="14.1" customHeight="1" x14ac:dyDescent="0.2">
      <c r="A1089" s="37" t="s">
        <v>1674</v>
      </c>
      <c r="B1089" s="20" t="s">
        <v>1710</v>
      </c>
      <c r="C1089" s="37" t="s">
        <v>197</v>
      </c>
      <c r="D1089" s="75">
        <v>-29</v>
      </c>
      <c r="E1089" s="75">
        <v>24</v>
      </c>
      <c r="F1089" s="41" t="s">
        <v>276</v>
      </c>
      <c r="G1089" s="36" t="s">
        <v>2459</v>
      </c>
      <c r="H1089" s="20" t="s">
        <v>1711</v>
      </c>
      <c r="I1089" s="38" t="s">
        <v>196</v>
      </c>
      <c r="J1089" s="20">
        <v>700000</v>
      </c>
      <c r="K1089" s="38" t="s">
        <v>272</v>
      </c>
    </row>
    <row r="1090" spans="1:11" ht="14.1" customHeight="1" x14ac:dyDescent="0.2">
      <c r="A1090" s="37" t="s">
        <v>1674</v>
      </c>
      <c r="B1090" s="20" t="s">
        <v>1721</v>
      </c>
      <c r="C1090" s="37" t="s">
        <v>197</v>
      </c>
      <c r="D1090" s="75">
        <v>-29</v>
      </c>
      <c r="E1090" s="75">
        <v>24</v>
      </c>
      <c r="F1090" s="41" t="s">
        <v>276</v>
      </c>
      <c r="G1090" s="36" t="s">
        <v>2459</v>
      </c>
      <c r="H1090" s="20" t="s">
        <v>1711</v>
      </c>
      <c r="I1090" s="38" t="s">
        <v>196</v>
      </c>
      <c r="J1090" s="20">
        <v>1500000</v>
      </c>
      <c r="K1090" s="38" t="s">
        <v>272</v>
      </c>
    </row>
    <row r="1091" spans="1:11" ht="14.1" customHeight="1" x14ac:dyDescent="0.2">
      <c r="A1091" s="37" t="s">
        <v>1674</v>
      </c>
      <c r="B1091" s="41" t="s">
        <v>1739</v>
      </c>
      <c r="C1091" s="37" t="s">
        <v>197</v>
      </c>
      <c r="D1091" s="75">
        <v>-29</v>
      </c>
      <c r="E1091" s="75">
        <v>24</v>
      </c>
      <c r="F1091" s="41" t="s">
        <v>276</v>
      </c>
      <c r="G1091" s="36" t="s">
        <v>2459</v>
      </c>
      <c r="H1091" s="41" t="s">
        <v>1740</v>
      </c>
      <c r="I1091" s="38" t="s">
        <v>196</v>
      </c>
      <c r="J1091" s="41">
        <v>6300000</v>
      </c>
      <c r="K1091" s="38" t="s">
        <v>272</v>
      </c>
    </row>
    <row r="1092" spans="1:11" ht="14.1" customHeight="1" x14ac:dyDescent="0.2">
      <c r="A1092" s="37" t="s">
        <v>1674</v>
      </c>
      <c r="B1092" s="20" t="s">
        <v>2232</v>
      </c>
      <c r="C1092" s="37" t="s">
        <v>197</v>
      </c>
      <c r="D1092" s="75">
        <v>-28.7731399536132</v>
      </c>
      <c r="E1092" s="75">
        <v>30.736986160278299</v>
      </c>
      <c r="F1092" s="41" t="s">
        <v>276</v>
      </c>
      <c r="G1092" s="36" t="s">
        <v>2459</v>
      </c>
      <c r="H1092" s="20" t="s">
        <v>1707</v>
      </c>
      <c r="I1092" s="38" t="s">
        <v>196</v>
      </c>
      <c r="J1092" s="20">
        <v>56000000</v>
      </c>
      <c r="K1092" s="38" t="s">
        <v>272</v>
      </c>
    </row>
    <row r="1093" spans="1:11" ht="14.1" customHeight="1" x14ac:dyDescent="0.2">
      <c r="A1093" s="37" t="s">
        <v>1674</v>
      </c>
      <c r="B1093" s="20" t="s">
        <v>1715</v>
      </c>
      <c r="C1093" s="37" t="s">
        <v>197</v>
      </c>
      <c r="D1093" s="73">
        <v>-28</v>
      </c>
      <c r="E1093" s="73">
        <v>30.05</v>
      </c>
      <c r="F1093" s="41" t="s">
        <v>276</v>
      </c>
      <c r="G1093" s="36" t="s">
        <v>2459</v>
      </c>
      <c r="H1093" s="20" t="s">
        <v>1716</v>
      </c>
      <c r="I1093" s="37" t="s">
        <v>194</v>
      </c>
      <c r="J1093" s="20">
        <v>530000</v>
      </c>
      <c r="K1093" s="38" t="s">
        <v>272</v>
      </c>
    </row>
    <row r="1094" spans="1:11" ht="14.1" customHeight="1" x14ac:dyDescent="0.2">
      <c r="A1094" s="37" t="s">
        <v>1674</v>
      </c>
      <c r="B1094" s="20" t="s">
        <v>1738</v>
      </c>
      <c r="C1094" s="37" t="s">
        <v>197</v>
      </c>
      <c r="D1094" s="73">
        <v>-26.55</v>
      </c>
      <c r="E1094" s="73">
        <v>29.1666666666667</v>
      </c>
      <c r="F1094" s="41" t="s">
        <v>276</v>
      </c>
      <c r="G1094" s="36" t="s">
        <v>2459</v>
      </c>
      <c r="H1094" s="36" t="s">
        <v>183</v>
      </c>
      <c r="I1094" s="38" t="s">
        <v>196</v>
      </c>
      <c r="J1094" s="20">
        <v>49900000</v>
      </c>
      <c r="K1094" s="38" t="s">
        <v>272</v>
      </c>
    </row>
    <row r="1095" spans="1:11" ht="14.1" customHeight="1" x14ac:dyDescent="0.2">
      <c r="A1095" s="37" t="s">
        <v>1674</v>
      </c>
      <c r="B1095" s="20" t="s">
        <v>1723</v>
      </c>
      <c r="C1095" s="37" t="s">
        <v>197</v>
      </c>
      <c r="D1095" s="73">
        <v>-26.266666666666701</v>
      </c>
      <c r="E1095" s="73">
        <v>28.816666666666698</v>
      </c>
      <c r="F1095" s="41" t="s">
        <v>276</v>
      </c>
      <c r="G1095" s="36" t="s">
        <v>2459</v>
      </c>
      <c r="H1095" s="20" t="s">
        <v>1724</v>
      </c>
      <c r="I1095" s="38" t="s">
        <v>196</v>
      </c>
      <c r="J1095" s="20">
        <v>350000</v>
      </c>
      <c r="K1095" s="38" t="s">
        <v>272</v>
      </c>
    </row>
    <row r="1096" spans="1:11" ht="14.1" customHeight="1" x14ac:dyDescent="0.2">
      <c r="A1096" s="37" t="s">
        <v>1674</v>
      </c>
      <c r="B1096" s="20" t="s">
        <v>1734</v>
      </c>
      <c r="C1096" s="37" t="s">
        <v>197</v>
      </c>
      <c r="D1096" s="73">
        <v>-26.133333333333301</v>
      </c>
      <c r="E1096" s="73">
        <v>29.3333333333333</v>
      </c>
      <c r="F1096" s="41" t="s">
        <v>276</v>
      </c>
      <c r="G1096" s="36" t="s">
        <v>2459</v>
      </c>
      <c r="H1096" s="20" t="s">
        <v>1731</v>
      </c>
      <c r="I1096" s="38" t="s">
        <v>196</v>
      </c>
      <c r="J1096" s="64">
        <v>5000000</v>
      </c>
      <c r="K1096" s="38" t="s">
        <v>272</v>
      </c>
    </row>
    <row r="1097" spans="1:11" ht="14.1" customHeight="1" x14ac:dyDescent="0.2">
      <c r="A1097" s="37" t="s">
        <v>1674</v>
      </c>
      <c r="B1097" s="20" t="s">
        <v>1735</v>
      </c>
      <c r="C1097" s="37" t="s">
        <v>197</v>
      </c>
      <c r="D1097" s="75">
        <v>-26.122900099999999</v>
      </c>
      <c r="E1097" s="75">
        <v>28.369826</v>
      </c>
      <c r="F1097" s="41" t="s">
        <v>276</v>
      </c>
      <c r="G1097" s="37" t="s">
        <v>199</v>
      </c>
      <c r="H1097" s="20" t="s">
        <v>1714</v>
      </c>
      <c r="I1097" s="38" t="s">
        <v>196</v>
      </c>
      <c r="J1097" s="64">
        <v>3275000</v>
      </c>
      <c r="K1097" s="38" t="s">
        <v>272</v>
      </c>
    </row>
    <row r="1098" spans="1:11" ht="14.1" customHeight="1" x14ac:dyDescent="0.2">
      <c r="A1098" s="37" t="s">
        <v>1674</v>
      </c>
      <c r="B1098" s="20" t="s">
        <v>1729</v>
      </c>
      <c r="C1098" s="37" t="s">
        <v>197</v>
      </c>
      <c r="D1098" s="73">
        <v>-26</v>
      </c>
      <c r="E1098" s="73">
        <v>30</v>
      </c>
      <c r="F1098" s="41" t="s">
        <v>276</v>
      </c>
      <c r="G1098" s="36" t="s">
        <v>2459</v>
      </c>
      <c r="H1098" s="20" t="s">
        <v>1716</v>
      </c>
      <c r="I1098" s="38" t="s">
        <v>196</v>
      </c>
      <c r="J1098" s="20">
        <v>1800000</v>
      </c>
      <c r="K1098" s="38" t="s">
        <v>272</v>
      </c>
    </row>
    <row r="1099" spans="1:11" ht="14.1" customHeight="1" x14ac:dyDescent="0.2">
      <c r="A1099" s="37" t="s">
        <v>1674</v>
      </c>
      <c r="B1099" s="20" t="s">
        <v>1728</v>
      </c>
      <c r="C1099" s="37" t="s">
        <v>197</v>
      </c>
      <c r="D1099" s="73">
        <v>-25.983333333333299</v>
      </c>
      <c r="E1099" s="73">
        <v>29.266666666666701</v>
      </c>
      <c r="F1099" s="41" t="s">
        <v>276</v>
      </c>
      <c r="G1099" s="36" t="s">
        <v>2459</v>
      </c>
      <c r="H1099" s="20" t="s">
        <v>2262</v>
      </c>
      <c r="I1099" s="38" t="s">
        <v>196</v>
      </c>
      <c r="J1099" s="20">
        <v>2100000</v>
      </c>
      <c r="K1099" s="38" t="s">
        <v>272</v>
      </c>
    </row>
    <row r="1100" spans="1:11" ht="14.1" customHeight="1" x14ac:dyDescent="0.2">
      <c r="A1100" s="37" t="s">
        <v>1674</v>
      </c>
      <c r="B1100" s="20" t="s">
        <v>1719</v>
      </c>
      <c r="C1100" s="37" t="s">
        <v>197</v>
      </c>
      <c r="D1100" s="73">
        <v>-25.9166666666667</v>
      </c>
      <c r="E1100" s="73">
        <v>29.6</v>
      </c>
      <c r="F1100" s="41" t="s">
        <v>276</v>
      </c>
      <c r="G1100" s="36" t="s">
        <v>2459</v>
      </c>
      <c r="H1100" s="20" t="s">
        <v>1720</v>
      </c>
      <c r="I1100" s="38" t="s">
        <v>196</v>
      </c>
      <c r="J1100" s="20">
        <v>5000000</v>
      </c>
      <c r="K1100" s="38" t="s">
        <v>272</v>
      </c>
    </row>
    <row r="1101" spans="1:11" ht="14.1" customHeight="1" x14ac:dyDescent="0.2">
      <c r="A1101" s="37" t="s">
        <v>1674</v>
      </c>
      <c r="B1101" s="20" t="s">
        <v>1717</v>
      </c>
      <c r="C1101" s="37" t="s">
        <v>197</v>
      </c>
      <c r="D1101" s="73">
        <v>-25.9</v>
      </c>
      <c r="E1101" s="73">
        <v>29.233333333333299</v>
      </c>
      <c r="F1101" s="41" t="s">
        <v>276</v>
      </c>
      <c r="G1101" s="36" t="s">
        <v>2459</v>
      </c>
      <c r="H1101" s="20" t="s">
        <v>1718</v>
      </c>
      <c r="I1101" s="38" t="s">
        <v>196</v>
      </c>
      <c r="J1101" s="20">
        <v>11000000</v>
      </c>
      <c r="K1101" s="38" t="s">
        <v>272</v>
      </c>
    </row>
    <row r="1102" spans="1:11" ht="14.1" customHeight="1" x14ac:dyDescent="0.2">
      <c r="A1102" s="37" t="s">
        <v>1674</v>
      </c>
      <c r="B1102" s="20" t="s">
        <v>1712</v>
      </c>
      <c r="C1102" s="37" t="s">
        <v>197</v>
      </c>
      <c r="D1102" s="73">
        <v>-25.816666666666698</v>
      </c>
      <c r="E1102" s="73">
        <v>29.1666666666667</v>
      </c>
      <c r="F1102" s="41" t="s">
        <v>276</v>
      </c>
      <c r="G1102" s="37" t="s">
        <v>1713</v>
      </c>
      <c r="H1102" s="20" t="s">
        <v>1714</v>
      </c>
      <c r="I1102" s="38" t="s">
        <v>196</v>
      </c>
      <c r="J1102" s="64">
        <v>13750000</v>
      </c>
      <c r="K1102" s="38" t="s">
        <v>272</v>
      </c>
    </row>
    <row r="1103" spans="1:11" ht="14.1" customHeight="1" x14ac:dyDescent="0.2">
      <c r="A1103" s="37" t="s">
        <v>1674</v>
      </c>
      <c r="B1103" s="41" t="s">
        <v>1708</v>
      </c>
      <c r="C1103" s="37" t="s">
        <v>197</v>
      </c>
      <c r="D1103" s="75">
        <v>-25.772020339965799</v>
      </c>
      <c r="E1103" s="75">
        <v>29.469978332519499</v>
      </c>
      <c r="F1103" s="41" t="s">
        <v>276</v>
      </c>
      <c r="G1103" s="36" t="s">
        <v>2459</v>
      </c>
      <c r="H1103" s="41" t="s">
        <v>1709</v>
      </c>
      <c r="I1103" s="38" t="s">
        <v>196</v>
      </c>
      <c r="J1103" s="41">
        <v>1680000</v>
      </c>
      <c r="K1103" s="38" t="s">
        <v>272</v>
      </c>
    </row>
    <row r="1104" spans="1:11" ht="14.1" customHeight="1" x14ac:dyDescent="0.2">
      <c r="A1104" s="37" t="s">
        <v>1674</v>
      </c>
      <c r="B1104" s="20" t="s">
        <v>1722</v>
      </c>
      <c r="C1104" s="37" t="s">
        <v>197</v>
      </c>
      <c r="D1104" s="73">
        <v>-23.6666666666667</v>
      </c>
      <c r="E1104" s="73">
        <v>27.5</v>
      </c>
      <c r="F1104" s="41" t="s">
        <v>276</v>
      </c>
      <c r="G1104" s="36" t="s">
        <v>2459</v>
      </c>
      <c r="H1104" s="20" t="s">
        <v>1716</v>
      </c>
      <c r="I1104" s="38" t="s">
        <v>196</v>
      </c>
      <c r="J1104" s="20">
        <v>17500000</v>
      </c>
      <c r="K1104" s="38" t="s">
        <v>272</v>
      </c>
    </row>
    <row r="1105" spans="1:11" ht="14.1" customHeight="1" x14ac:dyDescent="0.2">
      <c r="A1105" s="37" t="s">
        <v>1674</v>
      </c>
      <c r="B1105" s="20" t="s">
        <v>1741</v>
      </c>
      <c r="C1105" s="37" t="s">
        <v>197</v>
      </c>
      <c r="D1105" s="73">
        <v>-22.45</v>
      </c>
      <c r="E1105" s="73">
        <v>30.95</v>
      </c>
      <c r="F1105" s="41" t="s">
        <v>276</v>
      </c>
      <c r="G1105" s="36" t="s">
        <v>2459</v>
      </c>
      <c r="H1105" s="20" t="s">
        <v>1716</v>
      </c>
      <c r="I1105" s="38" t="s">
        <v>196</v>
      </c>
      <c r="J1105" s="20">
        <v>400000</v>
      </c>
      <c r="K1105" s="38" t="s">
        <v>272</v>
      </c>
    </row>
    <row r="1106" spans="1:11" ht="14.1" customHeight="1" x14ac:dyDescent="0.2">
      <c r="A1106" s="37" t="s">
        <v>1674</v>
      </c>
      <c r="B1106" s="20" t="s">
        <v>1742</v>
      </c>
      <c r="C1106" s="37" t="s">
        <v>197</v>
      </c>
      <c r="D1106" s="73">
        <v>26.033333333333299</v>
      </c>
      <c r="E1106" s="73">
        <v>29.1666666666667</v>
      </c>
      <c r="F1106" s="41" t="s">
        <v>276</v>
      </c>
      <c r="G1106" s="36" t="s">
        <v>2459</v>
      </c>
      <c r="H1106" s="20" t="s">
        <v>1725</v>
      </c>
      <c r="I1106" s="38" t="s">
        <v>196</v>
      </c>
      <c r="J1106" s="64">
        <v>6500000</v>
      </c>
      <c r="K1106" s="38" t="s">
        <v>272</v>
      </c>
    </row>
    <row r="1107" spans="1:11" ht="14.1" customHeight="1" x14ac:dyDescent="0.2">
      <c r="A1107" s="37" t="s">
        <v>1674</v>
      </c>
      <c r="B1107" s="20" t="s">
        <v>1727</v>
      </c>
      <c r="C1107" s="37" t="s">
        <v>197</v>
      </c>
      <c r="D1107" s="73">
        <v>26.0833333333333</v>
      </c>
      <c r="E1107" s="73">
        <v>29.45</v>
      </c>
      <c r="F1107" s="41" t="s">
        <v>276</v>
      </c>
      <c r="G1107" s="37" t="s">
        <v>1713</v>
      </c>
      <c r="H1107" s="20" t="s">
        <v>1714</v>
      </c>
      <c r="I1107" s="38" t="s">
        <v>196</v>
      </c>
      <c r="J1107" s="64">
        <v>6000000</v>
      </c>
      <c r="K1107" s="38" t="s">
        <v>272</v>
      </c>
    </row>
    <row r="1108" spans="1:11" ht="14.1" customHeight="1" x14ac:dyDescent="0.2">
      <c r="A1108" s="37" t="s">
        <v>1674</v>
      </c>
      <c r="B1108" s="20" t="s">
        <v>1736</v>
      </c>
      <c r="C1108" s="37" t="s">
        <v>197</v>
      </c>
      <c r="D1108" s="75">
        <v>29</v>
      </c>
      <c r="E1108" s="75">
        <v>24</v>
      </c>
      <c r="F1108" s="41" t="s">
        <v>276</v>
      </c>
      <c r="G1108" s="37" t="s">
        <v>1713</v>
      </c>
      <c r="H1108" s="20" t="s">
        <v>1714</v>
      </c>
      <c r="I1108" s="37" t="s">
        <v>194</v>
      </c>
      <c r="J1108" s="20" t="s">
        <v>198</v>
      </c>
      <c r="K1108" s="38" t="s">
        <v>272</v>
      </c>
    </row>
    <row r="1109" spans="1:11" ht="14.1" customHeight="1" x14ac:dyDescent="0.2">
      <c r="A1109" s="37" t="s">
        <v>1674</v>
      </c>
      <c r="B1109" s="20" t="s">
        <v>1952</v>
      </c>
      <c r="C1109" s="36" t="s">
        <v>2459</v>
      </c>
      <c r="D1109" s="75">
        <v>29</v>
      </c>
      <c r="E1109" s="75">
        <v>24</v>
      </c>
      <c r="F1109" s="37" t="s">
        <v>276</v>
      </c>
      <c r="G1109" s="36" t="s">
        <v>2459</v>
      </c>
      <c r="H1109" s="36" t="s">
        <v>198</v>
      </c>
      <c r="I1109" s="36" t="s">
        <v>198</v>
      </c>
      <c r="J1109" s="36" t="s">
        <v>198</v>
      </c>
      <c r="K1109" s="38" t="s">
        <v>272</v>
      </c>
    </row>
    <row r="1110" spans="1:11" ht="14.1" customHeight="1" x14ac:dyDescent="0.2">
      <c r="A1110" s="37" t="s">
        <v>1674</v>
      </c>
      <c r="B1110" s="20" t="s">
        <v>2241</v>
      </c>
      <c r="C1110" s="37" t="s">
        <v>197</v>
      </c>
      <c r="D1110" s="75">
        <v>29.701034545898398</v>
      </c>
      <c r="E1110" s="75">
        <v>31.007844924926701</v>
      </c>
      <c r="F1110" s="41" t="s">
        <v>276</v>
      </c>
      <c r="G1110" s="36" t="s">
        <v>2459</v>
      </c>
      <c r="H1110" s="20" t="s">
        <v>1725</v>
      </c>
      <c r="I1110" s="38" t="s">
        <v>196</v>
      </c>
      <c r="J1110" s="64">
        <v>6900000</v>
      </c>
      <c r="K1110" s="38" t="s">
        <v>272</v>
      </c>
    </row>
    <row r="1111" spans="1:11" ht="14.1" customHeight="1" x14ac:dyDescent="0.2">
      <c r="A1111" s="37" t="s">
        <v>1674</v>
      </c>
      <c r="B1111" s="20" t="s">
        <v>1733</v>
      </c>
      <c r="C1111" s="37" t="s">
        <v>197</v>
      </c>
      <c r="D1111" s="73">
        <v>29.816666666666698</v>
      </c>
      <c r="E1111" s="73">
        <v>30.616666666666699</v>
      </c>
      <c r="F1111" s="41" t="s">
        <v>276</v>
      </c>
      <c r="G1111" s="36" t="s">
        <v>2459</v>
      </c>
      <c r="H1111" s="20" t="s">
        <v>1725</v>
      </c>
      <c r="I1111" s="38" t="s">
        <v>196</v>
      </c>
      <c r="J1111" s="64">
        <v>2900000</v>
      </c>
      <c r="K1111" s="38" t="s">
        <v>272</v>
      </c>
    </row>
    <row r="1112" spans="1:11" ht="14.1" customHeight="1" x14ac:dyDescent="0.2">
      <c r="A1112" s="37" t="s">
        <v>1674</v>
      </c>
      <c r="B1112" s="20" t="s">
        <v>1726</v>
      </c>
      <c r="C1112" s="37" t="s">
        <v>197</v>
      </c>
      <c r="D1112" s="75">
        <v>29.869406600000001</v>
      </c>
      <c r="E1112" s="75">
        <v>30.845915000000002</v>
      </c>
      <c r="F1112" s="41" t="s">
        <v>276</v>
      </c>
      <c r="G1112" s="37" t="s">
        <v>1713</v>
      </c>
      <c r="H1112" s="20" t="s">
        <v>1714</v>
      </c>
      <c r="I1112" s="38" t="s">
        <v>196</v>
      </c>
      <c r="J1112" s="64">
        <v>12300000</v>
      </c>
      <c r="K1112" s="38" t="s">
        <v>272</v>
      </c>
    </row>
    <row r="1113" spans="1:11" ht="14.1" customHeight="1" x14ac:dyDescent="0.2">
      <c r="A1113" s="37" t="s">
        <v>1674</v>
      </c>
      <c r="B1113" s="37" t="s">
        <v>2240</v>
      </c>
      <c r="C1113" s="37" t="s">
        <v>197</v>
      </c>
      <c r="D1113" s="75">
        <v>-32.166670000000003</v>
      </c>
      <c r="E1113" s="75">
        <v>18.883330000000001</v>
      </c>
      <c r="F1113" s="54" t="s">
        <v>2246</v>
      </c>
      <c r="G1113" s="37" t="s">
        <v>375</v>
      </c>
      <c r="H1113" s="37" t="s">
        <v>2297</v>
      </c>
      <c r="I1113" s="38" t="s">
        <v>196</v>
      </c>
      <c r="J1113" s="41">
        <v>1000000</v>
      </c>
      <c r="K1113" s="38" t="s">
        <v>272</v>
      </c>
    </row>
    <row r="1114" spans="1:11" ht="14.1" customHeight="1" x14ac:dyDescent="0.2">
      <c r="A1114" s="37" t="s">
        <v>1674</v>
      </c>
      <c r="B1114" s="37" t="s">
        <v>1763</v>
      </c>
      <c r="C1114" s="37" t="s">
        <v>197</v>
      </c>
      <c r="D1114" s="75">
        <v>-29</v>
      </c>
      <c r="E1114" s="75">
        <v>24</v>
      </c>
      <c r="F1114" s="54" t="s">
        <v>2246</v>
      </c>
      <c r="G1114" s="37" t="s">
        <v>375</v>
      </c>
      <c r="H1114" s="37" t="s">
        <v>1764</v>
      </c>
      <c r="I1114" s="38" t="s">
        <v>196</v>
      </c>
      <c r="J1114" s="41">
        <v>1800000</v>
      </c>
      <c r="K1114" s="38" t="s">
        <v>272</v>
      </c>
    </row>
    <row r="1115" spans="1:11" ht="14.1" customHeight="1" x14ac:dyDescent="0.2">
      <c r="A1115" s="37" t="s">
        <v>1674</v>
      </c>
      <c r="B1115" s="37" t="s">
        <v>1746</v>
      </c>
      <c r="C1115" s="37" t="s">
        <v>197</v>
      </c>
      <c r="D1115" s="73">
        <v>-27.5833333333333</v>
      </c>
      <c r="E1115" s="73">
        <v>31.35</v>
      </c>
      <c r="F1115" s="54" t="s">
        <v>2246</v>
      </c>
      <c r="G1115" s="36" t="s">
        <v>2459</v>
      </c>
      <c r="H1115" s="20" t="s">
        <v>1747</v>
      </c>
      <c r="I1115" s="38" t="s">
        <v>196</v>
      </c>
      <c r="J1115" s="41">
        <v>240000</v>
      </c>
      <c r="K1115" s="38" t="s">
        <v>272</v>
      </c>
    </row>
    <row r="1116" spans="1:11" ht="14.1" customHeight="1" x14ac:dyDescent="0.2">
      <c r="A1116" s="37" t="s">
        <v>1674</v>
      </c>
      <c r="B1116" s="37" t="s">
        <v>1758</v>
      </c>
      <c r="C1116" s="37" t="s">
        <v>197</v>
      </c>
      <c r="D1116" s="73">
        <v>-25.75</v>
      </c>
      <c r="E1116" s="73">
        <v>28.32</v>
      </c>
      <c r="F1116" s="54" t="s">
        <v>2246</v>
      </c>
      <c r="G1116" s="37" t="s">
        <v>1713</v>
      </c>
      <c r="H1116" s="20" t="s">
        <v>1747</v>
      </c>
      <c r="I1116" s="38" t="s">
        <v>196</v>
      </c>
      <c r="J1116" s="41">
        <v>2460000</v>
      </c>
      <c r="K1116" s="38" t="s">
        <v>272</v>
      </c>
    </row>
    <row r="1117" spans="1:11" ht="14.1" customHeight="1" x14ac:dyDescent="0.2">
      <c r="A1117" s="37" t="s">
        <v>1674</v>
      </c>
      <c r="B1117" s="37" t="s">
        <v>1762</v>
      </c>
      <c r="C1117" s="37" t="s">
        <v>197</v>
      </c>
      <c r="D1117" s="73">
        <v>-25.67</v>
      </c>
      <c r="E1117" s="73">
        <v>28.25</v>
      </c>
      <c r="F1117" s="54" t="s">
        <v>2246</v>
      </c>
      <c r="G1117" s="36" t="s">
        <v>2459</v>
      </c>
      <c r="H1117" s="20" t="s">
        <v>1747</v>
      </c>
      <c r="I1117" s="38" t="s">
        <v>196</v>
      </c>
      <c r="J1117" s="41">
        <v>1440000</v>
      </c>
      <c r="K1117" s="38" t="s">
        <v>272</v>
      </c>
    </row>
    <row r="1118" spans="1:11" ht="14.1" customHeight="1" x14ac:dyDescent="0.2">
      <c r="A1118" s="37" t="s">
        <v>1674</v>
      </c>
      <c r="B1118" s="37" t="s">
        <v>1748</v>
      </c>
      <c r="C1118" s="37" t="s">
        <v>197</v>
      </c>
      <c r="D1118" s="75">
        <v>-25.250123977661101</v>
      </c>
      <c r="E1118" s="75">
        <v>27.076492309570298</v>
      </c>
      <c r="F1118" s="54" t="s">
        <v>2246</v>
      </c>
      <c r="G1118" s="36" t="s">
        <v>2459</v>
      </c>
      <c r="H1118" s="20" t="s">
        <v>1747</v>
      </c>
      <c r="I1118" s="38" t="s">
        <v>196</v>
      </c>
      <c r="J1118" s="41">
        <v>96000</v>
      </c>
      <c r="K1118" s="38" t="s">
        <v>272</v>
      </c>
    </row>
    <row r="1119" spans="1:11" ht="14.1" customHeight="1" x14ac:dyDescent="0.2">
      <c r="A1119" s="37" t="s">
        <v>1674</v>
      </c>
      <c r="B1119" s="20" t="s">
        <v>1757</v>
      </c>
      <c r="C1119" s="37" t="s">
        <v>197</v>
      </c>
      <c r="D1119" s="75">
        <v>-25.250123977661101</v>
      </c>
      <c r="E1119" s="75">
        <v>27.076492309570298</v>
      </c>
      <c r="F1119" s="54" t="s">
        <v>2246</v>
      </c>
      <c r="G1119" s="36" t="s">
        <v>2459</v>
      </c>
      <c r="H1119" s="20" t="s">
        <v>1747</v>
      </c>
      <c r="I1119" s="38" t="s">
        <v>196</v>
      </c>
      <c r="J1119" s="41">
        <v>180000</v>
      </c>
      <c r="K1119" s="38" t="s">
        <v>272</v>
      </c>
    </row>
    <row r="1120" spans="1:11" ht="14.1" customHeight="1" x14ac:dyDescent="0.2">
      <c r="A1120" s="37" t="s">
        <v>1674</v>
      </c>
      <c r="B1120" s="37" t="s">
        <v>1749</v>
      </c>
      <c r="C1120" s="37" t="s">
        <v>197</v>
      </c>
      <c r="D1120" s="75">
        <v>-25.089418411254801</v>
      </c>
      <c r="E1120" s="75">
        <v>30.464643478393501</v>
      </c>
      <c r="F1120" s="54" t="s">
        <v>2246</v>
      </c>
      <c r="G1120" s="37" t="s">
        <v>375</v>
      </c>
      <c r="H1120" s="37" t="s">
        <v>1750</v>
      </c>
      <c r="I1120" s="38" t="s">
        <v>196</v>
      </c>
      <c r="J1120" s="41">
        <v>400000</v>
      </c>
      <c r="K1120" s="38" t="s">
        <v>272</v>
      </c>
    </row>
    <row r="1121" spans="1:11" ht="14.1" customHeight="1" x14ac:dyDescent="0.2">
      <c r="A1121" s="37" t="s">
        <v>1674</v>
      </c>
      <c r="B1121" s="20" t="s">
        <v>1761</v>
      </c>
      <c r="C1121" s="37" t="s">
        <v>197</v>
      </c>
      <c r="D1121" s="75">
        <v>-24.957375500000001</v>
      </c>
      <c r="E1121" s="75">
        <v>29.957585900000002</v>
      </c>
      <c r="F1121" s="54" t="s">
        <v>2246</v>
      </c>
      <c r="G1121" s="37" t="s">
        <v>1713</v>
      </c>
      <c r="H1121" s="20" t="s">
        <v>1747</v>
      </c>
      <c r="I1121" s="38" t="s">
        <v>196</v>
      </c>
      <c r="J1121" s="41">
        <v>1653000</v>
      </c>
      <c r="K1121" s="38" t="s">
        <v>272</v>
      </c>
    </row>
    <row r="1122" spans="1:11" ht="14.1" customHeight="1" x14ac:dyDescent="0.2">
      <c r="A1122" s="37" t="s">
        <v>1674</v>
      </c>
      <c r="B1122" s="37" t="s">
        <v>1753</v>
      </c>
      <c r="C1122" s="37" t="s">
        <v>197</v>
      </c>
      <c r="D1122" s="73">
        <v>-24.783333333333299</v>
      </c>
      <c r="E1122" s="73">
        <v>30.183333333333302</v>
      </c>
      <c r="F1122" s="54" t="s">
        <v>2246</v>
      </c>
      <c r="G1122" s="37" t="s">
        <v>375</v>
      </c>
      <c r="H1122" s="37" t="s">
        <v>1754</v>
      </c>
      <c r="I1122" s="38" t="s">
        <v>196</v>
      </c>
      <c r="J1122" s="41">
        <v>500000</v>
      </c>
      <c r="K1122" s="38" t="s">
        <v>272</v>
      </c>
    </row>
    <row r="1123" spans="1:11" ht="14.1" customHeight="1" x14ac:dyDescent="0.2">
      <c r="A1123" s="37" t="s">
        <v>1674</v>
      </c>
      <c r="B1123" s="37" t="s">
        <v>1751</v>
      </c>
      <c r="C1123" s="37" t="s">
        <v>197</v>
      </c>
      <c r="D1123" s="73">
        <v>-24.53</v>
      </c>
      <c r="E1123" s="73">
        <v>31.13</v>
      </c>
      <c r="F1123" s="54" t="s">
        <v>2246</v>
      </c>
      <c r="G1123" s="37" t="s">
        <v>375</v>
      </c>
      <c r="H1123" s="37" t="s">
        <v>1752</v>
      </c>
      <c r="I1123" s="38" t="s">
        <v>196</v>
      </c>
      <c r="J1123" s="41">
        <v>2000000</v>
      </c>
      <c r="K1123" s="38" t="s">
        <v>272</v>
      </c>
    </row>
    <row r="1124" spans="1:11" ht="14.1" customHeight="1" x14ac:dyDescent="0.2">
      <c r="A1124" s="37" t="s">
        <v>1674</v>
      </c>
      <c r="B1124" s="37" t="s">
        <v>1759</v>
      </c>
      <c r="C1124" s="37" t="s">
        <v>197</v>
      </c>
      <c r="D1124" s="73">
        <v>25.67</v>
      </c>
      <c r="E1124" s="73">
        <v>28.25</v>
      </c>
      <c r="F1124" s="54" t="s">
        <v>2246</v>
      </c>
      <c r="G1124" s="37" t="s">
        <v>375</v>
      </c>
      <c r="H1124" s="37" t="s">
        <v>1760</v>
      </c>
      <c r="I1124" s="38" t="s">
        <v>196</v>
      </c>
      <c r="J1124" s="41" t="s">
        <v>198</v>
      </c>
      <c r="K1124" s="38" t="s">
        <v>272</v>
      </c>
    </row>
    <row r="1125" spans="1:11" ht="14.1" customHeight="1" x14ac:dyDescent="0.2">
      <c r="A1125" s="37" t="s">
        <v>1674</v>
      </c>
      <c r="B1125" s="37" t="s">
        <v>1755</v>
      </c>
      <c r="C1125" s="37" t="s">
        <v>197</v>
      </c>
      <c r="D1125" s="94">
        <v>29</v>
      </c>
      <c r="E1125" s="94">
        <v>24</v>
      </c>
      <c r="F1125" s="54" t="s">
        <v>2246</v>
      </c>
      <c r="G1125" s="37" t="s">
        <v>375</v>
      </c>
      <c r="H1125" s="37" t="s">
        <v>1756</v>
      </c>
      <c r="I1125" s="37" t="s">
        <v>194</v>
      </c>
      <c r="J1125" s="41" t="s">
        <v>198</v>
      </c>
      <c r="K1125" s="38" t="s">
        <v>272</v>
      </c>
    </row>
    <row r="1126" spans="1:11" ht="14.1" customHeight="1" x14ac:dyDescent="0.2">
      <c r="A1126" s="37" t="s">
        <v>1674</v>
      </c>
      <c r="B1126" s="37" t="s">
        <v>2440</v>
      </c>
      <c r="C1126" s="37" t="s">
        <v>197</v>
      </c>
      <c r="D1126" s="73">
        <v>-29.58</v>
      </c>
      <c r="E1126" s="73">
        <v>18.78</v>
      </c>
      <c r="F1126" s="38" t="s">
        <v>2247</v>
      </c>
      <c r="G1126" s="37" t="s">
        <v>375</v>
      </c>
      <c r="H1126" s="37" t="s">
        <v>2265</v>
      </c>
      <c r="I1126" s="37" t="s">
        <v>194</v>
      </c>
      <c r="J1126" s="41">
        <v>15000</v>
      </c>
      <c r="K1126" s="38" t="s">
        <v>272</v>
      </c>
    </row>
    <row r="1127" spans="1:11" ht="14.1" customHeight="1" x14ac:dyDescent="0.2">
      <c r="A1127" s="37" t="s">
        <v>1674</v>
      </c>
      <c r="B1127" s="37" t="s">
        <v>2440</v>
      </c>
      <c r="C1127" s="37" t="s">
        <v>351</v>
      </c>
      <c r="D1127" s="73">
        <v>-29.58</v>
      </c>
      <c r="E1127" s="73">
        <v>18.78</v>
      </c>
      <c r="F1127" s="38" t="s">
        <v>2247</v>
      </c>
      <c r="G1127" s="36" t="s">
        <v>2459</v>
      </c>
      <c r="H1127" s="54" t="s">
        <v>2265</v>
      </c>
      <c r="I1127" s="37" t="s">
        <v>194</v>
      </c>
      <c r="J1127" s="41">
        <v>42000</v>
      </c>
      <c r="K1127" s="38" t="s">
        <v>272</v>
      </c>
    </row>
    <row r="1128" spans="1:11" ht="14.1" customHeight="1" x14ac:dyDescent="0.2">
      <c r="A1128" s="37" t="s">
        <v>1674</v>
      </c>
      <c r="B1128" s="20" t="s">
        <v>1906</v>
      </c>
      <c r="C1128" s="37" t="s">
        <v>197</v>
      </c>
      <c r="D1128" s="73">
        <v>-25.7</v>
      </c>
      <c r="E1128" s="73">
        <v>27.366666666666699</v>
      </c>
      <c r="F1128" s="37" t="s">
        <v>2247</v>
      </c>
      <c r="G1128" s="36" t="s">
        <v>2459</v>
      </c>
      <c r="H1128" s="20" t="s">
        <v>2346</v>
      </c>
      <c r="I1128" s="37" t="s">
        <v>196</v>
      </c>
      <c r="J1128" s="20">
        <v>1800</v>
      </c>
      <c r="K1128" s="44" t="s">
        <v>272</v>
      </c>
    </row>
    <row r="1129" spans="1:11" ht="14.1" customHeight="1" x14ac:dyDescent="0.2">
      <c r="A1129" s="37" t="s">
        <v>1674</v>
      </c>
      <c r="B1129" s="37" t="s">
        <v>1765</v>
      </c>
      <c r="C1129" s="37" t="s">
        <v>197</v>
      </c>
      <c r="D1129" s="73">
        <v>-23.966666666666701</v>
      </c>
      <c r="E1129" s="73">
        <v>30.483333333333299</v>
      </c>
      <c r="F1129" s="38" t="s">
        <v>2247</v>
      </c>
      <c r="G1129" s="36" t="s">
        <v>2459</v>
      </c>
      <c r="H1129" s="37" t="s">
        <v>1766</v>
      </c>
      <c r="I1129" s="37" t="s">
        <v>194</v>
      </c>
      <c r="J1129" s="41">
        <v>2000</v>
      </c>
      <c r="K1129" s="38" t="s">
        <v>272</v>
      </c>
    </row>
    <row r="1130" spans="1:11" ht="14.1" customHeight="1" x14ac:dyDescent="0.2">
      <c r="A1130" s="37" t="s">
        <v>1674</v>
      </c>
      <c r="B1130" s="37" t="s">
        <v>1767</v>
      </c>
      <c r="C1130" s="37" t="s">
        <v>197</v>
      </c>
      <c r="D1130" s="73">
        <v>-23.95</v>
      </c>
      <c r="E1130" s="73">
        <v>31.116666666666699</v>
      </c>
      <c r="F1130" s="38" t="s">
        <v>2247</v>
      </c>
      <c r="G1130" s="37" t="s">
        <v>1713</v>
      </c>
      <c r="H1130" s="37" t="s">
        <v>1768</v>
      </c>
      <c r="I1130" s="38" t="s">
        <v>196</v>
      </c>
      <c r="J1130" s="41">
        <v>88000</v>
      </c>
      <c r="K1130" s="38" t="s">
        <v>272</v>
      </c>
    </row>
    <row r="1131" spans="1:11" ht="14.1" customHeight="1" x14ac:dyDescent="0.2">
      <c r="A1131" s="37" t="s">
        <v>1674</v>
      </c>
      <c r="B1131" s="37" t="s">
        <v>1767</v>
      </c>
      <c r="C1131" s="37" t="s">
        <v>281</v>
      </c>
      <c r="D1131" s="73">
        <v>-23.95</v>
      </c>
      <c r="E1131" s="73">
        <v>31.116666666666699</v>
      </c>
      <c r="F1131" s="38" t="s">
        <v>2247</v>
      </c>
      <c r="G1131" s="36" t="s">
        <v>2459</v>
      </c>
      <c r="H1131" s="37" t="s">
        <v>1768</v>
      </c>
      <c r="I1131" s="38" t="s">
        <v>196</v>
      </c>
      <c r="J1131" s="41">
        <v>135000</v>
      </c>
      <c r="K1131" s="38" t="s">
        <v>272</v>
      </c>
    </row>
    <row r="1132" spans="1:11" ht="14.1" customHeight="1" x14ac:dyDescent="0.2">
      <c r="A1132" s="37" t="s">
        <v>1674</v>
      </c>
      <c r="B1132" s="37" t="s">
        <v>1767</v>
      </c>
      <c r="C1132" s="37" t="s">
        <v>351</v>
      </c>
      <c r="D1132" s="73">
        <v>-23.95</v>
      </c>
      <c r="E1132" s="73">
        <v>31.116666666666699</v>
      </c>
      <c r="F1132" s="38" t="s">
        <v>2247</v>
      </c>
      <c r="G1132" s="36" t="s">
        <v>2459</v>
      </c>
      <c r="H1132" s="37" t="s">
        <v>1768</v>
      </c>
      <c r="I1132" s="38" t="s">
        <v>196</v>
      </c>
      <c r="J1132" s="41">
        <v>140000</v>
      </c>
      <c r="K1132" s="38" t="s">
        <v>272</v>
      </c>
    </row>
    <row r="1133" spans="1:11" ht="14.1" customHeight="1" x14ac:dyDescent="0.2">
      <c r="A1133" s="37" t="s">
        <v>1674</v>
      </c>
      <c r="B1133" s="37" t="s">
        <v>1769</v>
      </c>
      <c r="C1133" s="37" t="s">
        <v>197</v>
      </c>
      <c r="D1133" s="73">
        <v>-29.2</v>
      </c>
      <c r="E1133" s="73">
        <v>19.87</v>
      </c>
      <c r="F1133" s="54" t="s">
        <v>2247</v>
      </c>
      <c r="G1133" s="37" t="s">
        <v>375</v>
      </c>
      <c r="H1133" s="37" t="s">
        <v>1770</v>
      </c>
      <c r="I1133" s="38" t="s">
        <v>196</v>
      </c>
      <c r="J1133" s="41">
        <v>5000</v>
      </c>
      <c r="K1133" s="38" t="s">
        <v>272</v>
      </c>
    </row>
    <row r="1134" spans="1:11" ht="14.1" customHeight="1" x14ac:dyDescent="0.2">
      <c r="A1134" s="37" t="s">
        <v>1674</v>
      </c>
      <c r="B1134" s="37" t="s">
        <v>1769</v>
      </c>
      <c r="C1134" s="37" t="s">
        <v>197</v>
      </c>
      <c r="D1134" s="73">
        <v>-29.2</v>
      </c>
      <c r="E1134" s="73">
        <v>19.87</v>
      </c>
      <c r="F1134" s="54" t="s">
        <v>2250</v>
      </c>
      <c r="G1134" s="37" t="s">
        <v>375</v>
      </c>
      <c r="H1134" s="37" t="s">
        <v>1770</v>
      </c>
      <c r="I1134" s="38" t="s">
        <v>196</v>
      </c>
      <c r="J1134" s="41">
        <v>5000</v>
      </c>
      <c r="K1134" s="38" t="s">
        <v>272</v>
      </c>
    </row>
    <row r="1135" spans="1:11" ht="14.1" customHeight="1" x14ac:dyDescent="0.2">
      <c r="A1135" s="37" t="s">
        <v>1674</v>
      </c>
      <c r="B1135" s="37" t="s">
        <v>1769</v>
      </c>
      <c r="C1135" s="37" t="s">
        <v>197</v>
      </c>
      <c r="D1135" s="73">
        <v>-29.2</v>
      </c>
      <c r="E1135" s="73">
        <v>19.87</v>
      </c>
      <c r="F1135" s="54" t="s">
        <v>2251</v>
      </c>
      <c r="G1135" s="37" t="s">
        <v>375</v>
      </c>
      <c r="H1135" s="37" t="s">
        <v>1770</v>
      </c>
      <c r="I1135" s="38" t="s">
        <v>196</v>
      </c>
      <c r="J1135" s="41">
        <v>5000</v>
      </c>
      <c r="K1135" s="38" t="s">
        <v>272</v>
      </c>
    </row>
    <row r="1136" spans="1:11" ht="14.1" customHeight="1" x14ac:dyDescent="0.2">
      <c r="A1136" s="37" t="s">
        <v>1674</v>
      </c>
      <c r="B1136" s="37" t="s">
        <v>1769</v>
      </c>
      <c r="C1136" s="37" t="s">
        <v>197</v>
      </c>
      <c r="D1136" s="73">
        <v>-29.2</v>
      </c>
      <c r="E1136" s="73">
        <v>19.87</v>
      </c>
      <c r="F1136" s="54" t="s">
        <v>2252</v>
      </c>
      <c r="G1136" s="37" t="s">
        <v>375</v>
      </c>
      <c r="H1136" s="37" t="s">
        <v>1770</v>
      </c>
      <c r="I1136" s="38" t="s">
        <v>196</v>
      </c>
      <c r="J1136" s="41">
        <v>5000</v>
      </c>
      <c r="K1136" s="38" t="s">
        <v>272</v>
      </c>
    </row>
    <row r="1137" spans="1:11" ht="14.1" customHeight="1" x14ac:dyDescent="0.2">
      <c r="A1137" s="37" t="s">
        <v>1674</v>
      </c>
      <c r="B1137" s="37" t="s">
        <v>1789</v>
      </c>
      <c r="C1137" s="37" t="s">
        <v>197</v>
      </c>
      <c r="D1137" s="75">
        <v>-33.894182000000001</v>
      </c>
      <c r="E1137" s="75">
        <v>18.536722699999999</v>
      </c>
      <c r="F1137" s="10" t="s">
        <v>264</v>
      </c>
      <c r="G1137" s="36" t="s">
        <v>2459</v>
      </c>
      <c r="H1137" s="54" t="s">
        <v>1774</v>
      </c>
      <c r="I1137" s="38" t="s">
        <v>196</v>
      </c>
      <c r="J1137" s="92">
        <v>1.4E-2</v>
      </c>
      <c r="K1137" s="38" t="s">
        <v>272</v>
      </c>
    </row>
    <row r="1138" spans="1:11" ht="14.1" customHeight="1" x14ac:dyDescent="0.2">
      <c r="A1138" s="37" t="s">
        <v>1674</v>
      </c>
      <c r="B1138" s="37" t="s">
        <v>1781</v>
      </c>
      <c r="C1138" s="37" t="s">
        <v>197</v>
      </c>
      <c r="D1138" s="75">
        <v>-32.395336151122997</v>
      </c>
      <c r="E1138" s="75">
        <v>20.661197662353501</v>
      </c>
      <c r="F1138" s="10" t="s">
        <v>264</v>
      </c>
      <c r="G1138" s="36" t="s">
        <v>2459</v>
      </c>
      <c r="H1138" s="54" t="s">
        <v>1782</v>
      </c>
      <c r="I1138" s="38" t="s">
        <v>196</v>
      </c>
      <c r="J1138" s="92">
        <v>1.6E-2</v>
      </c>
      <c r="K1138" s="38" t="s">
        <v>272</v>
      </c>
    </row>
    <row r="1139" spans="1:11" ht="14.1" customHeight="1" x14ac:dyDescent="0.2">
      <c r="A1139" s="37" t="s">
        <v>1674</v>
      </c>
      <c r="B1139" s="37" t="s">
        <v>1783</v>
      </c>
      <c r="C1139" s="37" t="s">
        <v>197</v>
      </c>
      <c r="D1139" s="73">
        <v>-30.32</v>
      </c>
      <c r="E1139" s="73">
        <v>18.25</v>
      </c>
      <c r="F1139" s="10" t="s">
        <v>264</v>
      </c>
      <c r="G1139" s="37" t="s">
        <v>199</v>
      </c>
      <c r="H1139" s="37" t="s">
        <v>1784</v>
      </c>
      <c r="I1139" s="38" t="s">
        <v>196</v>
      </c>
      <c r="J1139" s="92">
        <v>0.184</v>
      </c>
      <c r="K1139" s="38" t="s">
        <v>272</v>
      </c>
    </row>
    <row r="1140" spans="1:11" ht="14.1" customHeight="1" x14ac:dyDescent="0.2">
      <c r="A1140" s="37" t="s">
        <v>1674</v>
      </c>
      <c r="B1140" s="37" t="s">
        <v>1771</v>
      </c>
      <c r="C1140" s="37" t="s">
        <v>197</v>
      </c>
      <c r="D1140" s="73">
        <v>-29.5</v>
      </c>
      <c r="E1140" s="73">
        <v>19.920000000000002</v>
      </c>
      <c r="F1140" s="10" t="s">
        <v>264</v>
      </c>
      <c r="G1140" s="37" t="s">
        <v>199</v>
      </c>
      <c r="H1140" s="37" t="s">
        <v>1772</v>
      </c>
      <c r="I1140" s="38" t="s">
        <v>196</v>
      </c>
      <c r="J1140" s="92">
        <v>0.04</v>
      </c>
      <c r="K1140" s="37" t="s">
        <v>272</v>
      </c>
    </row>
    <row r="1141" spans="1:11" ht="14.1" customHeight="1" x14ac:dyDescent="0.2">
      <c r="A1141" s="37" t="s">
        <v>1674</v>
      </c>
      <c r="B1141" s="37" t="s">
        <v>1778</v>
      </c>
      <c r="C1141" s="37" t="s">
        <v>197</v>
      </c>
      <c r="D1141" s="73">
        <v>-29.42</v>
      </c>
      <c r="E1141" s="73">
        <v>26</v>
      </c>
      <c r="F1141" s="10" t="s">
        <v>264</v>
      </c>
      <c r="G1141" s="37" t="s">
        <v>199</v>
      </c>
      <c r="H1141" s="37" t="s">
        <v>1774</v>
      </c>
      <c r="I1141" s="38" t="s">
        <v>196</v>
      </c>
      <c r="J1141" s="92">
        <v>2.4E-2</v>
      </c>
      <c r="K1141" s="38" t="s">
        <v>272</v>
      </c>
    </row>
    <row r="1142" spans="1:11" ht="14.1" customHeight="1" x14ac:dyDescent="0.2">
      <c r="A1142" s="37" t="s">
        <v>1674</v>
      </c>
      <c r="B1142" s="37" t="s">
        <v>1785</v>
      </c>
      <c r="C1142" s="37" t="s">
        <v>197</v>
      </c>
      <c r="D1142" s="75">
        <v>-29</v>
      </c>
      <c r="E1142" s="75">
        <v>24</v>
      </c>
      <c r="F1142" s="10" t="s">
        <v>264</v>
      </c>
      <c r="G1142" s="36" t="s">
        <v>2459</v>
      </c>
      <c r="H1142" s="54" t="s">
        <v>1784</v>
      </c>
      <c r="I1142" s="38" t="s">
        <v>196</v>
      </c>
      <c r="J1142" s="41">
        <v>40000</v>
      </c>
      <c r="K1142" s="38" t="s">
        <v>273</v>
      </c>
    </row>
    <row r="1143" spans="1:11" ht="14.1" customHeight="1" x14ac:dyDescent="0.2">
      <c r="A1143" s="37" t="s">
        <v>1674</v>
      </c>
      <c r="B1143" s="37" t="s">
        <v>1786</v>
      </c>
      <c r="C1143" s="37" t="s">
        <v>197</v>
      </c>
      <c r="D1143" s="75">
        <v>-29</v>
      </c>
      <c r="E1143" s="75">
        <v>24</v>
      </c>
      <c r="F1143" s="10" t="s">
        <v>264</v>
      </c>
      <c r="G1143" s="36" t="s">
        <v>2459</v>
      </c>
      <c r="H1143" s="54" t="s">
        <v>1787</v>
      </c>
      <c r="I1143" s="38" t="s">
        <v>196</v>
      </c>
      <c r="J1143" s="41">
        <v>50000</v>
      </c>
      <c r="K1143" s="38" t="s">
        <v>273</v>
      </c>
    </row>
    <row r="1144" spans="1:11" ht="14.1" customHeight="1" x14ac:dyDescent="0.2">
      <c r="A1144" s="37" t="s">
        <v>1674</v>
      </c>
      <c r="B1144" s="37" t="s">
        <v>1775</v>
      </c>
      <c r="C1144" s="37" t="s">
        <v>197</v>
      </c>
      <c r="D1144" s="73">
        <v>-28.75</v>
      </c>
      <c r="E1144" s="73">
        <v>25.78</v>
      </c>
      <c r="F1144" s="10" t="s">
        <v>264</v>
      </c>
      <c r="G1144" s="37" t="s">
        <v>375</v>
      </c>
      <c r="H1144" s="37" t="s">
        <v>1774</v>
      </c>
      <c r="I1144" s="38" t="s">
        <v>196</v>
      </c>
      <c r="J1144" s="41">
        <v>2100000</v>
      </c>
      <c r="K1144" s="38" t="s">
        <v>273</v>
      </c>
    </row>
    <row r="1145" spans="1:11" ht="14.1" customHeight="1" x14ac:dyDescent="0.2">
      <c r="A1145" s="37" t="s">
        <v>1674</v>
      </c>
      <c r="B1145" s="37" t="s">
        <v>1773</v>
      </c>
      <c r="C1145" s="37" t="s">
        <v>197</v>
      </c>
      <c r="D1145" s="73">
        <v>-28.38</v>
      </c>
      <c r="E1145" s="73">
        <v>24.45</v>
      </c>
      <c r="F1145" s="10" t="s">
        <v>264</v>
      </c>
      <c r="G1145" s="37" t="s">
        <v>375</v>
      </c>
      <c r="H1145" s="37" t="s">
        <v>1774</v>
      </c>
      <c r="I1145" s="38" t="s">
        <v>196</v>
      </c>
      <c r="J1145" s="41">
        <v>2200000</v>
      </c>
      <c r="K1145" s="37" t="s">
        <v>273</v>
      </c>
    </row>
    <row r="1146" spans="1:11" ht="14.1" customHeight="1" x14ac:dyDescent="0.2">
      <c r="A1146" s="37" t="s">
        <v>1674</v>
      </c>
      <c r="B1146" s="37" t="s">
        <v>1788</v>
      </c>
      <c r="C1146" s="37" t="s">
        <v>197</v>
      </c>
      <c r="D1146" s="73">
        <v>-25.7</v>
      </c>
      <c r="E1146" s="73">
        <v>29.5</v>
      </c>
      <c r="F1146" s="10" t="s">
        <v>264</v>
      </c>
      <c r="G1146" s="37" t="s">
        <v>199</v>
      </c>
      <c r="H1146" s="37" t="s">
        <v>1774</v>
      </c>
      <c r="I1146" s="38" t="s">
        <v>196</v>
      </c>
      <c r="J1146" s="41">
        <v>1300000</v>
      </c>
      <c r="K1146" s="38" t="s">
        <v>273</v>
      </c>
    </row>
    <row r="1147" spans="1:11" ht="14.1" customHeight="1" x14ac:dyDescent="0.2">
      <c r="A1147" s="38" t="s">
        <v>1674</v>
      </c>
      <c r="B1147" s="38" t="s">
        <v>1776</v>
      </c>
      <c r="C1147" s="37" t="s">
        <v>197</v>
      </c>
      <c r="D1147" s="73">
        <v>-24.25</v>
      </c>
      <c r="E1147" s="73">
        <v>30.48</v>
      </c>
      <c r="F1147" s="10" t="s">
        <v>264</v>
      </c>
      <c r="G1147" s="38" t="s">
        <v>375</v>
      </c>
      <c r="H1147" s="38" t="s">
        <v>1777</v>
      </c>
      <c r="I1147" s="38" t="s">
        <v>194</v>
      </c>
      <c r="J1147" s="41">
        <v>151000</v>
      </c>
      <c r="K1147" s="38" t="s">
        <v>273</v>
      </c>
    </row>
    <row r="1148" spans="1:11" ht="14.1" customHeight="1" x14ac:dyDescent="0.2">
      <c r="A1148" s="38" t="s">
        <v>1674</v>
      </c>
      <c r="B1148" s="38" t="s">
        <v>1779</v>
      </c>
      <c r="C1148" s="37" t="s">
        <v>197</v>
      </c>
      <c r="D1148" s="73">
        <v>-24.16</v>
      </c>
      <c r="E1148" s="73">
        <v>30.16</v>
      </c>
      <c r="F1148" s="10" t="s">
        <v>264</v>
      </c>
      <c r="G1148" s="38" t="s">
        <v>375</v>
      </c>
      <c r="H1148" s="38" t="s">
        <v>1780</v>
      </c>
      <c r="I1148" s="38" t="s">
        <v>194</v>
      </c>
      <c r="J1148" s="41">
        <v>500000</v>
      </c>
      <c r="K1148" s="38" t="s">
        <v>273</v>
      </c>
    </row>
    <row r="1149" spans="1:11" ht="14.1" customHeight="1" x14ac:dyDescent="0.2">
      <c r="A1149" s="37" t="s">
        <v>1674</v>
      </c>
      <c r="B1149" s="37" t="s">
        <v>1790</v>
      </c>
      <c r="C1149" s="37" t="s">
        <v>197</v>
      </c>
      <c r="D1149" s="73">
        <v>-22.43</v>
      </c>
      <c r="E1149" s="73">
        <v>30.32</v>
      </c>
      <c r="F1149" s="10" t="s">
        <v>264</v>
      </c>
      <c r="G1149" s="37" t="s">
        <v>199</v>
      </c>
      <c r="H1149" s="37" t="s">
        <v>1774</v>
      </c>
      <c r="I1149" s="38" t="s">
        <v>196</v>
      </c>
      <c r="J1149" s="41">
        <v>7200000</v>
      </c>
      <c r="K1149" s="38" t="s">
        <v>273</v>
      </c>
    </row>
    <row r="1150" spans="1:11" ht="14.1" customHeight="1" x14ac:dyDescent="0.2">
      <c r="A1150" s="37" t="s">
        <v>1674</v>
      </c>
      <c r="B1150" s="37" t="s">
        <v>1793</v>
      </c>
      <c r="C1150" s="37" t="s">
        <v>197</v>
      </c>
      <c r="D1150" s="73">
        <v>-26.77</v>
      </c>
      <c r="E1150" s="73">
        <v>28.65</v>
      </c>
      <c r="F1150" s="38" t="s">
        <v>2319</v>
      </c>
      <c r="G1150" s="37" t="s">
        <v>199</v>
      </c>
      <c r="H1150" s="37" t="s">
        <v>1794</v>
      </c>
      <c r="I1150" s="37" t="s">
        <v>194</v>
      </c>
      <c r="J1150" s="41">
        <v>50000</v>
      </c>
      <c r="K1150" s="38" t="s">
        <v>272</v>
      </c>
    </row>
    <row r="1151" spans="1:11" ht="14.1" customHeight="1" x14ac:dyDescent="0.2">
      <c r="A1151" s="37" t="s">
        <v>1674</v>
      </c>
      <c r="B1151" s="37" t="s">
        <v>1796</v>
      </c>
      <c r="C1151" s="37" t="s">
        <v>197</v>
      </c>
      <c r="D1151" s="73">
        <v>-26.77</v>
      </c>
      <c r="E1151" s="73">
        <v>28.5</v>
      </c>
      <c r="F1151" s="38" t="s">
        <v>2319</v>
      </c>
      <c r="G1151" s="37" t="s">
        <v>199</v>
      </c>
      <c r="H1151" s="37" t="s">
        <v>1797</v>
      </c>
      <c r="I1151" s="38" t="s">
        <v>196</v>
      </c>
      <c r="J1151" s="41">
        <v>180000</v>
      </c>
      <c r="K1151" s="38" t="s">
        <v>272</v>
      </c>
    </row>
    <row r="1152" spans="1:11" ht="14.1" customHeight="1" x14ac:dyDescent="0.2">
      <c r="A1152" s="37" t="s">
        <v>1674</v>
      </c>
      <c r="B1152" s="37" t="s">
        <v>1795</v>
      </c>
      <c r="C1152" s="37" t="s">
        <v>197</v>
      </c>
      <c r="D1152" s="73">
        <v>-25.28</v>
      </c>
      <c r="E1152" s="73">
        <v>29.28</v>
      </c>
      <c r="F1152" s="38" t="s">
        <v>2319</v>
      </c>
      <c r="G1152" s="37" t="s">
        <v>199</v>
      </c>
      <c r="H1152" s="37" t="s">
        <v>2265</v>
      </c>
      <c r="I1152" s="38" t="s">
        <v>196</v>
      </c>
      <c r="J1152" s="41">
        <v>120000</v>
      </c>
      <c r="K1152" s="38" t="s">
        <v>272</v>
      </c>
    </row>
    <row r="1153" spans="1:11" ht="14.1" customHeight="1" x14ac:dyDescent="0.2">
      <c r="A1153" s="37" t="s">
        <v>1674</v>
      </c>
      <c r="B1153" s="37" t="s">
        <v>1791</v>
      </c>
      <c r="C1153" s="37" t="s">
        <v>197</v>
      </c>
      <c r="D1153" s="75">
        <v>-23.683267000000001</v>
      </c>
      <c r="E1153" s="75">
        <v>27.7257307</v>
      </c>
      <c r="F1153" s="38" t="s">
        <v>2319</v>
      </c>
      <c r="G1153" s="36" t="s">
        <v>2459</v>
      </c>
      <c r="H1153" s="37" t="s">
        <v>1792</v>
      </c>
      <c r="I1153" s="38" t="s">
        <v>196</v>
      </c>
      <c r="J1153" s="41">
        <v>120000</v>
      </c>
      <c r="K1153" s="38" t="s">
        <v>272</v>
      </c>
    </row>
    <row r="1154" spans="1:11" ht="14.1" customHeight="1" x14ac:dyDescent="0.2">
      <c r="A1154" s="37" t="s">
        <v>1674</v>
      </c>
      <c r="B1154" s="20" t="s">
        <v>1798</v>
      </c>
      <c r="C1154" s="37" t="s">
        <v>197</v>
      </c>
      <c r="D1154" s="73">
        <v>-28.283333333333299</v>
      </c>
      <c r="E1154" s="73">
        <v>23</v>
      </c>
      <c r="F1154" s="4" t="s">
        <v>2322</v>
      </c>
      <c r="G1154" s="36" t="s">
        <v>2459</v>
      </c>
      <c r="H1154" s="37" t="s">
        <v>2297</v>
      </c>
      <c r="I1154" s="37" t="s">
        <v>196</v>
      </c>
      <c r="J1154" s="20">
        <v>6000000</v>
      </c>
      <c r="K1154" s="38" t="s">
        <v>272</v>
      </c>
    </row>
    <row r="1155" spans="1:11" ht="14.1" customHeight="1" x14ac:dyDescent="0.2">
      <c r="A1155" s="37" t="s">
        <v>1674</v>
      </c>
      <c r="B1155" s="37" t="s">
        <v>1800</v>
      </c>
      <c r="C1155" s="37" t="s">
        <v>197</v>
      </c>
      <c r="D1155" s="73">
        <v>-27.8</v>
      </c>
      <c r="E1155" s="73">
        <v>24</v>
      </c>
      <c r="F1155" s="4" t="s">
        <v>2322</v>
      </c>
      <c r="G1155" s="37" t="s">
        <v>199</v>
      </c>
      <c r="H1155" s="37" t="s">
        <v>1716</v>
      </c>
      <c r="I1155" s="37" t="s">
        <v>196</v>
      </c>
      <c r="J1155" s="41">
        <v>27000000</v>
      </c>
      <c r="K1155" s="38" t="s">
        <v>272</v>
      </c>
    </row>
    <row r="1156" spans="1:11" ht="14.1" customHeight="1" x14ac:dyDescent="0.2">
      <c r="A1156" s="37" t="s">
        <v>1674</v>
      </c>
      <c r="B1156" s="37" t="s">
        <v>1799</v>
      </c>
      <c r="C1156" s="37" t="s">
        <v>197</v>
      </c>
      <c r="D1156" s="73">
        <v>-25.2</v>
      </c>
      <c r="E1156" s="73">
        <v>30.92</v>
      </c>
      <c r="F1156" s="4" t="s">
        <v>2322</v>
      </c>
      <c r="G1156" s="36" t="s">
        <v>2459</v>
      </c>
      <c r="H1156" s="37" t="s">
        <v>2314</v>
      </c>
      <c r="I1156" s="37" t="s">
        <v>196</v>
      </c>
      <c r="J1156" s="41">
        <v>2450000</v>
      </c>
      <c r="K1156" s="38" t="s">
        <v>272</v>
      </c>
    </row>
    <row r="1157" spans="1:11" ht="14.1" customHeight="1" x14ac:dyDescent="0.2">
      <c r="A1157" s="37" t="s">
        <v>1674</v>
      </c>
      <c r="B1157" s="37" t="s">
        <v>1801</v>
      </c>
      <c r="C1157" s="37" t="s">
        <v>197</v>
      </c>
      <c r="D1157" s="73">
        <v>-24.63</v>
      </c>
      <c r="E1157" s="73">
        <v>28.37</v>
      </c>
      <c r="F1157" s="4" t="s">
        <v>2322</v>
      </c>
      <c r="G1157" s="37" t="s">
        <v>199</v>
      </c>
      <c r="H1157" s="37" t="s">
        <v>1716</v>
      </c>
      <c r="I1157" s="37" t="s">
        <v>196</v>
      </c>
      <c r="J1157" s="41">
        <v>2900000</v>
      </c>
      <c r="K1157" s="38" t="s">
        <v>272</v>
      </c>
    </row>
    <row r="1158" spans="1:11" ht="14.1" customHeight="1" x14ac:dyDescent="0.2">
      <c r="A1158" s="37" t="s">
        <v>1674</v>
      </c>
      <c r="B1158" s="37" t="s">
        <v>1935</v>
      </c>
      <c r="C1158" s="37" t="s">
        <v>351</v>
      </c>
      <c r="D1158" s="73">
        <v>33.08</v>
      </c>
      <c r="E1158" s="73">
        <v>19.02</v>
      </c>
      <c r="F1158" s="4" t="s">
        <v>2322</v>
      </c>
      <c r="G1158" s="36" t="s">
        <v>2459</v>
      </c>
      <c r="H1158" s="37" t="s">
        <v>1934</v>
      </c>
      <c r="I1158" s="37" t="s">
        <v>196</v>
      </c>
      <c r="J1158" s="41">
        <v>120000</v>
      </c>
      <c r="K1158" s="38" t="s">
        <v>272</v>
      </c>
    </row>
    <row r="1159" spans="1:11" ht="14.1" customHeight="1" x14ac:dyDescent="0.2">
      <c r="A1159" s="37" t="s">
        <v>1674</v>
      </c>
      <c r="B1159" s="37" t="s">
        <v>1809</v>
      </c>
      <c r="C1159" s="37" t="s">
        <v>351</v>
      </c>
      <c r="D1159" s="73">
        <v>-29.85</v>
      </c>
      <c r="E1159" s="73">
        <v>31.016666666666701</v>
      </c>
      <c r="F1159" s="34" t="s">
        <v>181</v>
      </c>
      <c r="G1159" s="36" t="s">
        <v>2459</v>
      </c>
      <c r="H1159" s="37" t="s">
        <v>2297</v>
      </c>
      <c r="I1159" s="37" t="s">
        <v>196</v>
      </c>
      <c r="J1159" s="41">
        <v>245000</v>
      </c>
      <c r="K1159" s="38" t="s">
        <v>272</v>
      </c>
    </row>
    <row r="1160" spans="1:11" ht="14.1" customHeight="1" x14ac:dyDescent="0.2">
      <c r="A1160" s="37" t="s">
        <v>1674</v>
      </c>
      <c r="B1160" s="37" t="s">
        <v>1808</v>
      </c>
      <c r="C1160" s="37" t="s">
        <v>281</v>
      </c>
      <c r="D1160" s="73">
        <v>-29.733333333333299</v>
      </c>
      <c r="E1160" s="73">
        <v>30.5833333333333</v>
      </c>
      <c r="F1160" s="34" t="s">
        <v>181</v>
      </c>
      <c r="G1160" s="36" t="s">
        <v>2459</v>
      </c>
      <c r="H1160" s="37" t="s">
        <v>2297</v>
      </c>
      <c r="I1160" s="37" t="s">
        <v>196</v>
      </c>
      <c r="J1160" s="41">
        <v>60000</v>
      </c>
      <c r="K1160" s="38" t="s">
        <v>272</v>
      </c>
    </row>
    <row r="1161" spans="1:11" ht="14.1" customHeight="1" x14ac:dyDescent="0.2">
      <c r="A1161" s="37" t="s">
        <v>1674</v>
      </c>
      <c r="B1161" s="37" t="s">
        <v>2307</v>
      </c>
      <c r="C1161" s="37" t="s">
        <v>351</v>
      </c>
      <c r="D1161" s="73">
        <v>-27.92</v>
      </c>
      <c r="E1161" s="73">
        <v>30.95</v>
      </c>
      <c r="F1161" s="34" t="s">
        <v>181</v>
      </c>
      <c r="G1161" s="36" t="s">
        <v>2459</v>
      </c>
      <c r="H1161" s="20" t="s">
        <v>1821</v>
      </c>
      <c r="I1161" s="37" t="s">
        <v>196</v>
      </c>
      <c r="J1161" s="41">
        <v>55000</v>
      </c>
      <c r="K1161" s="38" t="s">
        <v>272</v>
      </c>
    </row>
    <row r="1162" spans="1:11" ht="14.1" customHeight="1" x14ac:dyDescent="0.2">
      <c r="A1162" s="37" t="s">
        <v>1674</v>
      </c>
      <c r="B1162" s="20" t="s">
        <v>1825</v>
      </c>
      <c r="C1162" s="37" t="s">
        <v>192</v>
      </c>
      <c r="D1162" s="73">
        <v>-27.883333333333301</v>
      </c>
      <c r="E1162" s="73">
        <v>31.533333333333299</v>
      </c>
      <c r="F1162" s="34" t="s">
        <v>181</v>
      </c>
      <c r="G1162" s="36" t="s">
        <v>2459</v>
      </c>
      <c r="H1162" s="20" t="s">
        <v>2311</v>
      </c>
      <c r="I1162" s="37" t="s">
        <v>196</v>
      </c>
      <c r="J1162" s="41">
        <v>55000</v>
      </c>
      <c r="K1162" s="38" t="s">
        <v>272</v>
      </c>
    </row>
    <row r="1163" spans="1:11" ht="14.1" customHeight="1" x14ac:dyDescent="0.2">
      <c r="A1163" s="37" t="s">
        <v>1674</v>
      </c>
      <c r="B1163" s="37" t="s">
        <v>1810</v>
      </c>
      <c r="C1163" s="37" t="s">
        <v>351</v>
      </c>
      <c r="D1163" s="73">
        <v>-27.85</v>
      </c>
      <c r="E1163" s="73">
        <v>28.42</v>
      </c>
      <c r="F1163" s="34" t="s">
        <v>181</v>
      </c>
      <c r="G1163" s="36" t="s">
        <v>2459</v>
      </c>
      <c r="H1163" s="20" t="s">
        <v>1811</v>
      </c>
      <c r="I1163" s="37" t="s">
        <v>196</v>
      </c>
      <c r="J1163" s="41">
        <v>191000</v>
      </c>
      <c r="K1163" s="38" t="s">
        <v>272</v>
      </c>
    </row>
    <row r="1164" spans="1:11" ht="14.1" customHeight="1" x14ac:dyDescent="0.2">
      <c r="A1164" s="37" t="s">
        <v>1674</v>
      </c>
      <c r="B1164" s="37" t="s">
        <v>1826</v>
      </c>
      <c r="C1164" s="37" t="s">
        <v>351</v>
      </c>
      <c r="D1164" s="73">
        <v>-27.85</v>
      </c>
      <c r="E1164" s="73">
        <v>28.42</v>
      </c>
      <c r="F1164" s="34" t="s">
        <v>181</v>
      </c>
      <c r="G1164" s="36" t="s">
        <v>2459</v>
      </c>
      <c r="H1164" s="20" t="s">
        <v>1747</v>
      </c>
      <c r="I1164" s="37" t="s">
        <v>196</v>
      </c>
      <c r="J1164" s="41">
        <v>362000</v>
      </c>
      <c r="K1164" s="38" t="s">
        <v>272</v>
      </c>
    </row>
    <row r="1165" spans="1:11" ht="14.1" customHeight="1" x14ac:dyDescent="0.2">
      <c r="A1165" s="37" t="s">
        <v>1674</v>
      </c>
      <c r="B1165" s="20" t="s">
        <v>1746</v>
      </c>
      <c r="C1165" s="37" t="s">
        <v>192</v>
      </c>
      <c r="D1165" s="73">
        <v>-27.5833333333333</v>
      </c>
      <c r="E1165" s="73">
        <v>31.35</v>
      </c>
      <c r="F1165" s="34" t="s">
        <v>181</v>
      </c>
      <c r="G1165" s="36" t="s">
        <v>2459</v>
      </c>
      <c r="H1165" s="20" t="s">
        <v>1804</v>
      </c>
      <c r="I1165" s="37" t="s">
        <v>196</v>
      </c>
      <c r="J1165" s="20">
        <v>520</v>
      </c>
      <c r="K1165" s="38" t="s">
        <v>272</v>
      </c>
    </row>
    <row r="1166" spans="1:11" ht="14.1" customHeight="1" x14ac:dyDescent="0.2">
      <c r="A1166" s="37" t="s">
        <v>1674</v>
      </c>
      <c r="B1166" s="20" t="s">
        <v>1815</v>
      </c>
      <c r="C1166" s="37" t="s">
        <v>192</v>
      </c>
      <c r="D1166" s="73">
        <v>-26.566666666666698</v>
      </c>
      <c r="E1166" s="73">
        <v>28.016666666666701</v>
      </c>
      <c r="F1166" s="34" t="s">
        <v>181</v>
      </c>
      <c r="G1166" s="36" t="s">
        <v>2459</v>
      </c>
      <c r="H1166" s="20" t="s">
        <v>1816</v>
      </c>
      <c r="I1166" s="37" t="s">
        <v>196</v>
      </c>
      <c r="J1166" s="41">
        <v>75000</v>
      </c>
      <c r="K1166" s="38" t="s">
        <v>272</v>
      </c>
    </row>
    <row r="1167" spans="1:11" ht="14.1" customHeight="1" x14ac:dyDescent="0.2">
      <c r="A1167" s="37" t="s">
        <v>1674</v>
      </c>
      <c r="B1167" s="37" t="s">
        <v>1823</v>
      </c>
      <c r="C1167" s="37" t="s">
        <v>192</v>
      </c>
      <c r="D1167" s="73">
        <v>-26.48</v>
      </c>
      <c r="E1167" s="73">
        <v>29.77</v>
      </c>
      <c r="F1167" s="34" t="s">
        <v>181</v>
      </c>
      <c r="G1167" s="36" t="s">
        <v>2459</v>
      </c>
      <c r="H1167" s="20" t="s">
        <v>1824</v>
      </c>
      <c r="I1167" s="37" t="s">
        <v>196</v>
      </c>
      <c r="J1167" s="41">
        <v>45000</v>
      </c>
      <c r="K1167" s="38" t="s">
        <v>272</v>
      </c>
    </row>
    <row r="1168" spans="1:11" ht="14.1" customHeight="1" x14ac:dyDescent="0.2">
      <c r="A1168" s="37" t="s">
        <v>1674</v>
      </c>
      <c r="B1168" s="37" t="s">
        <v>1823</v>
      </c>
      <c r="C1168" s="37" t="s">
        <v>192</v>
      </c>
      <c r="D1168" s="73">
        <v>-26.48</v>
      </c>
      <c r="E1168" s="73">
        <v>29.77</v>
      </c>
      <c r="F1168" s="34" t="s">
        <v>181</v>
      </c>
      <c r="G1168" s="36" t="s">
        <v>2459</v>
      </c>
      <c r="H1168" s="20" t="s">
        <v>1824</v>
      </c>
      <c r="I1168" s="37" t="s">
        <v>196</v>
      </c>
      <c r="J1168" s="41">
        <v>170000</v>
      </c>
      <c r="K1168" s="38" t="s">
        <v>272</v>
      </c>
    </row>
    <row r="1169" spans="1:11" ht="14.1" customHeight="1" x14ac:dyDescent="0.2">
      <c r="A1169" s="37" t="s">
        <v>1674</v>
      </c>
      <c r="B1169" s="37" t="s">
        <v>1823</v>
      </c>
      <c r="C1169" s="37" t="s">
        <v>351</v>
      </c>
      <c r="D1169" s="73">
        <v>-26.48</v>
      </c>
      <c r="E1169" s="73">
        <v>29.77</v>
      </c>
      <c r="F1169" s="34" t="s">
        <v>181</v>
      </c>
      <c r="G1169" s="36" t="s">
        <v>2459</v>
      </c>
      <c r="H1169" s="37" t="s">
        <v>1817</v>
      </c>
      <c r="I1169" s="37" t="s">
        <v>196</v>
      </c>
      <c r="J1169" s="41">
        <v>415000</v>
      </c>
      <c r="K1169" s="38" t="s">
        <v>272</v>
      </c>
    </row>
    <row r="1170" spans="1:11" ht="14.1" customHeight="1" x14ac:dyDescent="0.2">
      <c r="A1170" s="37" t="s">
        <v>1674</v>
      </c>
      <c r="B1170" s="37" t="s">
        <v>1823</v>
      </c>
      <c r="C1170" s="37" t="s">
        <v>351</v>
      </c>
      <c r="D1170" s="73">
        <v>-26.48</v>
      </c>
      <c r="E1170" s="73">
        <v>29.77</v>
      </c>
      <c r="F1170" s="34" t="s">
        <v>181</v>
      </c>
      <c r="G1170" s="36" t="s">
        <v>2459</v>
      </c>
      <c r="H1170" s="37" t="s">
        <v>2310</v>
      </c>
      <c r="I1170" s="37" t="s">
        <v>196</v>
      </c>
      <c r="J1170" s="41">
        <v>1000000</v>
      </c>
      <c r="K1170" s="38" t="s">
        <v>272</v>
      </c>
    </row>
    <row r="1171" spans="1:11" ht="14.1" customHeight="1" x14ac:dyDescent="0.2">
      <c r="A1171" s="37" t="s">
        <v>1674</v>
      </c>
      <c r="B1171" s="37" t="s">
        <v>1818</v>
      </c>
      <c r="C1171" s="37" t="s">
        <v>351</v>
      </c>
      <c r="D1171" s="73">
        <v>-25.78</v>
      </c>
      <c r="E1171" s="73">
        <v>20.47</v>
      </c>
      <c r="F1171" s="34" t="s">
        <v>181</v>
      </c>
      <c r="G1171" s="36" t="s">
        <v>2459</v>
      </c>
      <c r="H1171" s="37" t="s">
        <v>1817</v>
      </c>
      <c r="I1171" s="37" t="s">
        <v>196</v>
      </c>
      <c r="J1171" s="41">
        <v>235000</v>
      </c>
      <c r="K1171" s="38" t="s">
        <v>272</v>
      </c>
    </row>
    <row r="1172" spans="1:11" ht="14.1" customHeight="1" x14ac:dyDescent="0.2">
      <c r="A1172" s="37" t="s">
        <v>1674</v>
      </c>
      <c r="B1172" s="37" t="s">
        <v>1814</v>
      </c>
      <c r="C1172" s="37" t="s">
        <v>351</v>
      </c>
      <c r="D1172" s="73">
        <v>-25.67</v>
      </c>
      <c r="E1172" s="73">
        <v>31.25</v>
      </c>
      <c r="F1172" s="34" t="s">
        <v>181</v>
      </c>
      <c r="G1172" s="36" t="s">
        <v>2459</v>
      </c>
      <c r="H1172" s="37" t="s">
        <v>2297</v>
      </c>
      <c r="I1172" s="37" t="s">
        <v>196</v>
      </c>
      <c r="J1172" s="41">
        <v>310000</v>
      </c>
      <c r="K1172" s="38" t="s">
        <v>272</v>
      </c>
    </row>
    <row r="1173" spans="1:11" ht="14.1" customHeight="1" x14ac:dyDescent="0.2">
      <c r="A1173" s="37" t="s">
        <v>1674</v>
      </c>
      <c r="B1173" s="37" t="s">
        <v>1820</v>
      </c>
      <c r="C1173" s="37" t="s">
        <v>351</v>
      </c>
      <c r="D1173" s="73">
        <v>-25.67</v>
      </c>
      <c r="E1173" s="73">
        <v>28.25</v>
      </c>
      <c r="F1173" s="34" t="s">
        <v>181</v>
      </c>
      <c r="G1173" s="36" t="s">
        <v>2459</v>
      </c>
      <c r="H1173" s="20" t="s">
        <v>1747</v>
      </c>
      <c r="I1173" s="37" t="s">
        <v>196</v>
      </c>
      <c r="J1173" s="41">
        <v>430000</v>
      </c>
      <c r="K1173" s="38" t="s">
        <v>272</v>
      </c>
    </row>
    <row r="1174" spans="1:11" ht="14.1" customHeight="1" x14ac:dyDescent="0.2">
      <c r="A1174" s="37" t="s">
        <v>1674</v>
      </c>
      <c r="B1174" s="20" t="s">
        <v>1806</v>
      </c>
      <c r="C1174" s="37" t="s">
        <v>192</v>
      </c>
      <c r="D1174" s="73">
        <v>-25.633333333333301</v>
      </c>
      <c r="E1174" s="73">
        <v>27.783333333333299</v>
      </c>
      <c r="F1174" s="34" t="s">
        <v>181</v>
      </c>
      <c r="G1174" s="36" t="s">
        <v>2459</v>
      </c>
      <c r="H1174" s="37" t="s">
        <v>1756</v>
      </c>
      <c r="I1174" s="37" t="s">
        <v>196</v>
      </c>
      <c r="J1174" s="20">
        <v>420000</v>
      </c>
      <c r="K1174" s="38" t="s">
        <v>272</v>
      </c>
    </row>
    <row r="1175" spans="1:11" ht="14.1" customHeight="1" x14ac:dyDescent="0.2">
      <c r="A1175" s="37" t="s">
        <v>1674</v>
      </c>
      <c r="B1175" s="37" t="s">
        <v>2309</v>
      </c>
      <c r="C1175" s="37" t="s">
        <v>351</v>
      </c>
      <c r="D1175" s="73">
        <v>-25.63</v>
      </c>
      <c r="E1175" s="73">
        <v>28.78</v>
      </c>
      <c r="F1175" s="34" t="s">
        <v>181</v>
      </c>
      <c r="G1175" s="36" t="s">
        <v>2459</v>
      </c>
      <c r="H1175" s="37" t="s">
        <v>1807</v>
      </c>
      <c r="I1175" s="37" t="s">
        <v>196</v>
      </c>
      <c r="J1175" s="41">
        <v>5250</v>
      </c>
      <c r="K1175" s="38" t="s">
        <v>272</v>
      </c>
    </row>
    <row r="1176" spans="1:11" ht="14.1" customHeight="1" x14ac:dyDescent="0.2">
      <c r="A1176" s="37" t="s">
        <v>1674</v>
      </c>
      <c r="B1176" s="37" t="s">
        <v>1802</v>
      </c>
      <c r="C1176" s="37" t="s">
        <v>351</v>
      </c>
      <c r="D1176" s="73">
        <v>-25.18</v>
      </c>
      <c r="E1176" s="73">
        <v>27.9</v>
      </c>
      <c r="F1176" s="34" t="s">
        <v>181</v>
      </c>
      <c r="G1176" s="36" t="s">
        <v>2459</v>
      </c>
      <c r="H1176" s="37" t="s">
        <v>1803</v>
      </c>
      <c r="I1176" s="37" t="s">
        <v>196</v>
      </c>
      <c r="J1176" s="41">
        <v>20000</v>
      </c>
      <c r="K1176" s="38" t="s">
        <v>272</v>
      </c>
    </row>
    <row r="1177" spans="1:11" ht="14.1" customHeight="1" x14ac:dyDescent="0.2">
      <c r="A1177" s="37" t="s">
        <v>1674</v>
      </c>
      <c r="B1177" s="20" t="s">
        <v>1812</v>
      </c>
      <c r="C1177" s="37" t="s">
        <v>197</v>
      </c>
      <c r="D1177" s="75">
        <v>-25.089418411254801</v>
      </c>
      <c r="E1177" s="75">
        <v>30.464643478393501</v>
      </c>
      <c r="F1177" s="34" t="s">
        <v>181</v>
      </c>
      <c r="G1177" s="36" t="s">
        <v>2459</v>
      </c>
      <c r="H1177" s="20" t="s">
        <v>1813</v>
      </c>
      <c r="I1177" s="37" t="s">
        <v>196</v>
      </c>
      <c r="J1177" s="64">
        <v>396000</v>
      </c>
      <c r="K1177" s="38" t="s">
        <v>272</v>
      </c>
    </row>
    <row r="1178" spans="1:11" ht="14.1" customHeight="1" x14ac:dyDescent="0.2">
      <c r="A1178" s="37" t="s">
        <v>1674</v>
      </c>
      <c r="B1178" s="37" t="s">
        <v>1822</v>
      </c>
      <c r="C1178" s="37" t="s">
        <v>351</v>
      </c>
      <c r="D1178" s="73">
        <v>-24.72</v>
      </c>
      <c r="E1178" s="73">
        <v>31.3</v>
      </c>
      <c r="F1178" s="34" t="s">
        <v>181</v>
      </c>
      <c r="G1178" s="36" t="s">
        <v>2459</v>
      </c>
      <c r="H1178" s="37" t="s">
        <v>1817</v>
      </c>
      <c r="I1178" s="37" t="s">
        <v>196</v>
      </c>
      <c r="J1178" s="41">
        <v>340000</v>
      </c>
      <c r="K1178" s="38" t="s">
        <v>272</v>
      </c>
    </row>
    <row r="1179" spans="1:11" ht="14.1" customHeight="1" x14ac:dyDescent="0.2">
      <c r="A1179" s="37" t="s">
        <v>1674</v>
      </c>
      <c r="B1179" s="37" t="s">
        <v>1819</v>
      </c>
      <c r="C1179" s="37" t="s">
        <v>351</v>
      </c>
      <c r="D1179" s="73">
        <v>-23.9</v>
      </c>
      <c r="E1179" s="73">
        <v>30.45</v>
      </c>
      <c r="F1179" s="34" t="s">
        <v>181</v>
      </c>
      <c r="G1179" s="36" t="s">
        <v>2459</v>
      </c>
      <c r="H1179" s="37" t="s">
        <v>1750</v>
      </c>
      <c r="I1179" s="37" t="s">
        <v>196</v>
      </c>
      <c r="J1179" s="41">
        <v>120000</v>
      </c>
      <c r="K1179" s="38" t="s">
        <v>272</v>
      </c>
    </row>
    <row r="1180" spans="1:11" ht="14.1" customHeight="1" x14ac:dyDescent="0.2">
      <c r="A1180" s="37" t="s">
        <v>1674</v>
      </c>
      <c r="B1180" s="37" t="s">
        <v>1815</v>
      </c>
      <c r="C1180" s="37" t="s">
        <v>351</v>
      </c>
      <c r="D1180" s="73">
        <v>26.57</v>
      </c>
      <c r="E1180" s="73">
        <v>29.02</v>
      </c>
      <c r="F1180" s="34" t="s">
        <v>181</v>
      </c>
      <c r="G1180" s="36" t="s">
        <v>2459</v>
      </c>
      <c r="H1180" s="37" t="s">
        <v>1817</v>
      </c>
      <c r="I1180" s="37" t="s">
        <v>196</v>
      </c>
      <c r="J1180" s="41">
        <v>555000</v>
      </c>
      <c r="K1180" s="38" t="s">
        <v>272</v>
      </c>
    </row>
    <row r="1181" spans="1:11" ht="14.1" customHeight="1" x14ac:dyDescent="0.2">
      <c r="A1181" s="37" t="s">
        <v>1674</v>
      </c>
      <c r="B1181" s="20" t="s">
        <v>1805</v>
      </c>
      <c r="C1181" s="37" t="s">
        <v>192</v>
      </c>
      <c r="D1181" s="73">
        <v>27.5833333333333</v>
      </c>
      <c r="E1181" s="73">
        <v>31.35</v>
      </c>
      <c r="F1181" s="34" t="s">
        <v>181</v>
      </c>
      <c r="G1181" s="36" t="s">
        <v>2459</v>
      </c>
      <c r="H1181" s="20" t="s">
        <v>1747</v>
      </c>
      <c r="I1181" s="37" t="s">
        <v>196</v>
      </c>
      <c r="J1181" s="64">
        <v>240000</v>
      </c>
      <c r="K1181" s="38" t="s">
        <v>272</v>
      </c>
    </row>
    <row r="1182" spans="1:11" ht="14.1" customHeight="1" x14ac:dyDescent="0.2">
      <c r="A1182" s="37" t="s">
        <v>1674</v>
      </c>
      <c r="B1182" s="37" t="s">
        <v>1860</v>
      </c>
      <c r="C1182" s="37" t="s">
        <v>197</v>
      </c>
      <c r="D1182" s="73">
        <v>-27.38</v>
      </c>
      <c r="E1182" s="73">
        <v>24</v>
      </c>
      <c r="F1182" s="37" t="s">
        <v>2299</v>
      </c>
      <c r="G1182" s="37" t="s">
        <v>1713</v>
      </c>
      <c r="H1182" s="37" t="s">
        <v>1861</v>
      </c>
      <c r="I1182" s="37" t="s">
        <v>196</v>
      </c>
      <c r="J1182" s="41">
        <v>2200000</v>
      </c>
      <c r="K1182" s="38" t="s">
        <v>272</v>
      </c>
    </row>
    <row r="1183" spans="1:11" ht="14.1" customHeight="1" x14ac:dyDescent="0.2">
      <c r="A1183" s="37" t="s">
        <v>1674</v>
      </c>
      <c r="B1183" s="37" t="s">
        <v>2439</v>
      </c>
      <c r="C1183" s="37" t="s">
        <v>197</v>
      </c>
      <c r="D1183" s="73">
        <v>-27.133333333333301</v>
      </c>
      <c r="E1183" s="73">
        <v>22.883333333333301</v>
      </c>
      <c r="F1183" s="37" t="s">
        <v>2299</v>
      </c>
      <c r="G1183" s="37" t="s">
        <v>375</v>
      </c>
      <c r="H1183" s="37" t="s">
        <v>2297</v>
      </c>
      <c r="I1183" s="37" t="s">
        <v>196</v>
      </c>
      <c r="J1183" s="41">
        <v>3500000</v>
      </c>
      <c r="K1183" s="38" t="s">
        <v>272</v>
      </c>
    </row>
    <row r="1184" spans="1:11" ht="14.1" customHeight="1" x14ac:dyDescent="0.2">
      <c r="A1184" s="37" t="s">
        <v>1674</v>
      </c>
      <c r="B1184" s="37" t="s">
        <v>1864</v>
      </c>
      <c r="C1184" s="37" t="s">
        <v>197</v>
      </c>
      <c r="D1184" s="73">
        <v>-27.12</v>
      </c>
      <c r="E1184" s="73">
        <v>23.85</v>
      </c>
      <c r="F1184" s="37" t="s">
        <v>2299</v>
      </c>
      <c r="G1184" s="37" t="s">
        <v>375</v>
      </c>
      <c r="H1184" s="37" t="s">
        <v>1861</v>
      </c>
      <c r="I1184" s="37" t="s">
        <v>196</v>
      </c>
      <c r="J1184" s="41">
        <v>1200000</v>
      </c>
      <c r="K1184" s="38" t="s">
        <v>272</v>
      </c>
    </row>
    <row r="1185" spans="1:11" ht="14.1" customHeight="1" x14ac:dyDescent="0.2">
      <c r="A1185" s="37" t="s">
        <v>1674</v>
      </c>
      <c r="B1185" s="37" t="s">
        <v>1863</v>
      </c>
      <c r="C1185" s="37" t="s">
        <v>197</v>
      </c>
      <c r="D1185" s="75">
        <v>-26.453668</v>
      </c>
      <c r="E1185" s="75">
        <v>27.7674086</v>
      </c>
      <c r="F1185" s="37" t="s">
        <v>2299</v>
      </c>
      <c r="G1185" s="37" t="s">
        <v>199</v>
      </c>
      <c r="H1185" s="37" t="s">
        <v>2271</v>
      </c>
      <c r="I1185" s="37" t="s">
        <v>196</v>
      </c>
      <c r="J1185" s="41">
        <v>24000</v>
      </c>
      <c r="K1185" s="38" t="s">
        <v>272</v>
      </c>
    </row>
    <row r="1186" spans="1:11" ht="14.1" customHeight="1" x14ac:dyDescent="0.2">
      <c r="A1186" s="37" t="s">
        <v>1674</v>
      </c>
      <c r="B1186" s="37" t="s">
        <v>1859</v>
      </c>
      <c r="C1186" s="37" t="s">
        <v>192</v>
      </c>
      <c r="D1186" s="73">
        <v>-26.1</v>
      </c>
      <c r="E1186" s="73">
        <v>28.77</v>
      </c>
      <c r="F1186" s="37" t="s">
        <v>2299</v>
      </c>
      <c r="G1186" s="36" t="s">
        <v>2459</v>
      </c>
      <c r="H1186" s="37" t="s">
        <v>2300</v>
      </c>
      <c r="I1186" s="37" t="s">
        <v>196</v>
      </c>
      <c r="J1186" s="41">
        <v>18000</v>
      </c>
      <c r="K1186" s="38" t="s">
        <v>272</v>
      </c>
    </row>
    <row r="1187" spans="1:11" ht="14.1" customHeight="1" x14ac:dyDescent="0.2">
      <c r="A1187" s="37" t="s">
        <v>1674</v>
      </c>
      <c r="B1187" s="37" t="s">
        <v>1862</v>
      </c>
      <c r="C1187" s="37" t="s">
        <v>192</v>
      </c>
      <c r="D1187" s="73">
        <v>-25.47</v>
      </c>
      <c r="E1187" s="73">
        <v>31.97</v>
      </c>
      <c r="F1187" s="37" t="s">
        <v>2299</v>
      </c>
      <c r="G1187" s="36" t="s">
        <v>2459</v>
      </c>
      <c r="H1187" s="37" t="s">
        <v>2300</v>
      </c>
      <c r="I1187" s="37" t="s">
        <v>196</v>
      </c>
      <c r="J1187" s="41">
        <v>33000</v>
      </c>
      <c r="K1187" s="38" t="s">
        <v>272</v>
      </c>
    </row>
    <row r="1188" spans="1:11" ht="14.1" customHeight="1" x14ac:dyDescent="0.2">
      <c r="A1188" s="37" t="s">
        <v>1674</v>
      </c>
      <c r="B1188" s="37" t="s">
        <v>1865</v>
      </c>
      <c r="C1188" s="37" t="s">
        <v>197</v>
      </c>
      <c r="D1188" s="73">
        <v>-26</v>
      </c>
      <c r="E1188" s="73">
        <v>31</v>
      </c>
      <c r="F1188" s="37" t="s">
        <v>2249</v>
      </c>
      <c r="G1188" s="37" t="s">
        <v>375</v>
      </c>
      <c r="H1188" s="37" t="s">
        <v>1866</v>
      </c>
      <c r="I1188" s="37" t="s">
        <v>196</v>
      </c>
      <c r="J1188" s="41">
        <v>5000</v>
      </c>
      <c r="K1188" s="38" t="s">
        <v>272</v>
      </c>
    </row>
    <row r="1189" spans="1:11" ht="14.1" customHeight="1" x14ac:dyDescent="0.2">
      <c r="A1189" s="37" t="s">
        <v>1674</v>
      </c>
      <c r="B1189" s="20" t="s">
        <v>1906</v>
      </c>
      <c r="C1189" s="37" t="s">
        <v>197</v>
      </c>
      <c r="D1189" s="73">
        <v>-25.7</v>
      </c>
      <c r="E1189" s="73">
        <v>27.366666666666699</v>
      </c>
      <c r="F1189" s="37" t="s">
        <v>2249</v>
      </c>
      <c r="G1189" s="36" t="s">
        <v>2459</v>
      </c>
      <c r="H1189" s="20" t="s">
        <v>2346</v>
      </c>
      <c r="I1189" s="37" t="s">
        <v>196</v>
      </c>
      <c r="J1189" s="20">
        <v>2800</v>
      </c>
      <c r="K1189" s="44" t="s">
        <v>272</v>
      </c>
    </row>
    <row r="1190" spans="1:11" ht="14.1" customHeight="1" x14ac:dyDescent="0.2">
      <c r="A1190" s="37" t="s">
        <v>1674</v>
      </c>
      <c r="B1190" s="37" t="s">
        <v>1945</v>
      </c>
      <c r="C1190" s="37" t="s">
        <v>197</v>
      </c>
      <c r="D1190" s="73">
        <v>27.42</v>
      </c>
      <c r="E1190" s="73">
        <v>25.3</v>
      </c>
      <c r="F1190" s="38" t="s">
        <v>2250</v>
      </c>
      <c r="G1190" s="37" t="s">
        <v>199</v>
      </c>
      <c r="H1190" s="37" t="s">
        <v>1946</v>
      </c>
      <c r="I1190" s="37" t="s">
        <v>194</v>
      </c>
      <c r="J1190" s="41">
        <v>40000</v>
      </c>
      <c r="K1190" s="38" t="s">
        <v>272</v>
      </c>
    </row>
    <row r="1191" spans="1:11" ht="14.1" customHeight="1" x14ac:dyDescent="0.2">
      <c r="A1191" s="37" t="s">
        <v>1674</v>
      </c>
      <c r="B1191" s="37" t="s">
        <v>1873</v>
      </c>
      <c r="C1191" s="37" t="s">
        <v>197</v>
      </c>
      <c r="D1191" s="73">
        <v>-29.23</v>
      </c>
      <c r="E1191" s="73">
        <v>19.829999999999998</v>
      </c>
      <c r="F1191" s="37" t="s">
        <v>2250</v>
      </c>
      <c r="G1191" s="37" t="s">
        <v>375</v>
      </c>
      <c r="H1191" s="37" t="s">
        <v>1874</v>
      </c>
      <c r="I1191" s="37" t="s">
        <v>196</v>
      </c>
      <c r="J1191" s="41">
        <v>26000</v>
      </c>
      <c r="K1191" s="38" t="s">
        <v>272</v>
      </c>
    </row>
    <row r="1192" spans="1:11" ht="14.1" customHeight="1" x14ac:dyDescent="0.2">
      <c r="A1192" s="37" t="s">
        <v>1674</v>
      </c>
      <c r="B1192" s="37" t="s">
        <v>1873</v>
      </c>
      <c r="C1192" s="37" t="s">
        <v>197</v>
      </c>
      <c r="D1192" s="73">
        <v>-29.23</v>
      </c>
      <c r="E1192" s="73">
        <v>19.829999999999998</v>
      </c>
      <c r="F1192" s="37" t="s">
        <v>2251</v>
      </c>
      <c r="G1192" s="37" t="s">
        <v>375</v>
      </c>
      <c r="H1192" s="37" t="s">
        <v>1874</v>
      </c>
      <c r="I1192" s="37" t="s">
        <v>196</v>
      </c>
      <c r="J1192" s="41">
        <v>26000</v>
      </c>
      <c r="K1192" s="38" t="s">
        <v>272</v>
      </c>
    </row>
    <row r="1193" spans="1:11" ht="14.1" customHeight="1" x14ac:dyDescent="0.2">
      <c r="A1193" s="37" t="s">
        <v>1674</v>
      </c>
      <c r="B1193" s="20" t="s">
        <v>1906</v>
      </c>
      <c r="C1193" s="37" t="s">
        <v>197</v>
      </c>
      <c r="D1193" s="73">
        <v>-25.7</v>
      </c>
      <c r="E1193" s="73">
        <v>27.366666666666699</v>
      </c>
      <c r="F1193" s="37" t="s">
        <v>2496</v>
      </c>
      <c r="G1193" s="36" t="s">
        <v>2459</v>
      </c>
      <c r="H1193" s="20" t="s">
        <v>2346</v>
      </c>
      <c r="I1193" s="37" t="s">
        <v>196</v>
      </c>
      <c r="J1193" s="20">
        <v>8.1</v>
      </c>
      <c r="K1193" s="44" t="s">
        <v>272</v>
      </c>
    </row>
    <row r="1194" spans="1:11" ht="14.1" customHeight="1" x14ac:dyDescent="0.2">
      <c r="A1194" s="37" t="s">
        <v>1674</v>
      </c>
      <c r="B1194" s="37" t="s">
        <v>2372</v>
      </c>
      <c r="C1194" s="37" t="s">
        <v>351</v>
      </c>
      <c r="D1194" s="73">
        <v>-25.67</v>
      </c>
      <c r="E1194" s="73">
        <v>28.3</v>
      </c>
      <c r="F1194" s="37" t="s">
        <v>2496</v>
      </c>
      <c r="G1194" s="36" t="s">
        <v>2459</v>
      </c>
      <c r="H1194" s="37" t="s">
        <v>1889</v>
      </c>
      <c r="I1194" s="37" t="s">
        <v>196</v>
      </c>
      <c r="J1194" s="41">
        <v>9.33</v>
      </c>
      <c r="K1194" s="44" t="s">
        <v>272</v>
      </c>
    </row>
    <row r="1195" spans="1:11" ht="14.1" customHeight="1" x14ac:dyDescent="0.2">
      <c r="A1195" s="37" t="s">
        <v>1674</v>
      </c>
      <c r="B1195" s="20" t="s">
        <v>1880</v>
      </c>
      <c r="C1195" s="36" t="s">
        <v>2459</v>
      </c>
      <c r="D1195" s="73">
        <v>-34.183333333333302</v>
      </c>
      <c r="E1195" s="73">
        <v>22.133333333333301</v>
      </c>
      <c r="F1195" s="41" t="s">
        <v>269</v>
      </c>
      <c r="G1195" s="36" t="s">
        <v>2459</v>
      </c>
      <c r="H1195" s="20" t="s">
        <v>1881</v>
      </c>
      <c r="I1195" s="37" t="s">
        <v>196</v>
      </c>
      <c r="J1195" s="20">
        <v>203106269</v>
      </c>
      <c r="K1195" s="37" t="s">
        <v>272</v>
      </c>
    </row>
    <row r="1196" spans="1:11" ht="14.1" customHeight="1" x14ac:dyDescent="0.2">
      <c r="A1196" s="37" t="s">
        <v>1674</v>
      </c>
      <c r="B1196" s="20" t="s">
        <v>1884</v>
      </c>
      <c r="C1196" s="36" t="s">
        <v>2459</v>
      </c>
      <c r="D1196" s="73">
        <v>-34.183333333333302</v>
      </c>
      <c r="E1196" s="73">
        <v>22.133333333333301</v>
      </c>
      <c r="F1196" s="41" t="s">
        <v>269</v>
      </c>
      <c r="G1196" s="36" t="s">
        <v>2459</v>
      </c>
      <c r="H1196" s="20" t="s">
        <v>1885</v>
      </c>
      <c r="I1196" s="37" t="s">
        <v>196</v>
      </c>
      <c r="J1196" s="20">
        <v>528076300</v>
      </c>
      <c r="K1196" s="37" t="s">
        <v>272</v>
      </c>
    </row>
    <row r="1197" spans="1:11" ht="14.1" customHeight="1" x14ac:dyDescent="0.2">
      <c r="A1197" s="37" t="s">
        <v>1674</v>
      </c>
      <c r="B1197" s="20" t="s">
        <v>1875</v>
      </c>
      <c r="C1197" s="37" t="s">
        <v>281</v>
      </c>
      <c r="D1197" s="73">
        <v>-33.9166666666667</v>
      </c>
      <c r="E1197" s="73">
        <v>18.4166666666667</v>
      </c>
      <c r="F1197" s="41" t="s">
        <v>269</v>
      </c>
      <c r="G1197" s="36" t="s">
        <v>2459</v>
      </c>
      <c r="H1197" s="20" t="s">
        <v>1876</v>
      </c>
      <c r="I1197" s="37" t="s">
        <v>196</v>
      </c>
      <c r="J1197" s="20">
        <v>41</v>
      </c>
      <c r="K1197" s="37" t="s">
        <v>79</v>
      </c>
    </row>
    <row r="1198" spans="1:11" ht="14.1" customHeight="1" x14ac:dyDescent="0.2">
      <c r="A1198" s="37" t="s">
        <v>1674</v>
      </c>
      <c r="B1198" s="20" t="s">
        <v>1882</v>
      </c>
      <c r="C1198" s="37" t="s">
        <v>281</v>
      </c>
      <c r="D1198" s="73">
        <v>-26.55</v>
      </c>
      <c r="E1198" s="73">
        <v>29.1666666666667</v>
      </c>
      <c r="F1198" s="41" t="s">
        <v>269</v>
      </c>
      <c r="G1198" s="36" t="s">
        <v>2459</v>
      </c>
      <c r="H1198" s="20" t="s">
        <v>1883</v>
      </c>
      <c r="I1198" s="37" t="s">
        <v>196</v>
      </c>
      <c r="J1198" s="20">
        <v>32</v>
      </c>
      <c r="K1198" s="37" t="s">
        <v>79</v>
      </c>
    </row>
    <row r="1199" spans="1:11" ht="14.1" customHeight="1" x14ac:dyDescent="0.2">
      <c r="A1199" s="37" t="s">
        <v>1674</v>
      </c>
      <c r="B1199" s="20" t="s">
        <v>1844</v>
      </c>
      <c r="C1199" s="36" t="s">
        <v>2459</v>
      </c>
      <c r="D1199" s="75">
        <v>-26.204999999999998</v>
      </c>
      <c r="E1199" s="75">
        <v>28.049721999999999</v>
      </c>
      <c r="F1199" s="41" t="s">
        <v>269</v>
      </c>
      <c r="G1199" s="36" t="s">
        <v>2459</v>
      </c>
      <c r="H1199" s="20" t="s">
        <v>1879</v>
      </c>
      <c r="I1199" s="37" t="s">
        <v>196</v>
      </c>
      <c r="J1199" s="36" t="s">
        <v>198</v>
      </c>
      <c r="K1199" s="37" t="s">
        <v>79</v>
      </c>
    </row>
    <row r="1200" spans="1:11" ht="14.1" customHeight="1" x14ac:dyDescent="0.2">
      <c r="A1200" s="37" t="s">
        <v>1674</v>
      </c>
      <c r="B1200" s="20" t="s">
        <v>1877</v>
      </c>
      <c r="C1200" s="37" t="s">
        <v>281</v>
      </c>
      <c r="D1200" s="73">
        <v>-26.183333333333302</v>
      </c>
      <c r="E1200" s="73">
        <v>27.8333333333333</v>
      </c>
      <c r="F1200" s="41" t="s">
        <v>269</v>
      </c>
      <c r="G1200" s="36" t="s">
        <v>2459</v>
      </c>
      <c r="H1200" s="20" t="s">
        <v>1878</v>
      </c>
      <c r="I1200" s="37" t="s">
        <v>196</v>
      </c>
      <c r="J1200" s="20">
        <v>38</v>
      </c>
      <c r="K1200" s="37" t="s">
        <v>79</v>
      </c>
    </row>
    <row r="1201" spans="1:11" ht="14.1" customHeight="1" x14ac:dyDescent="0.2">
      <c r="A1201" s="37" t="s">
        <v>1674</v>
      </c>
      <c r="B1201" s="20" t="s">
        <v>1887</v>
      </c>
      <c r="C1201" s="37" t="s">
        <v>281</v>
      </c>
      <c r="D1201" s="73">
        <v>-26.183333333333302</v>
      </c>
      <c r="E1201" s="73">
        <v>27.8333333333333</v>
      </c>
      <c r="F1201" s="41" t="s">
        <v>269</v>
      </c>
      <c r="G1201" s="36" t="s">
        <v>2459</v>
      </c>
      <c r="H1201" s="20" t="s">
        <v>1888</v>
      </c>
      <c r="I1201" s="37" t="s">
        <v>196</v>
      </c>
      <c r="J1201" s="20">
        <v>60</v>
      </c>
      <c r="K1201" s="37" t="s">
        <v>79</v>
      </c>
    </row>
    <row r="1202" spans="1:11" ht="14.1" customHeight="1" x14ac:dyDescent="0.2">
      <c r="A1202" s="37" t="s">
        <v>1674</v>
      </c>
      <c r="B1202" s="20" t="s">
        <v>1886</v>
      </c>
      <c r="C1202" s="36" t="s">
        <v>2459</v>
      </c>
      <c r="D1202" s="75">
        <v>-25.838037199999999</v>
      </c>
      <c r="E1202" s="75">
        <v>28.129224499999999</v>
      </c>
      <c r="F1202" s="41" t="s">
        <v>269</v>
      </c>
      <c r="G1202" s="36" t="s">
        <v>2459</v>
      </c>
      <c r="H1202" s="20" t="s">
        <v>1885</v>
      </c>
      <c r="I1202" s="37" t="s">
        <v>194</v>
      </c>
      <c r="J1202" s="20" t="s">
        <v>2494</v>
      </c>
      <c r="K1202" s="37" t="s">
        <v>79</v>
      </c>
    </row>
    <row r="1203" spans="1:11" ht="14.1" customHeight="1" x14ac:dyDescent="0.2">
      <c r="A1203" s="37" t="s">
        <v>1674</v>
      </c>
      <c r="B1203" s="20" t="s">
        <v>1870</v>
      </c>
      <c r="C1203" s="37" t="s">
        <v>192</v>
      </c>
      <c r="D1203" s="73">
        <v>-28.8</v>
      </c>
      <c r="E1203" s="73">
        <v>32.1</v>
      </c>
      <c r="F1203" s="38" t="s">
        <v>182</v>
      </c>
      <c r="G1203" s="36" t="s">
        <v>2459</v>
      </c>
      <c r="H1203" s="20" t="s">
        <v>1872</v>
      </c>
      <c r="I1203" s="37" t="s">
        <v>196</v>
      </c>
      <c r="J1203" s="41">
        <v>780000</v>
      </c>
      <c r="K1203" s="38" t="s">
        <v>272</v>
      </c>
    </row>
    <row r="1204" spans="1:11" ht="14.1" customHeight="1" x14ac:dyDescent="0.2">
      <c r="A1204" s="37" t="s">
        <v>1674</v>
      </c>
      <c r="B1204" s="37" t="s">
        <v>1870</v>
      </c>
      <c r="C1204" s="37" t="s">
        <v>197</v>
      </c>
      <c r="D1204" s="73">
        <v>-28.8</v>
      </c>
      <c r="E1204" s="73">
        <v>32.1</v>
      </c>
      <c r="F1204" s="38" t="s">
        <v>182</v>
      </c>
      <c r="G1204" s="37" t="s">
        <v>199</v>
      </c>
      <c r="H1204" s="37" t="s">
        <v>1871</v>
      </c>
      <c r="I1204" s="37" t="s">
        <v>196</v>
      </c>
      <c r="J1204" s="41">
        <v>3000000</v>
      </c>
      <c r="K1204" s="38" t="s">
        <v>272</v>
      </c>
    </row>
    <row r="1205" spans="1:11" ht="14.1" customHeight="1" x14ac:dyDescent="0.2">
      <c r="A1205" s="37" t="s">
        <v>1674</v>
      </c>
      <c r="B1205" s="20" t="s">
        <v>1870</v>
      </c>
      <c r="C1205" s="37" t="s">
        <v>192</v>
      </c>
      <c r="D1205" s="73">
        <v>-28.8</v>
      </c>
      <c r="E1205" s="73">
        <v>32.1</v>
      </c>
      <c r="F1205" s="38" t="s">
        <v>182</v>
      </c>
      <c r="G1205" s="36" t="s">
        <v>2459</v>
      </c>
      <c r="H1205" s="20" t="s">
        <v>1872</v>
      </c>
      <c r="I1205" s="37" t="s">
        <v>196</v>
      </c>
      <c r="J1205" s="41" t="s">
        <v>198</v>
      </c>
      <c r="K1205" s="38" t="s">
        <v>272</v>
      </c>
    </row>
    <row r="1206" spans="1:11" ht="14.1" customHeight="1" x14ac:dyDescent="0.2">
      <c r="A1206" s="37" t="s">
        <v>1674</v>
      </c>
      <c r="B1206" s="41" t="s">
        <v>1868</v>
      </c>
      <c r="C1206" s="37" t="s">
        <v>192</v>
      </c>
      <c r="D1206" s="73">
        <v>-23.95</v>
      </c>
      <c r="E1206" s="73">
        <v>31.116666666666699</v>
      </c>
      <c r="F1206" s="38" t="s">
        <v>182</v>
      </c>
      <c r="G1206" s="36" t="s">
        <v>2459</v>
      </c>
      <c r="H1206" s="41" t="s">
        <v>1869</v>
      </c>
      <c r="I1206" s="37" t="s">
        <v>196</v>
      </c>
      <c r="J1206" s="41">
        <v>3000</v>
      </c>
      <c r="K1206" s="38" t="s">
        <v>272</v>
      </c>
    </row>
    <row r="1207" spans="1:11" ht="14.1" customHeight="1" x14ac:dyDescent="0.2">
      <c r="A1207" s="37" t="s">
        <v>1674</v>
      </c>
      <c r="B1207" s="20" t="s">
        <v>1867</v>
      </c>
      <c r="C1207" s="37" t="s">
        <v>197</v>
      </c>
      <c r="D1207" s="73">
        <v>-23.866666666666699</v>
      </c>
      <c r="E1207" s="73">
        <v>27.1666666666667</v>
      </c>
      <c r="F1207" s="38" t="s">
        <v>182</v>
      </c>
      <c r="G1207" s="36" t="s">
        <v>2459</v>
      </c>
      <c r="H1207" s="20" t="s">
        <v>2277</v>
      </c>
      <c r="I1207" s="37" t="s">
        <v>194</v>
      </c>
      <c r="J1207" s="41" t="s">
        <v>198</v>
      </c>
      <c r="K1207" s="38" t="s">
        <v>272</v>
      </c>
    </row>
    <row r="1208" spans="1:11" ht="14.1" customHeight="1" x14ac:dyDescent="0.2">
      <c r="A1208" s="37" t="s">
        <v>1674</v>
      </c>
      <c r="B1208" s="20" t="s">
        <v>1910</v>
      </c>
      <c r="C1208" s="37" t="s">
        <v>283</v>
      </c>
      <c r="D1208" s="75">
        <v>-26.383377500000002</v>
      </c>
      <c r="E1208" s="75">
        <v>29.227978700000001</v>
      </c>
      <c r="F1208" s="37" t="s">
        <v>2373</v>
      </c>
      <c r="G1208" s="36" t="s">
        <v>2459</v>
      </c>
      <c r="H1208" s="20" t="s">
        <v>2360</v>
      </c>
      <c r="I1208" s="37" t="s">
        <v>196</v>
      </c>
      <c r="J1208" s="20">
        <v>900</v>
      </c>
      <c r="K1208" s="44" t="s">
        <v>272</v>
      </c>
    </row>
    <row r="1209" spans="1:11" ht="14.1" customHeight="1" x14ac:dyDescent="0.2">
      <c r="A1209" s="37" t="s">
        <v>1674</v>
      </c>
      <c r="B1209" s="20" t="s">
        <v>1893</v>
      </c>
      <c r="C1209" s="36" t="s">
        <v>2459</v>
      </c>
      <c r="D1209" s="73">
        <v>-26.283333333333299</v>
      </c>
      <c r="E1209" s="73">
        <v>28.533333333333299</v>
      </c>
      <c r="F1209" s="37" t="s">
        <v>2373</v>
      </c>
      <c r="G1209" s="36" t="s">
        <v>2459</v>
      </c>
      <c r="H1209" s="20" t="s">
        <v>1894</v>
      </c>
      <c r="I1209" s="37" t="s">
        <v>196</v>
      </c>
      <c r="J1209" s="41" t="s">
        <v>198</v>
      </c>
      <c r="K1209" s="37" t="s">
        <v>272</v>
      </c>
    </row>
    <row r="1210" spans="1:11" ht="14.1" customHeight="1" x14ac:dyDescent="0.2">
      <c r="A1210" s="37" t="s">
        <v>1674</v>
      </c>
      <c r="B1210" s="20" t="s">
        <v>1909</v>
      </c>
      <c r="C1210" s="37" t="s">
        <v>281</v>
      </c>
      <c r="D1210" s="73">
        <v>-26.0833333333333</v>
      </c>
      <c r="E1210" s="73">
        <v>28.25</v>
      </c>
      <c r="F1210" s="37" t="s">
        <v>2373</v>
      </c>
      <c r="G1210" s="36" t="s">
        <v>2459</v>
      </c>
      <c r="H1210" s="20" t="s">
        <v>2353</v>
      </c>
      <c r="I1210" s="37" t="s">
        <v>196</v>
      </c>
      <c r="J1210" s="36" t="s">
        <v>198</v>
      </c>
      <c r="K1210" s="44" t="s">
        <v>272</v>
      </c>
    </row>
    <row r="1211" spans="1:11" ht="14.1" customHeight="1" x14ac:dyDescent="0.2">
      <c r="A1211" s="37" t="s">
        <v>1674</v>
      </c>
      <c r="B1211" s="37" t="s">
        <v>1897</v>
      </c>
      <c r="C1211" s="37" t="s">
        <v>197</v>
      </c>
      <c r="D1211" s="73">
        <v>-25.75</v>
      </c>
      <c r="E1211" s="73">
        <v>28.32</v>
      </c>
      <c r="F1211" s="37" t="s">
        <v>2373</v>
      </c>
      <c r="G1211" s="37" t="s">
        <v>1713</v>
      </c>
      <c r="H1211" s="37" t="s">
        <v>2355</v>
      </c>
      <c r="I1211" s="37" t="s">
        <v>196</v>
      </c>
      <c r="J1211" s="41">
        <f>9.4+ 6.3</f>
        <v>15.7</v>
      </c>
      <c r="K1211" s="44" t="s">
        <v>272</v>
      </c>
    </row>
    <row r="1212" spans="1:11" ht="14.1" customHeight="1" x14ac:dyDescent="0.2">
      <c r="A1212" s="37" t="s">
        <v>1674</v>
      </c>
      <c r="B1212" s="20" t="s">
        <v>1906</v>
      </c>
      <c r="C1212" s="37" t="s">
        <v>197</v>
      </c>
      <c r="D1212" s="73">
        <v>-25.7</v>
      </c>
      <c r="E1212" s="73">
        <v>27.366666666666699</v>
      </c>
      <c r="F1212" s="37" t="s">
        <v>2373</v>
      </c>
      <c r="G1212" s="36" t="s">
        <v>2459</v>
      </c>
      <c r="H1212" s="20" t="s">
        <v>2346</v>
      </c>
      <c r="I1212" s="37" t="s">
        <v>196</v>
      </c>
      <c r="J1212" s="20">
        <v>14.3</v>
      </c>
      <c r="K1212" s="44" t="s">
        <v>272</v>
      </c>
    </row>
    <row r="1213" spans="1:11" ht="14.1" customHeight="1" x14ac:dyDescent="0.2">
      <c r="A1213" s="37" t="s">
        <v>1674</v>
      </c>
      <c r="B1213" s="20" t="s">
        <v>1908</v>
      </c>
      <c r="C1213" s="37" t="s">
        <v>283</v>
      </c>
      <c r="D1213" s="73">
        <v>-25.7</v>
      </c>
      <c r="E1213" s="73">
        <v>27.366666666666699</v>
      </c>
      <c r="F1213" s="37" t="s">
        <v>2373</v>
      </c>
      <c r="G1213" s="36" t="s">
        <v>2459</v>
      </c>
      <c r="H1213" s="20" t="s">
        <v>2346</v>
      </c>
      <c r="I1213" s="37" t="s">
        <v>196</v>
      </c>
      <c r="J1213" s="20">
        <v>9600000</v>
      </c>
      <c r="K1213" s="38" t="s">
        <v>272</v>
      </c>
    </row>
    <row r="1214" spans="1:11" ht="14.1" customHeight="1" x14ac:dyDescent="0.2">
      <c r="A1214" s="37" t="s">
        <v>1674</v>
      </c>
      <c r="B1214" s="37" t="s">
        <v>2350</v>
      </c>
      <c r="C1214" s="37" t="s">
        <v>197</v>
      </c>
      <c r="D1214" s="73">
        <v>-25.67</v>
      </c>
      <c r="E1214" s="73">
        <v>28.35</v>
      </c>
      <c r="F1214" s="37" t="s">
        <v>2373</v>
      </c>
      <c r="G1214" s="37" t="s">
        <v>375</v>
      </c>
      <c r="H1214" s="37" t="s">
        <v>1889</v>
      </c>
      <c r="I1214" s="37" t="s">
        <v>196</v>
      </c>
      <c r="J1214" s="41">
        <f>28.5+ 23.6</f>
        <v>52.1</v>
      </c>
      <c r="K1214" s="44" t="s">
        <v>272</v>
      </c>
    </row>
    <row r="1215" spans="1:11" ht="14.1" customHeight="1" x14ac:dyDescent="0.2">
      <c r="A1215" s="37" t="s">
        <v>1674</v>
      </c>
      <c r="B1215" s="37" t="s">
        <v>1895</v>
      </c>
      <c r="C1215" s="37" t="s">
        <v>197</v>
      </c>
      <c r="D1215" s="73">
        <v>-25.67</v>
      </c>
      <c r="E1215" s="73">
        <v>28.25</v>
      </c>
      <c r="F1215" s="37" t="s">
        <v>2373</v>
      </c>
      <c r="G1215" s="37" t="s">
        <v>375</v>
      </c>
      <c r="H1215" s="37" t="s">
        <v>2351</v>
      </c>
      <c r="I1215" s="37" t="s">
        <v>196</v>
      </c>
      <c r="J1215" s="41">
        <f>34 +28</f>
        <v>62</v>
      </c>
      <c r="K1215" s="44" t="s">
        <v>272</v>
      </c>
    </row>
    <row r="1216" spans="1:11" ht="14.1" customHeight="1" x14ac:dyDescent="0.2">
      <c r="A1216" s="37" t="s">
        <v>1674</v>
      </c>
      <c r="B1216" s="37" t="s">
        <v>2372</v>
      </c>
      <c r="C1216" s="37" t="s">
        <v>351</v>
      </c>
      <c r="D1216" s="73">
        <v>-25.67</v>
      </c>
      <c r="E1216" s="73">
        <v>28.3</v>
      </c>
      <c r="F1216" s="37" t="s">
        <v>2373</v>
      </c>
      <c r="G1216" s="36" t="s">
        <v>2459</v>
      </c>
      <c r="H1216" s="37" t="s">
        <v>1889</v>
      </c>
      <c r="I1216" s="37" t="s">
        <v>196</v>
      </c>
      <c r="J1216" s="41">
        <v>20.6</v>
      </c>
      <c r="K1216" s="44" t="s">
        <v>272</v>
      </c>
    </row>
    <row r="1217" spans="1:11" ht="14.1" customHeight="1" x14ac:dyDescent="0.2">
      <c r="A1217" s="37" t="s">
        <v>1674</v>
      </c>
      <c r="B1217" s="37" t="s">
        <v>1898</v>
      </c>
      <c r="C1217" s="37" t="s">
        <v>197</v>
      </c>
      <c r="D1217" s="75">
        <v>-25.667778015136701</v>
      </c>
      <c r="E1217" s="75">
        <v>27.5277786254882</v>
      </c>
      <c r="F1217" s="37" t="s">
        <v>2373</v>
      </c>
      <c r="G1217" s="36" t="s">
        <v>2459</v>
      </c>
      <c r="H1217" s="37" t="s">
        <v>2359</v>
      </c>
      <c r="I1217" s="37" t="s">
        <v>196</v>
      </c>
      <c r="J1217" s="41">
        <f>1.7+ 0.9</f>
        <v>2.6</v>
      </c>
      <c r="K1217" s="44" t="s">
        <v>272</v>
      </c>
    </row>
    <row r="1218" spans="1:11" ht="14.1" customHeight="1" x14ac:dyDescent="0.2">
      <c r="A1218" s="37" t="s">
        <v>1674</v>
      </c>
      <c r="B1218" s="20" t="s">
        <v>1896</v>
      </c>
      <c r="C1218" s="37" t="s">
        <v>351</v>
      </c>
      <c r="D1218" s="73">
        <v>-25.6666666666667</v>
      </c>
      <c r="E1218" s="73">
        <v>27.25</v>
      </c>
      <c r="F1218" s="37" t="s">
        <v>2373</v>
      </c>
      <c r="G1218" s="36" t="s">
        <v>2459</v>
      </c>
      <c r="H1218" s="20" t="s">
        <v>2353</v>
      </c>
      <c r="I1218" s="37" t="s">
        <v>196</v>
      </c>
      <c r="J1218" s="20" t="s">
        <v>2354</v>
      </c>
      <c r="K1218" s="44" t="s">
        <v>271</v>
      </c>
    </row>
    <row r="1219" spans="1:11" ht="14.1" customHeight="1" x14ac:dyDescent="0.2">
      <c r="A1219" s="37" t="s">
        <v>1674</v>
      </c>
      <c r="B1219" s="20" t="s">
        <v>1905</v>
      </c>
      <c r="C1219" s="37" t="s">
        <v>281</v>
      </c>
      <c r="D1219" s="73">
        <v>-25.6666666666667</v>
      </c>
      <c r="E1219" s="73">
        <v>27.25</v>
      </c>
      <c r="F1219" s="37" t="s">
        <v>2373</v>
      </c>
      <c r="G1219" s="36" t="s">
        <v>2459</v>
      </c>
      <c r="H1219" s="20" t="s">
        <v>2346</v>
      </c>
      <c r="I1219" s="37" t="s">
        <v>196</v>
      </c>
      <c r="J1219" s="20" t="s">
        <v>2369</v>
      </c>
      <c r="K1219" s="44" t="s">
        <v>271</v>
      </c>
    </row>
    <row r="1220" spans="1:11" ht="14.1" customHeight="1" x14ac:dyDescent="0.2">
      <c r="A1220" s="37" t="s">
        <v>1674</v>
      </c>
      <c r="B1220" s="20" t="s">
        <v>1896</v>
      </c>
      <c r="C1220" s="37" t="s">
        <v>283</v>
      </c>
      <c r="D1220" s="73">
        <v>-25.6666666666667</v>
      </c>
      <c r="E1220" s="73">
        <v>27.25</v>
      </c>
      <c r="F1220" s="37" t="s">
        <v>2373</v>
      </c>
      <c r="G1220" s="36" t="s">
        <v>2459</v>
      </c>
      <c r="H1220" s="20" t="s">
        <v>2352</v>
      </c>
      <c r="I1220" s="37" t="s">
        <v>196</v>
      </c>
      <c r="J1220" s="20">
        <v>15000000</v>
      </c>
      <c r="K1220" s="38" t="s">
        <v>272</v>
      </c>
    </row>
    <row r="1221" spans="1:11" ht="14.1" customHeight="1" x14ac:dyDescent="0.2">
      <c r="A1221" s="37" t="s">
        <v>1674</v>
      </c>
      <c r="B1221" s="20" t="s">
        <v>1892</v>
      </c>
      <c r="C1221" s="37" t="s">
        <v>197</v>
      </c>
      <c r="D1221" s="73">
        <v>-25.533333333333299</v>
      </c>
      <c r="E1221" s="73">
        <v>27.2</v>
      </c>
      <c r="F1221" s="37" t="s">
        <v>2373</v>
      </c>
      <c r="G1221" s="36" t="s">
        <v>2459</v>
      </c>
      <c r="H1221" s="20" t="s">
        <v>2348</v>
      </c>
      <c r="I1221" s="37" t="s">
        <v>196</v>
      </c>
      <c r="J1221" s="20" t="s">
        <v>2349</v>
      </c>
      <c r="K1221" s="44" t="s">
        <v>271</v>
      </c>
    </row>
    <row r="1222" spans="1:11" ht="14.1" customHeight="1" x14ac:dyDescent="0.2">
      <c r="A1222" s="37" t="s">
        <v>1674</v>
      </c>
      <c r="B1222" s="20" t="s">
        <v>1892</v>
      </c>
      <c r="C1222" s="37" t="s">
        <v>283</v>
      </c>
      <c r="D1222" s="73">
        <v>-25.533333333333299</v>
      </c>
      <c r="E1222" s="73">
        <v>27.2</v>
      </c>
      <c r="F1222" s="37" t="s">
        <v>2373</v>
      </c>
      <c r="G1222" s="36" t="s">
        <v>2459</v>
      </c>
      <c r="H1222" s="20" t="s">
        <v>2346</v>
      </c>
      <c r="I1222" s="37" t="s">
        <v>196</v>
      </c>
      <c r="J1222" s="20">
        <v>2500000</v>
      </c>
      <c r="K1222" s="38" t="s">
        <v>272</v>
      </c>
    </row>
    <row r="1223" spans="1:11" ht="14.1" customHeight="1" x14ac:dyDescent="0.2">
      <c r="A1223" s="37" t="s">
        <v>1674</v>
      </c>
      <c r="B1223" s="20" t="s">
        <v>1902</v>
      </c>
      <c r="C1223" s="37" t="s">
        <v>197</v>
      </c>
      <c r="D1223" s="73">
        <v>-25.433333333333302</v>
      </c>
      <c r="E1223" s="73">
        <v>23.616666666666699</v>
      </c>
      <c r="F1223" s="37" t="s">
        <v>2373</v>
      </c>
      <c r="G1223" s="36" t="s">
        <v>2459</v>
      </c>
      <c r="H1223" s="20" t="s">
        <v>2362</v>
      </c>
      <c r="I1223" s="37" t="s">
        <v>196</v>
      </c>
      <c r="J1223" s="20" t="s">
        <v>2363</v>
      </c>
      <c r="K1223" s="44" t="s">
        <v>271</v>
      </c>
    </row>
    <row r="1224" spans="1:11" ht="14.1" customHeight="1" x14ac:dyDescent="0.2">
      <c r="A1224" s="37" t="s">
        <v>1674</v>
      </c>
      <c r="B1224" s="20" t="s">
        <v>1903</v>
      </c>
      <c r="C1224" s="37" t="s">
        <v>281</v>
      </c>
      <c r="D1224" s="73">
        <v>-24.95</v>
      </c>
      <c r="E1224" s="73">
        <v>27.266666666666701</v>
      </c>
      <c r="F1224" s="37" t="s">
        <v>2373</v>
      </c>
      <c r="G1224" s="36" t="s">
        <v>2459</v>
      </c>
      <c r="H1224" s="20" t="s">
        <v>2360</v>
      </c>
      <c r="I1224" s="37" t="s">
        <v>196</v>
      </c>
      <c r="J1224" s="20">
        <v>5.91</v>
      </c>
      <c r="K1224" s="44" t="s">
        <v>272</v>
      </c>
    </row>
    <row r="1225" spans="1:11" ht="14.1" customHeight="1" x14ac:dyDescent="0.2">
      <c r="A1225" s="37" t="s">
        <v>1674</v>
      </c>
      <c r="B1225" s="37" t="s">
        <v>2364</v>
      </c>
      <c r="C1225" s="37" t="s">
        <v>197</v>
      </c>
      <c r="D1225" s="73">
        <v>-24.95</v>
      </c>
      <c r="E1225" s="73">
        <v>28.27</v>
      </c>
      <c r="F1225" s="37" t="s">
        <v>2373</v>
      </c>
      <c r="G1225" s="37" t="s">
        <v>375</v>
      </c>
      <c r="H1225" s="37" t="s">
        <v>2365</v>
      </c>
      <c r="I1225" s="37" t="s">
        <v>196</v>
      </c>
      <c r="J1225" s="41">
        <v>6.22</v>
      </c>
      <c r="K1225" s="44" t="s">
        <v>272</v>
      </c>
    </row>
    <row r="1226" spans="1:11" ht="14.1" customHeight="1" x14ac:dyDescent="0.2">
      <c r="A1226" s="37" t="s">
        <v>1674</v>
      </c>
      <c r="B1226" s="20" t="s">
        <v>1907</v>
      </c>
      <c r="C1226" s="37" t="s">
        <v>197</v>
      </c>
      <c r="D1226" s="73">
        <v>-24.9166666666667</v>
      </c>
      <c r="E1226" s="73">
        <v>27.15</v>
      </c>
      <c r="F1226" s="37" t="s">
        <v>2373</v>
      </c>
      <c r="G1226" s="36" t="s">
        <v>2459</v>
      </c>
      <c r="H1226" s="20" t="s">
        <v>2346</v>
      </c>
      <c r="I1226" s="37" t="s">
        <v>196</v>
      </c>
      <c r="J1226" s="20" t="s">
        <v>2370</v>
      </c>
      <c r="K1226" s="44" t="s">
        <v>271</v>
      </c>
    </row>
    <row r="1227" spans="1:11" ht="14.1" customHeight="1" x14ac:dyDescent="0.2">
      <c r="A1227" s="37" t="s">
        <v>1674</v>
      </c>
      <c r="B1227" s="20" t="s">
        <v>1905</v>
      </c>
      <c r="C1227" s="37" t="s">
        <v>283</v>
      </c>
      <c r="D1227" s="73">
        <v>-24.9166666666667</v>
      </c>
      <c r="E1227" s="73">
        <v>27.15</v>
      </c>
      <c r="F1227" s="37" t="s">
        <v>2373</v>
      </c>
      <c r="G1227" s="36" t="s">
        <v>2459</v>
      </c>
      <c r="H1227" s="20" t="s">
        <v>2346</v>
      </c>
      <c r="I1227" s="37" t="s">
        <v>196</v>
      </c>
      <c r="J1227" s="20">
        <v>9000000</v>
      </c>
      <c r="K1227" s="38" t="s">
        <v>272</v>
      </c>
    </row>
    <row r="1228" spans="1:11" ht="14.1" customHeight="1" x14ac:dyDescent="0.2">
      <c r="A1228" s="37" t="s">
        <v>1674</v>
      </c>
      <c r="B1228" s="20" t="s">
        <v>1891</v>
      </c>
      <c r="C1228" s="37" t="s">
        <v>197</v>
      </c>
      <c r="D1228" s="73">
        <v>-24.816666666666698</v>
      </c>
      <c r="E1228" s="73">
        <v>27.283333333333299</v>
      </c>
      <c r="F1228" s="37" t="s">
        <v>2373</v>
      </c>
      <c r="G1228" s="36" t="s">
        <v>2459</v>
      </c>
      <c r="H1228" s="20" t="s">
        <v>2346</v>
      </c>
      <c r="I1228" s="37" t="s">
        <v>196</v>
      </c>
      <c r="J1228" s="20" t="s">
        <v>2347</v>
      </c>
      <c r="K1228" s="44" t="s">
        <v>271</v>
      </c>
    </row>
    <row r="1229" spans="1:11" ht="14.1" customHeight="1" x14ac:dyDescent="0.2">
      <c r="A1229" s="37" t="s">
        <v>1674</v>
      </c>
      <c r="B1229" s="20" t="s">
        <v>1891</v>
      </c>
      <c r="C1229" s="37" t="s">
        <v>283</v>
      </c>
      <c r="D1229" s="73">
        <v>-24.816666666666698</v>
      </c>
      <c r="E1229" s="73">
        <v>27.283333333333299</v>
      </c>
      <c r="F1229" s="37" t="s">
        <v>2373</v>
      </c>
      <c r="G1229" s="36" t="s">
        <v>2459</v>
      </c>
      <c r="H1229" s="20" t="s">
        <v>2346</v>
      </c>
      <c r="I1229" s="37" t="s">
        <v>196</v>
      </c>
      <c r="J1229" s="20">
        <v>6000000</v>
      </c>
      <c r="K1229" s="38" t="s">
        <v>272</v>
      </c>
    </row>
    <row r="1230" spans="1:11" ht="14.1" customHeight="1" x14ac:dyDescent="0.2">
      <c r="A1230" s="37" t="s">
        <v>1674</v>
      </c>
      <c r="B1230" s="20" t="s">
        <v>1905</v>
      </c>
      <c r="C1230" s="37" t="s">
        <v>192</v>
      </c>
      <c r="D1230" s="73">
        <v>-24.6666666666667</v>
      </c>
      <c r="E1230" s="73">
        <v>27.25</v>
      </c>
      <c r="F1230" s="37" t="s">
        <v>2373</v>
      </c>
      <c r="G1230" s="36" t="s">
        <v>2459</v>
      </c>
      <c r="H1230" s="20" t="s">
        <v>2346</v>
      </c>
      <c r="I1230" s="37" t="s">
        <v>196</v>
      </c>
      <c r="J1230" s="20" t="s">
        <v>2368</v>
      </c>
      <c r="K1230" s="44" t="s">
        <v>271</v>
      </c>
    </row>
    <row r="1231" spans="1:11" ht="14.1" customHeight="1" x14ac:dyDescent="0.2">
      <c r="A1231" s="37" t="s">
        <v>1674</v>
      </c>
      <c r="B1231" s="37" t="s">
        <v>1890</v>
      </c>
      <c r="C1231" s="37" t="s">
        <v>197</v>
      </c>
      <c r="D1231" s="73">
        <v>-24.25</v>
      </c>
      <c r="E1231" s="73">
        <v>29.92</v>
      </c>
      <c r="F1231" s="37" t="s">
        <v>2373</v>
      </c>
      <c r="G1231" s="37" t="s">
        <v>199</v>
      </c>
      <c r="H1231" s="20" t="s">
        <v>2346</v>
      </c>
      <c r="I1231" s="37" t="s">
        <v>196</v>
      </c>
      <c r="J1231" s="41" t="s">
        <v>2366</v>
      </c>
      <c r="K1231" s="44" t="s">
        <v>271</v>
      </c>
    </row>
    <row r="1232" spans="1:11" ht="14.1" customHeight="1" x14ac:dyDescent="0.2">
      <c r="A1232" s="37" t="s">
        <v>1674</v>
      </c>
      <c r="B1232" s="20" t="s">
        <v>1911</v>
      </c>
      <c r="C1232" s="37" t="s">
        <v>197</v>
      </c>
      <c r="D1232" s="73">
        <v>-24.2</v>
      </c>
      <c r="E1232" s="73">
        <v>29.616666666666699</v>
      </c>
      <c r="F1232" s="37" t="s">
        <v>2373</v>
      </c>
      <c r="G1232" s="36" t="s">
        <v>2459</v>
      </c>
      <c r="H1232" s="20" t="s">
        <v>2346</v>
      </c>
      <c r="I1232" s="37" t="s">
        <v>196</v>
      </c>
      <c r="J1232" s="20" t="s">
        <v>2371</v>
      </c>
      <c r="K1232" s="44" t="s">
        <v>271</v>
      </c>
    </row>
    <row r="1233" spans="1:11" ht="14.1" customHeight="1" x14ac:dyDescent="0.2">
      <c r="A1233" s="37" t="s">
        <v>1674</v>
      </c>
      <c r="B1233" s="20" t="s">
        <v>2358</v>
      </c>
      <c r="C1233" s="37" t="s">
        <v>283</v>
      </c>
      <c r="D1233" s="73">
        <v>-24.2</v>
      </c>
      <c r="E1233" s="73">
        <v>29.5</v>
      </c>
      <c r="F1233" s="37" t="s">
        <v>2373</v>
      </c>
      <c r="G1233" s="36" t="s">
        <v>2459</v>
      </c>
      <c r="H1233" s="20" t="s">
        <v>2346</v>
      </c>
      <c r="I1233" s="37" t="s">
        <v>196</v>
      </c>
      <c r="J1233" s="20">
        <v>1860000</v>
      </c>
      <c r="K1233" s="38" t="s">
        <v>272</v>
      </c>
    </row>
    <row r="1234" spans="1:11" ht="14.1" customHeight="1" x14ac:dyDescent="0.2">
      <c r="A1234" s="37" t="s">
        <v>1674</v>
      </c>
      <c r="B1234" s="20" t="s">
        <v>1911</v>
      </c>
      <c r="C1234" s="37" t="s">
        <v>283</v>
      </c>
      <c r="D1234" s="73">
        <v>-24.2</v>
      </c>
      <c r="E1234" s="73">
        <v>29.616666666666699</v>
      </c>
      <c r="F1234" s="37" t="s">
        <v>2373</v>
      </c>
      <c r="G1234" s="36" t="s">
        <v>2459</v>
      </c>
      <c r="H1234" s="20" t="s">
        <v>2346</v>
      </c>
      <c r="I1234" s="37" t="s">
        <v>196</v>
      </c>
      <c r="J1234" s="20">
        <v>6200000</v>
      </c>
      <c r="K1234" s="38" t="s">
        <v>272</v>
      </c>
    </row>
    <row r="1235" spans="1:11" ht="14.1" customHeight="1" x14ac:dyDescent="0.2">
      <c r="A1235" s="37" t="s">
        <v>1674</v>
      </c>
      <c r="B1235" s="20" t="s">
        <v>2367</v>
      </c>
      <c r="C1235" s="37" t="s">
        <v>283</v>
      </c>
      <c r="D1235" s="73">
        <v>-24.183333333333302</v>
      </c>
      <c r="E1235" s="73">
        <v>29.016666666666701</v>
      </c>
      <c r="F1235" s="37" t="s">
        <v>2373</v>
      </c>
      <c r="G1235" s="36" t="s">
        <v>2459</v>
      </c>
      <c r="H1235" s="20" t="s">
        <v>2346</v>
      </c>
      <c r="I1235" s="37" t="s">
        <v>196</v>
      </c>
      <c r="J1235" s="20">
        <v>5000000</v>
      </c>
      <c r="K1235" s="38" t="s">
        <v>272</v>
      </c>
    </row>
    <row r="1236" spans="1:11" ht="14.1" customHeight="1" x14ac:dyDescent="0.2">
      <c r="A1236" s="37" t="s">
        <v>1674</v>
      </c>
      <c r="B1236" s="37" t="s">
        <v>2361</v>
      </c>
      <c r="C1236" s="37" t="s">
        <v>197</v>
      </c>
      <c r="D1236" s="73">
        <v>-24.15</v>
      </c>
      <c r="E1236" s="73">
        <v>30.48</v>
      </c>
      <c r="F1236" s="37" t="s">
        <v>2373</v>
      </c>
      <c r="G1236" s="37" t="s">
        <v>375</v>
      </c>
      <c r="H1236" s="37" t="s">
        <v>1900</v>
      </c>
      <c r="I1236" s="37" t="s">
        <v>196</v>
      </c>
      <c r="J1236" s="41" t="s">
        <v>1901</v>
      </c>
      <c r="K1236" s="44" t="s">
        <v>271</v>
      </c>
    </row>
    <row r="1237" spans="1:11" ht="14.1" customHeight="1" x14ac:dyDescent="0.2">
      <c r="A1237" s="37" t="s">
        <v>1674</v>
      </c>
      <c r="B1237" s="20" t="s">
        <v>1904</v>
      </c>
      <c r="C1237" s="37" t="s">
        <v>351</v>
      </c>
      <c r="D1237" s="73">
        <v>-23.9</v>
      </c>
      <c r="E1237" s="73">
        <v>29.45</v>
      </c>
      <c r="F1237" s="37" t="s">
        <v>2373</v>
      </c>
      <c r="G1237" s="36" t="s">
        <v>2459</v>
      </c>
      <c r="H1237" s="20" t="s">
        <v>2346</v>
      </c>
      <c r="I1237" s="37" t="s">
        <v>196</v>
      </c>
      <c r="J1237" s="20">
        <v>650000</v>
      </c>
      <c r="K1237" s="38" t="s">
        <v>272</v>
      </c>
    </row>
    <row r="1238" spans="1:11" ht="14.1" customHeight="1" x14ac:dyDescent="0.2">
      <c r="A1238" s="37" t="s">
        <v>1674</v>
      </c>
      <c r="B1238" s="20" t="s">
        <v>1899</v>
      </c>
      <c r="C1238" s="37" t="s">
        <v>283</v>
      </c>
      <c r="D1238" s="73">
        <v>-23.783333333333299</v>
      </c>
      <c r="E1238" s="73">
        <v>30.133333333333301</v>
      </c>
      <c r="F1238" s="37" t="s">
        <v>2373</v>
      </c>
      <c r="G1238" s="36" t="s">
        <v>2459</v>
      </c>
      <c r="H1238" s="20" t="s">
        <v>2360</v>
      </c>
      <c r="I1238" s="37" t="s">
        <v>196</v>
      </c>
      <c r="J1238" s="20">
        <v>1800000</v>
      </c>
      <c r="K1238" s="44" t="s">
        <v>271</v>
      </c>
    </row>
    <row r="1239" spans="1:11" ht="14.1" customHeight="1" x14ac:dyDescent="0.2">
      <c r="A1239" s="37" t="s">
        <v>1674</v>
      </c>
      <c r="B1239" s="37" t="s">
        <v>2356</v>
      </c>
      <c r="C1239" s="37" t="s">
        <v>197</v>
      </c>
      <c r="D1239" s="73">
        <v>-23.35</v>
      </c>
      <c r="E1239" s="73">
        <v>30.95</v>
      </c>
      <c r="F1239" s="37" t="s">
        <v>2373</v>
      </c>
      <c r="G1239" s="37" t="s">
        <v>375</v>
      </c>
      <c r="H1239" s="20" t="s">
        <v>2346</v>
      </c>
      <c r="I1239" s="37" t="s">
        <v>196</v>
      </c>
      <c r="J1239" s="41" t="s">
        <v>2357</v>
      </c>
      <c r="K1239" s="44" t="s">
        <v>271</v>
      </c>
    </row>
    <row r="1240" spans="1:11" ht="14.1" customHeight="1" x14ac:dyDescent="0.2">
      <c r="A1240" s="37" t="s">
        <v>1674</v>
      </c>
      <c r="B1240" s="37" t="s">
        <v>1912</v>
      </c>
      <c r="C1240" s="37" t="s">
        <v>192</v>
      </c>
      <c r="D1240" s="73">
        <v>-29.88</v>
      </c>
      <c r="E1240" s="73">
        <v>30.85</v>
      </c>
      <c r="F1240" s="37" t="s">
        <v>1373</v>
      </c>
      <c r="G1240" s="36" t="s">
        <v>2459</v>
      </c>
      <c r="H1240" s="37" t="s">
        <v>1913</v>
      </c>
      <c r="I1240" s="37" t="s">
        <v>196</v>
      </c>
      <c r="J1240" s="41" t="s">
        <v>198</v>
      </c>
      <c r="K1240" s="38" t="s">
        <v>272</v>
      </c>
    </row>
    <row r="1241" spans="1:11" ht="14.1" customHeight="1" x14ac:dyDescent="0.2">
      <c r="A1241" s="37" t="s">
        <v>1674</v>
      </c>
      <c r="B1241" s="37" t="s">
        <v>1916</v>
      </c>
      <c r="C1241" s="37" t="s">
        <v>197</v>
      </c>
      <c r="D1241" s="75">
        <v>-25.8006229</v>
      </c>
      <c r="E1241" s="75">
        <v>29.495065100000001</v>
      </c>
      <c r="F1241" s="37" t="s">
        <v>1373</v>
      </c>
      <c r="G1241" s="36" t="s">
        <v>2459</v>
      </c>
      <c r="H1241" s="37" t="s">
        <v>1917</v>
      </c>
      <c r="I1241" s="37" t="s">
        <v>196</v>
      </c>
      <c r="J1241" s="41" t="s">
        <v>198</v>
      </c>
      <c r="K1241" s="38" t="s">
        <v>272</v>
      </c>
    </row>
    <row r="1242" spans="1:11" ht="14.1" customHeight="1" x14ac:dyDescent="0.2">
      <c r="A1242" s="37" t="s">
        <v>1674</v>
      </c>
      <c r="B1242" s="37" t="s">
        <v>1914</v>
      </c>
      <c r="C1242" s="37" t="s">
        <v>197</v>
      </c>
      <c r="D1242" s="73">
        <v>-25.08</v>
      </c>
      <c r="E1242" s="73">
        <v>30.85</v>
      </c>
      <c r="F1242" s="37" t="s">
        <v>1373</v>
      </c>
      <c r="G1242" s="36" t="s">
        <v>2459</v>
      </c>
      <c r="H1242" s="37" t="s">
        <v>1915</v>
      </c>
      <c r="I1242" s="37" t="s">
        <v>196</v>
      </c>
      <c r="J1242" s="41" t="s">
        <v>198</v>
      </c>
      <c r="K1242" s="38" t="s">
        <v>272</v>
      </c>
    </row>
    <row r="1243" spans="1:11" ht="14.1" customHeight="1" x14ac:dyDescent="0.2">
      <c r="A1243" s="37" t="s">
        <v>1674</v>
      </c>
      <c r="B1243" s="20" t="s">
        <v>1906</v>
      </c>
      <c r="C1243" s="37" t="s">
        <v>197</v>
      </c>
      <c r="D1243" s="73">
        <v>-25.7</v>
      </c>
      <c r="E1243" s="73">
        <v>27.366666666666699</v>
      </c>
      <c r="F1243" s="37" t="s">
        <v>2497</v>
      </c>
      <c r="G1243" s="36" t="s">
        <v>2459</v>
      </c>
      <c r="H1243" s="20" t="s">
        <v>2346</v>
      </c>
      <c r="I1243" s="37" t="s">
        <v>196</v>
      </c>
      <c r="J1243" s="20">
        <v>1.8</v>
      </c>
      <c r="K1243" s="44" t="s">
        <v>272</v>
      </c>
    </row>
    <row r="1244" spans="1:11" ht="14.1" customHeight="1" x14ac:dyDescent="0.2">
      <c r="A1244" s="37" t="s">
        <v>1674</v>
      </c>
      <c r="B1244" s="37" t="s">
        <v>2372</v>
      </c>
      <c r="C1244" s="37" t="s">
        <v>351</v>
      </c>
      <c r="D1244" s="73">
        <v>-25.67</v>
      </c>
      <c r="E1244" s="73">
        <v>28.3</v>
      </c>
      <c r="F1244" s="37" t="s">
        <v>2497</v>
      </c>
      <c r="G1244" s="36" t="s">
        <v>2459</v>
      </c>
      <c r="H1244" s="37" t="s">
        <v>1889</v>
      </c>
      <c r="I1244" s="37" t="s">
        <v>196</v>
      </c>
      <c r="J1244" s="41">
        <v>2.8</v>
      </c>
      <c r="K1244" s="44" t="s">
        <v>272</v>
      </c>
    </row>
    <row r="1245" spans="1:11" ht="14.1" customHeight="1" x14ac:dyDescent="0.2">
      <c r="A1245" s="37" t="s">
        <v>1674</v>
      </c>
      <c r="B1245" s="20" t="s">
        <v>1696</v>
      </c>
      <c r="C1245" s="63" t="s">
        <v>197</v>
      </c>
      <c r="D1245" s="73">
        <v>-23.85</v>
      </c>
      <c r="E1245" s="73">
        <v>30.766666666666701</v>
      </c>
      <c r="F1245" s="20" t="s">
        <v>2503</v>
      </c>
      <c r="G1245" s="36" t="s">
        <v>2459</v>
      </c>
      <c r="H1245" s="20" t="s">
        <v>2260</v>
      </c>
      <c r="I1245" s="38" t="s">
        <v>196</v>
      </c>
      <c r="J1245" s="20" t="s">
        <v>198</v>
      </c>
      <c r="K1245" s="44" t="s">
        <v>272</v>
      </c>
    </row>
    <row r="1246" spans="1:11" ht="14.1" customHeight="1" x14ac:dyDescent="0.2">
      <c r="A1246" s="10" t="s">
        <v>1674</v>
      </c>
      <c r="B1246" s="54" t="s">
        <v>1918</v>
      </c>
      <c r="C1246" s="54" t="s">
        <v>197</v>
      </c>
      <c r="D1246" s="76">
        <v>-23.85</v>
      </c>
      <c r="E1246" s="76">
        <v>30.766666666666701</v>
      </c>
      <c r="F1246" s="10" t="s">
        <v>2503</v>
      </c>
      <c r="G1246" s="54" t="s">
        <v>375</v>
      </c>
      <c r="H1246" s="54" t="s">
        <v>2257</v>
      </c>
      <c r="I1246" s="37" t="s">
        <v>196</v>
      </c>
      <c r="J1246" s="11">
        <v>9000</v>
      </c>
      <c r="K1246" s="38" t="s">
        <v>272</v>
      </c>
    </row>
    <row r="1247" spans="1:11" ht="14.1" customHeight="1" x14ac:dyDescent="0.2">
      <c r="A1247" s="10" t="s">
        <v>1674</v>
      </c>
      <c r="B1247" s="54" t="s">
        <v>1918</v>
      </c>
      <c r="C1247" s="54" t="s">
        <v>197</v>
      </c>
      <c r="D1247" s="76">
        <v>-23.85</v>
      </c>
      <c r="E1247" s="76">
        <v>30.766666666666701</v>
      </c>
      <c r="F1247" s="10" t="s">
        <v>2242</v>
      </c>
      <c r="G1247" s="54" t="s">
        <v>375</v>
      </c>
      <c r="H1247" s="54" t="s">
        <v>2257</v>
      </c>
      <c r="I1247" s="37" t="s">
        <v>196</v>
      </c>
      <c r="J1247" s="11">
        <v>9000</v>
      </c>
      <c r="K1247" s="38" t="s">
        <v>272</v>
      </c>
    </row>
    <row r="1248" spans="1:11" ht="14.1" customHeight="1" x14ac:dyDescent="0.2">
      <c r="A1248" s="37" t="s">
        <v>1674</v>
      </c>
      <c r="B1248" s="37" t="s">
        <v>1694</v>
      </c>
      <c r="C1248" s="37" t="s">
        <v>197</v>
      </c>
      <c r="D1248" s="73">
        <v>-27.78</v>
      </c>
      <c r="E1248" s="73">
        <v>32.15</v>
      </c>
      <c r="F1248" s="37" t="s">
        <v>2307</v>
      </c>
      <c r="G1248" s="37" t="s">
        <v>199</v>
      </c>
      <c r="H1248" s="37" t="s">
        <v>1695</v>
      </c>
      <c r="I1248" s="37" t="s">
        <v>194</v>
      </c>
      <c r="J1248" s="41" t="s">
        <v>198</v>
      </c>
      <c r="K1248" s="38" t="s">
        <v>272</v>
      </c>
    </row>
    <row r="1249" spans="1:11" ht="14.1" customHeight="1" x14ac:dyDescent="0.2">
      <c r="A1249" s="37" t="s">
        <v>1674</v>
      </c>
      <c r="B1249" s="37" t="s">
        <v>1690</v>
      </c>
      <c r="C1249" s="37" t="s">
        <v>197</v>
      </c>
      <c r="D1249" s="73">
        <v>-27.45</v>
      </c>
      <c r="E1249" s="73">
        <v>23.433333333333302</v>
      </c>
      <c r="F1249" s="37" t="s">
        <v>2307</v>
      </c>
      <c r="G1249" s="36" t="s">
        <v>2459</v>
      </c>
      <c r="H1249" s="20" t="s">
        <v>1691</v>
      </c>
      <c r="I1249" s="37" t="s">
        <v>194</v>
      </c>
      <c r="J1249" s="41" t="s">
        <v>198</v>
      </c>
      <c r="K1249" s="38" t="s">
        <v>272</v>
      </c>
    </row>
    <row r="1250" spans="1:11" ht="14.1" customHeight="1" x14ac:dyDescent="0.2">
      <c r="A1250" s="37" t="s">
        <v>1674</v>
      </c>
      <c r="B1250" s="37" t="s">
        <v>1693</v>
      </c>
      <c r="C1250" s="37" t="s">
        <v>197</v>
      </c>
      <c r="D1250" s="73">
        <v>-26</v>
      </c>
      <c r="E1250" s="73">
        <v>31</v>
      </c>
      <c r="F1250" s="37" t="s">
        <v>2307</v>
      </c>
      <c r="G1250" s="37" t="s">
        <v>199</v>
      </c>
      <c r="H1250" s="37" t="s">
        <v>2500</v>
      </c>
      <c r="I1250" s="37" t="s">
        <v>194</v>
      </c>
      <c r="J1250" s="41" t="s">
        <v>198</v>
      </c>
      <c r="K1250" s="38" t="s">
        <v>272</v>
      </c>
    </row>
    <row r="1251" spans="1:11" ht="14.1" customHeight="1" x14ac:dyDescent="0.2">
      <c r="A1251" s="37" t="s">
        <v>1674</v>
      </c>
      <c r="B1251" s="37" t="s">
        <v>1692</v>
      </c>
      <c r="C1251" s="37" t="s">
        <v>197</v>
      </c>
      <c r="D1251" s="73">
        <v>-25.78</v>
      </c>
      <c r="E1251" s="73">
        <v>31.88</v>
      </c>
      <c r="F1251" s="37" t="s">
        <v>2307</v>
      </c>
      <c r="G1251" s="37" t="s">
        <v>199</v>
      </c>
      <c r="H1251" s="37" t="s">
        <v>2501</v>
      </c>
      <c r="I1251" s="37" t="s">
        <v>194</v>
      </c>
      <c r="J1251" s="41" t="s">
        <v>198</v>
      </c>
      <c r="K1251" s="38" t="s">
        <v>272</v>
      </c>
    </row>
    <row r="1252" spans="1:11" ht="14.1" customHeight="1" x14ac:dyDescent="0.2">
      <c r="A1252" s="37" t="s">
        <v>1674</v>
      </c>
      <c r="B1252" s="37" t="s">
        <v>1919</v>
      </c>
      <c r="C1252" s="37" t="s">
        <v>192</v>
      </c>
      <c r="D1252" s="73">
        <v>-23.9</v>
      </c>
      <c r="E1252" s="73">
        <v>29.45</v>
      </c>
      <c r="F1252" s="37" t="s">
        <v>2307</v>
      </c>
      <c r="G1252" s="36" t="s">
        <v>2459</v>
      </c>
      <c r="H1252" s="37" t="s">
        <v>2308</v>
      </c>
      <c r="I1252" s="37" t="s">
        <v>196</v>
      </c>
      <c r="J1252" s="41">
        <v>45000</v>
      </c>
      <c r="K1252" s="38" t="s">
        <v>272</v>
      </c>
    </row>
    <row r="1253" spans="1:11" ht="14.1" customHeight="1" x14ac:dyDescent="0.2">
      <c r="A1253" s="37" t="s">
        <v>1674</v>
      </c>
      <c r="B1253" s="37" t="s">
        <v>1924</v>
      </c>
      <c r="C1253" s="37" t="s">
        <v>192</v>
      </c>
      <c r="D1253" s="73">
        <v>-33.92</v>
      </c>
      <c r="E1253" s="73">
        <v>19.420000000000002</v>
      </c>
      <c r="F1253" s="5" t="s">
        <v>557</v>
      </c>
      <c r="G1253" s="36" t="s">
        <v>2459</v>
      </c>
      <c r="H1253" s="37" t="s">
        <v>2339</v>
      </c>
      <c r="I1253" s="37" t="s">
        <v>196</v>
      </c>
      <c r="J1253" s="41">
        <v>180000</v>
      </c>
      <c r="K1253" s="38" t="s">
        <v>272</v>
      </c>
    </row>
    <row r="1254" spans="1:11" ht="14.1" customHeight="1" x14ac:dyDescent="0.2">
      <c r="A1254" s="37" t="s">
        <v>1674</v>
      </c>
      <c r="B1254" s="37" t="s">
        <v>1930</v>
      </c>
      <c r="C1254" s="37" t="s">
        <v>192</v>
      </c>
      <c r="D1254" s="74">
        <v>-33.049999</v>
      </c>
      <c r="E1254" s="74">
        <v>18</v>
      </c>
      <c r="F1254" s="5" t="s">
        <v>557</v>
      </c>
      <c r="G1254" s="36" t="s">
        <v>2459</v>
      </c>
      <c r="H1254" s="37" t="s">
        <v>1928</v>
      </c>
      <c r="I1254" s="37" t="s">
        <v>196</v>
      </c>
      <c r="J1254" s="41">
        <v>1300000</v>
      </c>
      <c r="K1254" s="38" t="s">
        <v>272</v>
      </c>
    </row>
    <row r="1255" spans="1:11" ht="14.1" customHeight="1" x14ac:dyDescent="0.2">
      <c r="A1255" s="37" t="s">
        <v>1674</v>
      </c>
      <c r="B1255" s="37" t="s">
        <v>1930</v>
      </c>
      <c r="C1255" s="37" t="s">
        <v>192</v>
      </c>
      <c r="D1255" s="74">
        <v>-33.049999</v>
      </c>
      <c r="E1255" s="74">
        <v>18</v>
      </c>
      <c r="F1255" s="5" t="s">
        <v>557</v>
      </c>
      <c r="G1255" s="36" t="s">
        <v>2459</v>
      </c>
      <c r="H1255" s="37" t="s">
        <v>1928</v>
      </c>
      <c r="I1255" s="37" t="s">
        <v>196</v>
      </c>
      <c r="J1255" s="41">
        <v>1300000</v>
      </c>
      <c r="K1255" s="38" t="s">
        <v>272</v>
      </c>
    </row>
    <row r="1256" spans="1:11" ht="14.1" customHeight="1" x14ac:dyDescent="0.2">
      <c r="A1256" s="37" t="s">
        <v>1674</v>
      </c>
      <c r="B1256" s="37" t="s">
        <v>1922</v>
      </c>
      <c r="C1256" s="37" t="s">
        <v>192</v>
      </c>
      <c r="D1256" s="73">
        <v>-33.020000000000003</v>
      </c>
      <c r="E1256" s="73">
        <v>18.95</v>
      </c>
      <c r="F1256" s="5" t="s">
        <v>557</v>
      </c>
      <c r="G1256" s="36" t="s">
        <v>2459</v>
      </c>
      <c r="H1256" s="37" t="s">
        <v>1923</v>
      </c>
      <c r="I1256" s="37" t="s">
        <v>196</v>
      </c>
      <c r="J1256" s="41">
        <v>400000</v>
      </c>
      <c r="K1256" s="38" t="s">
        <v>272</v>
      </c>
    </row>
    <row r="1257" spans="1:11" ht="14.1" customHeight="1" x14ac:dyDescent="0.2">
      <c r="A1257" s="37" t="s">
        <v>1674</v>
      </c>
      <c r="B1257" s="37" t="s">
        <v>1927</v>
      </c>
      <c r="C1257" s="37" t="s">
        <v>192</v>
      </c>
      <c r="D1257" s="73">
        <v>-27.75</v>
      </c>
      <c r="E1257" s="73">
        <v>30.93</v>
      </c>
      <c r="F1257" s="5" t="s">
        <v>557</v>
      </c>
      <c r="G1257" s="36" t="s">
        <v>2459</v>
      </c>
      <c r="H1257" s="37" t="s">
        <v>1928</v>
      </c>
      <c r="I1257" s="37" t="s">
        <v>196</v>
      </c>
      <c r="J1257" s="41">
        <v>2200000</v>
      </c>
      <c r="K1257" s="38" t="s">
        <v>272</v>
      </c>
    </row>
    <row r="1258" spans="1:11" ht="14.1" customHeight="1" x14ac:dyDescent="0.2">
      <c r="A1258" s="37" t="s">
        <v>1674</v>
      </c>
      <c r="B1258" s="37" t="s">
        <v>1932</v>
      </c>
      <c r="C1258" s="37" t="s">
        <v>192</v>
      </c>
      <c r="D1258" s="73">
        <v>-26.7</v>
      </c>
      <c r="E1258" s="73">
        <v>28.82</v>
      </c>
      <c r="F1258" s="5" t="s">
        <v>557</v>
      </c>
      <c r="G1258" s="36" t="s">
        <v>2459</v>
      </c>
      <c r="H1258" s="37" t="s">
        <v>1933</v>
      </c>
      <c r="I1258" s="37" t="s">
        <v>196</v>
      </c>
      <c r="J1258" s="41">
        <v>400000</v>
      </c>
      <c r="K1258" s="38" t="s">
        <v>272</v>
      </c>
    </row>
    <row r="1259" spans="1:11" ht="14.1" customHeight="1" x14ac:dyDescent="0.2">
      <c r="A1259" s="37" t="s">
        <v>1674</v>
      </c>
      <c r="B1259" s="37" t="s">
        <v>1931</v>
      </c>
      <c r="C1259" s="37" t="s">
        <v>192</v>
      </c>
      <c r="D1259" s="73">
        <v>-26.7</v>
      </c>
      <c r="E1259" s="73">
        <v>28.82</v>
      </c>
      <c r="F1259" s="5" t="s">
        <v>557</v>
      </c>
      <c r="G1259" s="36" t="s">
        <v>2459</v>
      </c>
      <c r="H1259" s="37" t="s">
        <v>1928</v>
      </c>
      <c r="I1259" s="37" t="s">
        <v>196</v>
      </c>
      <c r="J1259" s="41">
        <v>3400000</v>
      </c>
      <c r="K1259" s="38" t="s">
        <v>272</v>
      </c>
    </row>
    <row r="1260" spans="1:11" ht="14.1" customHeight="1" x14ac:dyDescent="0.2">
      <c r="A1260" s="37" t="s">
        <v>1674</v>
      </c>
      <c r="B1260" s="37" t="s">
        <v>1931</v>
      </c>
      <c r="C1260" s="37" t="s">
        <v>192</v>
      </c>
      <c r="D1260" s="73">
        <v>-26.7</v>
      </c>
      <c r="E1260" s="73">
        <v>28.82</v>
      </c>
      <c r="F1260" s="5" t="s">
        <v>557</v>
      </c>
      <c r="G1260" s="36" t="s">
        <v>2459</v>
      </c>
      <c r="H1260" s="37" t="s">
        <v>1928</v>
      </c>
      <c r="I1260" s="37" t="s">
        <v>196</v>
      </c>
      <c r="J1260" s="41">
        <v>3700000</v>
      </c>
      <c r="K1260" s="38" t="s">
        <v>272</v>
      </c>
    </row>
    <row r="1261" spans="1:11" ht="14.1" customHeight="1" x14ac:dyDescent="0.2">
      <c r="A1261" s="37" t="s">
        <v>1674</v>
      </c>
      <c r="B1261" s="37" t="s">
        <v>1927</v>
      </c>
      <c r="C1261" s="37" t="s">
        <v>192</v>
      </c>
      <c r="D1261" s="73">
        <v>-26.67</v>
      </c>
      <c r="E1261" s="73">
        <v>28.93</v>
      </c>
      <c r="F1261" s="5" t="s">
        <v>557</v>
      </c>
      <c r="G1261" s="36" t="s">
        <v>2459</v>
      </c>
      <c r="H1261" s="37" t="s">
        <v>1928</v>
      </c>
      <c r="I1261" s="37" t="s">
        <v>196</v>
      </c>
      <c r="J1261" s="41">
        <v>2000000</v>
      </c>
      <c r="K1261" s="38" t="s">
        <v>272</v>
      </c>
    </row>
    <row r="1262" spans="1:11" ht="14.1" customHeight="1" x14ac:dyDescent="0.2">
      <c r="A1262" s="37" t="s">
        <v>1674</v>
      </c>
      <c r="B1262" s="37" t="s">
        <v>1929</v>
      </c>
      <c r="C1262" s="37" t="s">
        <v>192</v>
      </c>
      <c r="D1262" s="73">
        <v>-26.48</v>
      </c>
      <c r="E1262" s="73">
        <v>29.77</v>
      </c>
      <c r="F1262" s="5" t="s">
        <v>557</v>
      </c>
      <c r="G1262" s="36" t="s">
        <v>2459</v>
      </c>
      <c r="H1262" s="37" t="s">
        <v>2315</v>
      </c>
      <c r="I1262" s="37" t="s">
        <v>196</v>
      </c>
      <c r="J1262" s="41">
        <v>1000000</v>
      </c>
      <c r="K1262" s="38" t="s">
        <v>272</v>
      </c>
    </row>
    <row r="1263" spans="1:11" ht="14.1" customHeight="1" x14ac:dyDescent="0.2">
      <c r="A1263" s="37" t="s">
        <v>1674</v>
      </c>
      <c r="B1263" s="37" t="s">
        <v>1920</v>
      </c>
      <c r="C1263" s="37" t="s">
        <v>192</v>
      </c>
      <c r="D1263" s="73">
        <v>-26.22</v>
      </c>
      <c r="E1263" s="73">
        <v>29.18</v>
      </c>
      <c r="F1263" s="5" t="s">
        <v>557</v>
      </c>
      <c r="G1263" s="36" t="s">
        <v>2459</v>
      </c>
      <c r="H1263" s="37" t="s">
        <v>1921</v>
      </c>
      <c r="I1263" s="37" t="s">
        <v>196</v>
      </c>
      <c r="J1263" s="41">
        <v>600000</v>
      </c>
      <c r="K1263" s="38" t="s">
        <v>272</v>
      </c>
    </row>
    <row r="1264" spans="1:11" ht="14.1" customHeight="1" x14ac:dyDescent="0.2">
      <c r="A1264" s="37" t="s">
        <v>1674</v>
      </c>
      <c r="B1264" s="37" t="s">
        <v>1925</v>
      </c>
      <c r="C1264" s="37" t="s">
        <v>192</v>
      </c>
      <c r="D1264" s="73">
        <v>-25.78</v>
      </c>
      <c r="E1264" s="73">
        <v>30.47</v>
      </c>
      <c r="F1264" s="5" t="s">
        <v>557</v>
      </c>
      <c r="G1264" s="36" t="s">
        <v>2459</v>
      </c>
      <c r="H1264" s="37" t="s">
        <v>1926</v>
      </c>
      <c r="I1264" s="37" t="s">
        <v>196</v>
      </c>
      <c r="J1264" s="41">
        <v>720000</v>
      </c>
      <c r="K1264" s="38" t="s">
        <v>272</v>
      </c>
    </row>
    <row r="1265" spans="1:11" ht="14.1" customHeight="1" x14ac:dyDescent="0.2">
      <c r="A1265" s="37" t="s">
        <v>1674</v>
      </c>
      <c r="B1265" s="37" t="s">
        <v>1935</v>
      </c>
      <c r="C1265" s="37" t="s">
        <v>351</v>
      </c>
      <c r="D1265" s="73">
        <v>33.08</v>
      </c>
      <c r="E1265" s="73">
        <v>19.02</v>
      </c>
      <c r="F1265" s="37" t="s">
        <v>2254</v>
      </c>
      <c r="G1265" s="36" t="s">
        <v>2459</v>
      </c>
      <c r="H1265" s="37" t="s">
        <v>1934</v>
      </c>
      <c r="I1265" s="37" t="s">
        <v>196</v>
      </c>
      <c r="J1265" s="41">
        <v>230000</v>
      </c>
      <c r="K1265" s="38" t="s">
        <v>272</v>
      </c>
    </row>
    <row r="1266" spans="1:11" ht="14.1" customHeight="1" x14ac:dyDescent="0.2">
      <c r="A1266" s="37" t="s">
        <v>1674</v>
      </c>
      <c r="B1266" s="37" t="s">
        <v>1938</v>
      </c>
      <c r="C1266" s="37" t="s">
        <v>351</v>
      </c>
      <c r="D1266" s="73">
        <v>-28.716666666666701</v>
      </c>
      <c r="E1266" s="73">
        <v>32</v>
      </c>
      <c r="F1266" s="37" t="s">
        <v>2254</v>
      </c>
      <c r="G1266" s="36" t="s">
        <v>2459</v>
      </c>
      <c r="H1266" s="37" t="s">
        <v>2342</v>
      </c>
      <c r="I1266" s="37" t="s">
        <v>196</v>
      </c>
      <c r="J1266" s="41">
        <v>1000000</v>
      </c>
      <c r="K1266" s="38" t="s">
        <v>272</v>
      </c>
    </row>
    <row r="1267" spans="1:11" ht="14.1" customHeight="1" x14ac:dyDescent="0.2">
      <c r="A1267" s="37" t="s">
        <v>1674</v>
      </c>
      <c r="B1267" s="37" t="s">
        <v>1938</v>
      </c>
      <c r="C1267" s="37" t="s">
        <v>351</v>
      </c>
      <c r="D1267" s="73">
        <v>-28.716666666666701</v>
      </c>
      <c r="E1267" s="73">
        <v>32</v>
      </c>
      <c r="F1267" s="37" t="s">
        <v>2381</v>
      </c>
      <c r="G1267" s="36" t="s">
        <v>2459</v>
      </c>
      <c r="H1267" s="37" t="s">
        <v>2342</v>
      </c>
      <c r="I1267" s="37" t="s">
        <v>196</v>
      </c>
      <c r="J1267" s="41">
        <v>1000000</v>
      </c>
      <c r="K1267" s="38" t="s">
        <v>272</v>
      </c>
    </row>
    <row r="1268" spans="1:11" ht="14.1" customHeight="1" x14ac:dyDescent="0.2">
      <c r="A1268" s="37" t="s">
        <v>1674</v>
      </c>
      <c r="B1268" s="37" t="s">
        <v>1938</v>
      </c>
      <c r="C1268" s="37" t="s">
        <v>351</v>
      </c>
      <c r="D1268" s="73">
        <v>-28.716666666666701</v>
      </c>
      <c r="E1268" s="73">
        <v>32</v>
      </c>
      <c r="F1268" s="4" t="s">
        <v>2322</v>
      </c>
      <c r="G1268" s="36" t="s">
        <v>2459</v>
      </c>
      <c r="H1268" s="37" t="s">
        <v>2342</v>
      </c>
      <c r="I1268" s="37" t="s">
        <v>196</v>
      </c>
      <c r="J1268" s="41">
        <v>1000000</v>
      </c>
      <c r="K1268" s="38" t="s">
        <v>272</v>
      </c>
    </row>
    <row r="1269" spans="1:11" ht="14.1" customHeight="1" x14ac:dyDescent="0.2">
      <c r="A1269" s="37" t="s">
        <v>1674</v>
      </c>
      <c r="B1269" s="37" t="s">
        <v>2405</v>
      </c>
      <c r="C1269" s="37" t="s">
        <v>192</v>
      </c>
      <c r="D1269" s="73">
        <v>-26.48</v>
      </c>
      <c r="E1269" s="73">
        <v>29.77</v>
      </c>
      <c r="F1269" s="37" t="s">
        <v>2254</v>
      </c>
      <c r="G1269" s="36" t="s">
        <v>2459</v>
      </c>
      <c r="H1269" s="37" t="s">
        <v>2315</v>
      </c>
      <c r="I1269" s="37" t="s">
        <v>196</v>
      </c>
      <c r="J1269" s="41">
        <v>48000</v>
      </c>
      <c r="K1269" s="38" t="s">
        <v>272</v>
      </c>
    </row>
    <row r="1270" spans="1:11" ht="14.1" customHeight="1" x14ac:dyDescent="0.2">
      <c r="A1270" s="37" t="s">
        <v>1674</v>
      </c>
      <c r="B1270" s="37" t="s">
        <v>2405</v>
      </c>
      <c r="C1270" s="37" t="s">
        <v>192</v>
      </c>
      <c r="D1270" s="73">
        <v>-26.48</v>
      </c>
      <c r="E1270" s="73">
        <v>29.77</v>
      </c>
      <c r="F1270" s="37" t="s">
        <v>2381</v>
      </c>
      <c r="G1270" s="36" t="s">
        <v>2459</v>
      </c>
      <c r="H1270" s="37" t="s">
        <v>2315</v>
      </c>
      <c r="I1270" s="37" t="s">
        <v>196</v>
      </c>
      <c r="J1270" s="41">
        <v>48000</v>
      </c>
      <c r="K1270" s="38" t="s">
        <v>272</v>
      </c>
    </row>
    <row r="1271" spans="1:11" ht="14.1" customHeight="1" x14ac:dyDescent="0.2">
      <c r="A1271" s="37" t="s">
        <v>1674</v>
      </c>
      <c r="B1271" s="37" t="s">
        <v>2405</v>
      </c>
      <c r="C1271" s="37" t="s">
        <v>192</v>
      </c>
      <c r="D1271" s="73">
        <v>-26.48</v>
      </c>
      <c r="E1271" s="73">
        <v>29.77</v>
      </c>
      <c r="F1271" s="4" t="s">
        <v>2322</v>
      </c>
      <c r="G1271" s="36" t="s">
        <v>2459</v>
      </c>
      <c r="H1271" s="37" t="s">
        <v>2315</v>
      </c>
      <c r="I1271" s="37" t="s">
        <v>196</v>
      </c>
      <c r="J1271" s="41">
        <v>48000</v>
      </c>
      <c r="K1271" s="38" t="s">
        <v>272</v>
      </c>
    </row>
    <row r="1272" spans="1:11" ht="14.1" customHeight="1" x14ac:dyDescent="0.2">
      <c r="A1272" s="37" t="s">
        <v>1674</v>
      </c>
      <c r="B1272" s="37" t="s">
        <v>1674</v>
      </c>
      <c r="C1272" s="37" t="s">
        <v>197</v>
      </c>
      <c r="D1272" s="73">
        <v>-23.95</v>
      </c>
      <c r="E1272" s="73">
        <v>31.116666666666699</v>
      </c>
      <c r="F1272" s="37" t="s">
        <v>2254</v>
      </c>
      <c r="G1272" s="36" t="s">
        <v>2459</v>
      </c>
      <c r="H1272" s="37" t="s">
        <v>1869</v>
      </c>
      <c r="I1272" s="37" t="s">
        <v>196</v>
      </c>
      <c r="J1272" s="41">
        <v>3000</v>
      </c>
      <c r="K1272" s="38" t="s">
        <v>272</v>
      </c>
    </row>
    <row r="1273" spans="1:11" ht="14.1" customHeight="1" x14ac:dyDescent="0.2">
      <c r="A1273" s="37" t="s">
        <v>1674</v>
      </c>
      <c r="B1273" s="37" t="s">
        <v>1674</v>
      </c>
      <c r="C1273" s="37" t="s">
        <v>197</v>
      </c>
      <c r="D1273" s="73">
        <v>-23.95</v>
      </c>
      <c r="E1273" s="73">
        <v>31.116666666666699</v>
      </c>
      <c r="F1273" s="37" t="s">
        <v>2381</v>
      </c>
      <c r="G1273" s="36" t="s">
        <v>2459</v>
      </c>
      <c r="H1273" s="37" t="s">
        <v>1869</v>
      </c>
      <c r="I1273" s="37" t="s">
        <v>196</v>
      </c>
      <c r="J1273" s="41">
        <v>3000</v>
      </c>
      <c r="K1273" s="38" t="s">
        <v>272</v>
      </c>
    </row>
    <row r="1274" spans="1:11" ht="14.1" customHeight="1" x14ac:dyDescent="0.2">
      <c r="A1274" s="37" t="s">
        <v>1674</v>
      </c>
      <c r="B1274" s="37" t="s">
        <v>1674</v>
      </c>
      <c r="C1274" s="37" t="s">
        <v>197</v>
      </c>
      <c r="D1274" s="73">
        <v>-23.95</v>
      </c>
      <c r="E1274" s="73">
        <v>31.116666666666699</v>
      </c>
      <c r="F1274" s="4" t="s">
        <v>2322</v>
      </c>
      <c r="G1274" s="36" t="s">
        <v>2459</v>
      </c>
      <c r="H1274" s="37" t="s">
        <v>1869</v>
      </c>
      <c r="I1274" s="37" t="s">
        <v>196</v>
      </c>
      <c r="J1274" s="41">
        <v>3000</v>
      </c>
      <c r="K1274" s="38" t="s">
        <v>272</v>
      </c>
    </row>
    <row r="1275" spans="1:11" ht="14.1" customHeight="1" x14ac:dyDescent="0.2">
      <c r="A1275" s="37" t="s">
        <v>1674</v>
      </c>
      <c r="B1275" s="37" t="s">
        <v>1941</v>
      </c>
      <c r="C1275" s="37" t="s">
        <v>192</v>
      </c>
      <c r="D1275" s="73">
        <v>-26.48</v>
      </c>
      <c r="E1275" s="73">
        <v>29.77</v>
      </c>
      <c r="F1275" s="37" t="s">
        <v>2312</v>
      </c>
      <c r="G1275" s="36" t="s">
        <v>2459</v>
      </c>
      <c r="H1275" s="37" t="s">
        <v>2318</v>
      </c>
      <c r="I1275" s="37" t="s">
        <v>196</v>
      </c>
      <c r="J1275" s="41">
        <v>8000</v>
      </c>
      <c r="K1275" s="38" t="s">
        <v>272</v>
      </c>
    </row>
    <row r="1276" spans="1:11" ht="14.1" customHeight="1" x14ac:dyDescent="0.2">
      <c r="A1276" s="37" t="s">
        <v>1674</v>
      </c>
      <c r="B1276" s="37" t="s">
        <v>2405</v>
      </c>
      <c r="C1276" s="37" t="s">
        <v>197</v>
      </c>
      <c r="D1276" s="73">
        <v>-26.1</v>
      </c>
      <c r="E1276" s="73">
        <v>30.82</v>
      </c>
      <c r="F1276" s="37" t="s">
        <v>2312</v>
      </c>
      <c r="G1276" s="36" t="s">
        <v>2459</v>
      </c>
      <c r="H1276" s="37" t="s">
        <v>2316</v>
      </c>
      <c r="I1276" s="37" t="s">
        <v>196</v>
      </c>
      <c r="J1276" s="41">
        <v>13500</v>
      </c>
      <c r="K1276" s="38" t="s">
        <v>272</v>
      </c>
    </row>
    <row r="1277" spans="1:11" ht="14.1" customHeight="1" x14ac:dyDescent="0.2">
      <c r="A1277" s="37" t="s">
        <v>1674</v>
      </c>
      <c r="B1277" s="37" t="s">
        <v>2424</v>
      </c>
      <c r="C1277" s="37" t="s">
        <v>192</v>
      </c>
      <c r="D1277" s="73">
        <v>-26.1</v>
      </c>
      <c r="E1277" s="73">
        <v>30.82</v>
      </c>
      <c r="F1277" s="37" t="s">
        <v>2312</v>
      </c>
      <c r="G1277" s="36" t="s">
        <v>2459</v>
      </c>
      <c r="H1277" s="37" t="s">
        <v>2316</v>
      </c>
      <c r="I1277" s="37" t="s">
        <v>196</v>
      </c>
      <c r="J1277" s="41">
        <v>13500</v>
      </c>
      <c r="K1277" s="38" t="s">
        <v>272</v>
      </c>
    </row>
    <row r="1278" spans="1:11" ht="14.1" customHeight="1" x14ac:dyDescent="0.2">
      <c r="A1278" s="37" t="s">
        <v>1674</v>
      </c>
      <c r="B1278" s="37" t="s">
        <v>1942</v>
      </c>
      <c r="C1278" s="37" t="s">
        <v>197</v>
      </c>
      <c r="D1278" s="73">
        <v>-25.58</v>
      </c>
      <c r="E1278" s="73">
        <v>30.85</v>
      </c>
      <c r="F1278" s="37" t="s">
        <v>2312</v>
      </c>
      <c r="G1278" s="36" t="s">
        <v>2459</v>
      </c>
      <c r="H1278" s="37" t="s">
        <v>1943</v>
      </c>
      <c r="I1278" s="37" t="s">
        <v>196</v>
      </c>
      <c r="J1278" s="41">
        <v>2250</v>
      </c>
      <c r="K1278" s="38" t="s">
        <v>272</v>
      </c>
    </row>
    <row r="1279" spans="1:11" ht="14.1" customHeight="1" x14ac:dyDescent="0.2">
      <c r="A1279" s="37" t="s">
        <v>1674</v>
      </c>
      <c r="B1279" s="37" t="s">
        <v>1939</v>
      </c>
      <c r="C1279" s="37" t="s">
        <v>197</v>
      </c>
      <c r="D1279" s="73">
        <v>-25.57</v>
      </c>
      <c r="E1279" s="73">
        <v>28.88</v>
      </c>
      <c r="F1279" s="37" t="s">
        <v>2312</v>
      </c>
      <c r="G1279" s="36" t="s">
        <v>2459</v>
      </c>
      <c r="H1279" s="37" t="s">
        <v>1807</v>
      </c>
      <c r="I1279" s="37" t="s">
        <v>196</v>
      </c>
      <c r="J1279" s="41">
        <v>5000</v>
      </c>
      <c r="K1279" s="38" t="s">
        <v>272</v>
      </c>
    </row>
    <row r="1280" spans="1:11" ht="14.1" customHeight="1" x14ac:dyDescent="0.2">
      <c r="A1280" s="37" t="s">
        <v>1674</v>
      </c>
      <c r="B1280" s="37" t="s">
        <v>1940</v>
      </c>
      <c r="C1280" s="37" t="s">
        <v>197</v>
      </c>
      <c r="D1280" s="73">
        <v>-25.17</v>
      </c>
      <c r="E1280" s="73">
        <v>30.9</v>
      </c>
      <c r="F1280" s="37" t="s">
        <v>2312</v>
      </c>
      <c r="G1280" s="36" t="s">
        <v>2459</v>
      </c>
      <c r="H1280" s="37" t="s">
        <v>2318</v>
      </c>
      <c r="I1280" s="37" t="s">
        <v>196</v>
      </c>
      <c r="J1280" s="41">
        <v>25000</v>
      </c>
      <c r="K1280" s="38" t="s">
        <v>272</v>
      </c>
    </row>
    <row r="1281" spans="1:11" ht="14.1" customHeight="1" x14ac:dyDescent="0.2">
      <c r="A1281" s="37" t="s">
        <v>1674</v>
      </c>
      <c r="B1281" s="37" t="s">
        <v>2424</v>
      </c>
      <c r="C1281" s="37" t="s">
        <v>197</v>
      </c>
      <c r="D1281" s="73">
        <v>24.83</v>
      </c>
      <c r="E1281" s="73">
        <v>31.12</v>
      </c>
      <c r="F1281" s="37" t="s">
        <v>2312</v>
      </c>
      <c r="G1281" s="36" t="s">
        <v>2459</v>
      </c>
      <c r="H1281" s="37" t="s">
        <v>2317</v>
      </c>
      <c r="I1281" s="37" t="s">
        <v>196</v>
      </c>
      <c r="J1281" s="41">
        <f>5900+1500</f>
        <v>7400</v>
      </c>
      <c r="K1281" s="38" t="s">
        <v>272</v>
      </c>
    </row>
    <row r="1282" spans="1:11" ht="14.1" customHeight="1" x14ac:dyDescent="0.2">
      <c r="A1282" s="37" t="s">
        <v>1674</v>
      </c>
      <c r="B1282" s="37" t="s">
        <v>1674</v>
      </c>
      <c r="C1282" s="37" t="s">
        <v>197</v>
      </c>
      <c r="D1282" s="73">
        <v>-23.95</v>
      </c>
      <c r="E1282" s="73">
        <v>31.116666666666699</v>
      </c>
      <c r="F1282" s="40" t="s">
        <v>1163</v>
      </c>
      <c r="G1282" s="37" t="s">
        <v>199</v>
      </c>
      <c r="H1282" s="37" t="s">
        <v>1944</v>
      </c>
      <c r="I1282" s="37" t="s">
        <v>196</v>
      </c>
      <c r="J1282" s="41">
        <v>230000</v>
      </c>
      <c r="K1282" s="38" t="s">
        <v>272</v>
      </c>
    </row>
    <row r="1283" spans="1:11" ht="14.1" customHeight="1" x14ac:dyDescent="0.2">
      <c r="A1283" s="37" t="s">
        <v>1674</v>
      </c>
      <c r="B1283" s="37" t="s">
        <v>1947</v>
      </c>
      <c r="C1283" s="37" t="s">
        <v>281</v>
      </c>
      <c r="D1283" s="73">
        <v>-26.25</v>
      </c>
      <c r="E1283" s="73">
        <v>29.47</v>
      </c>
      <c r="F1283" s="38" t="s">
        <v>2251</v>
      </c>
      <c r="G1283" s="36" t="s">
        <v>2459</v>
      </c>
      <c r="H1283" s="37" t="s">
        <v>1948</v>
      </c>
      <c r="I1283" s="37" t="s">
        <v>196</v>
      </c>
      <c r="J1283" s="41">
        <v>120000</v>
      </c>
      <c r="K1283" s="38" t="s">
        <v>272</v>
      </c>
    </row>
    <row r="1284" spans="1:11" ht="14.1" customHeight="1" x14ac:dyDescent="0.2">
      <c r="A1284" s="37" t="s">
        <v>1674</v>
      </c>
      <c r="B1284" s="37" t="s">
        <v>1945</v>
      </c>
      <c r="C1284" s="37" t="s">
        <v>197</v>
      </c>
      <c r="D1284" s="73">
        <v>27.42</v>
      </c>
      <c r="E1284" s="73">
        <v>25.3</v>
      </c>
      <c r="F1284" s="38" t="s">
        <v>2251</v>
      </c>
      <c r="G1284" s="37" t="s">
        <v>199</v>
      </c>
      <c r="H1284" s="37" t="s">
        <v>1946</v>
      </c>
      <c r="I1284" s="37" t="s">
        <v>194</v>
      </c>
      <c r="J1284" s="41">
        <v>28000</v>
      </c>
      <c r="K1284" s="38" t="s">
        <v>272</v>
      </c>
    </row>
    <row r="1285" spans="1:11" ht="14.1" customHeight="1" x14ac:dyDescent="0.2">
      <c r="A1285" s="37" t="s">
        <v>1674</v>
      </c>
      <c r="B1285" s="37" t="s">
        <v>1951</v>
      </c>
      <c r="C1285" s="37" t="s">
        <v>192</v>
      </c>
      <c r="D1285" s="73">
        <v>-25.783333333333299</v>
      </c>
      <c r="E1285" s="73">
        <v>31.05</v>
      </c>
      <c r="F1285" s="37" t="s">
        <v>2381</v>
      </c>
      <c r="G1285" s="36" t="s">
        <v>2459</v>
      </c>
      <c r="H1285" s="37" t="s">
        <v>1768</v>
      </c>
      <c r="I1285" s="37" t="s">
        <v>196</v>
      </c>
      <c r="J1285" s="41">
        <v>15000</v>
      </c>
      <c r="K1285" s="38" t="s">
        <v>272</v>
      </c>
    </row>
    <row r="1286" spans="1:11" ht="14.1" customHeight="1" x14ac:dyDescent="0.2">
      <c r="A1286" s="37" t="s">
        <v>1674</v>
      </c>
      <c r="B1286" s="37" t="s">
        <v>1949</v>
      </c>
      <c r="C1286" s="37" t="s">
        <v>192</v>
      </c>
      <c r="D1286" s="73">
        <v>-23.95</v>
      </c>
      <c r="E1286" s="73">
        <v>31.116666666666699</v>
      </c>
      <c r="F1286" s="37" t="s">
        <v>2381</v>
      </c>
      <c r="G1286" s="36" t="s">
        <v>2459</v>
      </c>
      <c r="H1286" s="37" t="s">
        <v>1869</v>
      </c>
      <c r="I1286" s="37" t="s">
        <v>196</v>
      </c>
      <c r="J1286" s="41">
        <v>6000</v>
      </c>
      <c r="K1286" s="38" t="s">
        <v>272</v>
      </c>
    </row>
    <row r="1287" spans="1:11" ht="14.1" customHeight="1" x14ac:dyDescent="0.2">
      <c r="A1287" s="37" t="s">
        <v>1674</v>
      </c>
      <c r="B1287" s="37" t="s">
        <v>1936</v>
      </c>
      <c r="C1287" s="37" t="s">
        <v>197</v>
      </c>
      <c r="D1287" s="73">
        <v>23.95</v>
      </c>
      <c r="E1287" s="73">
        <v>31.116666666666699</v>
      </c>
      <c r="F1287" s="37" t="s">
        <v>2381</v>
      </c>
      <c r="G1287" s="37" t="s">
        <v>199</v>
      </c>
      <c r="H1287" s="37" t="s">
        <v>1937</v>
      </c>
      <c r="I1287" s="37" t="s">
        <v>196</v>
      </c>
      <c r="J1287" s="41">
        <v>300000</v>
      </c>
      <c r="K1287" s="38" t="s">
        <v>272</v>
      </c>
    </row>
    <row r="1288" spans="1:11" ht="14.1" customHeight="1" x14ac:dyDescent="0.2">
      <c r="A1288" s="37" t="s">
        <v>1674</v>
      </c>
      <c r="B1288" s="37" t="s">
        <v>2461</v>
      </c>
      <c r="C1288" s="37" t="s">
        <v>197</v>
      </c>
      <c r="D1288" s="73">
        <v>31.3</v>
      </c>
      <c r="E1288" s="73">
        <v>18.850000000000001</v>
      </c>
      <c r="F1288" s="37" t="s">
        <v>2381</v>
      </c>
      <c r="G1288" s="37" t="s">
        <v>199</v>
      </c>
      <c r="H1288" s="37" t="s">
        <v>1934</v>
      </c>
      <c r="I1288" s="37" t="s">
        <v>196</v>
      </c>
      <c r="J1288" s="41">
        <v>140000</v>
      </c>
      <c r="K1288" s="38" t="s">
        <v>272</v>
      </c>
    </row>
    <row r="1289" spans="1:11" ht="14.1" customHeight="1" x14ac:dyDescent="0.2">
      <c r="A1289" s="37" t="s">
        <v>1674</v>
      </c>
      <c r="B1289" s="37" t="s">
        <v>1950</v>
      </c>
      <c r="C1289" s="37" t="s">
        <v>192</v>
      </c>
      <c r="D1289" s="73">
        <v>-31.53</v>
      </c>
      <c r="E1289" s="73">
        <v>19.28</v>
      </c>
      <c r="F1289" s="37" t="s">
        <v>2381</v>
      </c>
      <c r="G1289" s="36" t="s">
        <v>2459</v>
      </c>
      <c r="H1289" s="37" t="s">
        <v>1934</v>
      </c>
      <c r="I1289" s="37" t="s">
        <v>196</v>
      </c>
      <c r="J1289" s="41" t="s">
        <v>198</v>
      </c>
      <c r="K1289" s="38" t="s">
        <v>272</v>
      </c>
    </row>
    <row r="1290" spans="1:11" ht="14.1" customHeight="1" x14ac:dyDescent="0.2">
      <c r="A1290" s="37" t="s">
        <v>1674</v>
      </c>
      <c r="B1290" s="37" t="s">
        <v>1950</v>
      </c>
      <c r="C1290" s="37" t="s">
        <v>192</v>
      </c>
      <c r="D1290" s="73">
        <v>-31.53</v>
      </c>
      <c r="E1290" s="73">
        <v>19.28</v>
      </c>
      <c r="F1290" s="37" t="s">
        <v>2254</v>
      </c>
      <c r="G1290" s="36" t="s">
        <v>2459</v>
      </c>
      <c r="H1290" s="37" t="s">
        <v>1934</v>
      </c>
      <c r="I1290" s="37" t="s">
        <v>196</v>
      </c>
      <c r="J1290" s="41" t="s">
        <v>198</v>
      </c>
      <c r="K1290" s="38" t="s">
        <v>272</v>
      </c>
    </row>
    <row r="1291" spans="1:11" ht="14.1" customHeight="1" x14ac:dyDescent="0.2">
      <c r="A1291" s="38" t="s">
        <v>1953</v>
      </c>
      <c r="B1291" s="38" t="s">
        <v>1954</v>
      </c>
      <c r="C1291" s="38" t="s">
        <v>197</v>
      </c>
      <c r="D1291" s="73">
        <v>18.7</v>
      </c>
      <c r="E1291" s="73">
        <v>37.6</v>
      </c>
      <c r="F1291" s="44" t="s">
        <v>2242</v>
      </c>
      <c r="G1291" s="57" t="s">
        <v>199</v>
      </c>
      <c r="H1291" s="38" t="s">
        <v>1955</v>
      </c>
      <c r="I1291" s="37" t="s">
        <v>196</v>
      </c>
      <c r="J1291" s="41">
        <v>5000</v>
      </c>
      <c r="K1291" s="44" t="s">
        <v>271</v>
      </c>
    </row>
    <row r="1292" spans="1:11" ht="14.1" customHeight="1" x14ac:dyDescent="0.2">
      <c r="A1292" s="38" t="s">
        <v>1953</v>
      </c>
      <c r="B1292" s="38" t="s">
        <v>1958</v>
      </c>
      <c r="C1292" s="38" t="s">
        <v>192</v>
      </c>
      <c r="D1292" s="73">
        <v>13.15</v>
      </c>
      <c r="E1292" s="73">
        <v>32.733333333333299</v>
      </c>
      <c r="F1292" s="37" t="s">
        <v>296</v>
      </c>
      <c r="G1292" s="36" t="s">
        <v>2459</v>
      </c>
      <c r="H1292" s="38" t="s">
        <v>1959</v>
      </c>
      <c r="I1292" s="37" t="s">
        <v>196</v>
      </c>
      <c r="J1292" s="65">
        <v>100000</v>
      </c>
      <c r="K1292" s="38" t="s">
        <v>272</v>
      </c>
    </row>
    <row r="1293" spans="1:11" ht="14.1" customHeight="1" x14ac:dyDescent="0.2">
      <c r="A1293" s="38" t="s">
        <v>1953</v>
      </c>
      <c r="B1293" s="38" t="s">
        <v>1956</v>
      </c>
      <c r="C1293" s="38" t="s">
        <v>192</v>
      </c>
      <c r="D1293" s="73">
        <v>17.697222222222202</v>
      </c>
      <c r="E1293" s="73">
        <v>33.978333333333303</v>
      </c>
      <c r="F1293" s="37" t="s">
        <v>296</v>
      </c>
      <c r="G1293" s="36" t="s">
        <v>2459</v>
      </c>
      <c r="H1293" s="38" t="s">
        <v>1957</v>
      </c>
      <c r="I1293" s="37" t="s">
        <v>196</v>
      </c>
      <c r="J1293" s="8">
        <v>400000</v>
      </c>
      <c r="K1293" s="38" t="s">
        <v>272</v>
      </c>
    </row>
    <row r="1294" spans="1:11" ht="14.1" customHeight="1" x14ac:dyDescent="0.2">
      <c r="A1294" s="38" t="s">
        <v>1953</v>
      </c>
      <c r="B1294" s="38" t="s">
        <v>1960</v>
      </c>
      <c r="C1294" s="38" t="s">
        <v>197</v>
      </c>
      <c r="D1294" s="73">
        <v>11.96</v>
      </c>
      <c r="E1294" s="73">
        <v>35.03</v>
      </c>
      <c r="F1294" s="54" t="s">
        <v>2246</v>
      </c>
      <c r="G1294" s="36" t="s">
        <v>2459</v>
      </c>
      <c r="H1294" s="38" t="s">
        <v>1961</v>
      </c>
      <c r="I1294" s="37" t="s">
        <v>196</v>
      </c>
      <c r="J1294" s="11">
        <v>48000</v>
      </c>
      <c r="K1294" s="38" t="s">
        <v>272</v>
      </c>
    </row>
    <row r="1295" spans="1:11" ht="14.1" customHeight="1" x14ac:dyDescent="0.2">
      <c r="A1295" s="38" t="s">
        <v>1953</v>
      </c>
      <c r="B1295" s="38" t="s">
        <v>1962</v>
      </c>
      <c r="C1295" s="38" t="s">
        <v>197</v>
      </c>
      <c r="D1295" s="75">
        <v>16</v>
      </c>
      <c r="E1295" s="75">
        <v>30</v>
      </c>
      <c r="F1295" s="37" t="s">
        <v>449</v>
      </c>
      <c r="G1295" s="36" t="s">
        <v>2459</v>
      </c>
      <c r="H1295" s="38" t="s">
        <v>1963</v>
      </c>
      <c r="I1295" s="37" t="s">
        <v>196</v>
      </c>
      <c r="J1295" s="65">
        <v>15000</v>
      </c>
      <c r="K1295" s="38" t="s">
        <v>272</v>
      </c>
    </row>
    <row r="1296" spans="1:11" ht="14.1" customHeight="1" x14ac:dyDescent="0.2">
      <c r="A1296" s="38" t="s">
        <v>1953</v>
      </c>
      <c r="B1296" s="38" t="s">
        <v>1958</v>
      </c>
      <c r="C1296" s="38" t="s">
        <v>197</v>
      </c>
      <c r="D1296" s="73">
        <v>13.15</v>
      </c>
      <c r="E1296" s="73">
        <v>32.733333333333299</v>
      </c>
      <c r="F1296" s="26" t="s">
        <v>421</v>
      </c>
      <c r="G1296" s="36" t="s">
        <v>2459</v>
      </c>
      <c r="H1296" s="38" t="s">
        <v>1965</v>
      </c>
      <c r="I1296" s="37" t="s">
        <v>196</v>
      </c>
      <c r="J1296" s="65">
        <v>200000</v>
      </c>
      <c r="K1296" s="38" t="s">
        <v>272</v>
      </c>
    </row>
    <row r="1297" spans="1:11" ht="14.1" customHeight="1" x14ac:dyDescent="0.2">
      <c r="A1297" s="38" t="s">
        <v>1953</v>
      </c>
      <c r="B1297" s="38" t="s">
        <v>1956</v>
      </c>
      <c r="C1297" s="38" t="s">
        <v>197</v>
      </c>
      <c r="D1297" s="73">
        <v>17.697222222222202</v>
      </c>
      <c r="E1297" s="73">
        <v>33.978333333333303</v>
      </c>
      <c r="F1297" s="26" t="s">
        <v>421</v>
      </c>
      <c r="G1297" s="36" t="s">
        <v>2459</v>
      </c>
      <c r="H1297" s="38" t="s">
        <v>1964</v>
      </c>
      <c r="I1297" s="37" t="s">
        <v>196</v>
      </c>
      <c r="J1297" s="65">
        <v>500000</v>
      </c>
      <c r="K1297" s="38" t="s">
        <v>272</v>
      </c>
    </row>
    <row r="1298" spans="1:11" ht="14.1" customHeight="1" x14ac:dyDescent="0.2">
      <c r="A1298" s="38" t="s">
        <v>1953</v>
      </c>
      <c r="B1298" s="38" t="s">
        <v>1966</v>
      </c>
      <c r="C1298" s="36" t="s">
        <v>2459</v>
      </c>
      <c r="D1298" s="73">
        <v>12.6</v>
      </c>
      <c r="E1298" s="73">
        <v>32.799999999999997</v>
      </c>
      <c r="F1298" s="26" t="s">
        <v>275</v>
      </c>
      <c r="G1298" s="36" t="s">
        <v>2459</v>
      </c>
      <c r="H1298" s="38" t="s">
        <v>1967</v>
      </c>
      <c r="I1298" s="37" t="s">
        <v>196</v>
      </c>
      <c r="J1298" s="65" t="s">
        <v>198</v>
      </c>
      <c r="K1298" s="38" t="s">
        <v>272</v>
      </c>
    </row>
    <row r="1299" spans="1:11" ht="14.1" customHeight="1" x14ac:dyDescent="0.2">
      <c r="A1299" s="38" t="s">
        <v>1953</v>
      </c>
      <c r="B1299" s="38" t="s">
        <v>1953</v>
      </c>
      <c r="C1299" s="36" t="s">
        <v>2459</v>
      </c>
      <c r="D1299" s="75">
        <v>14.584444400000001</v>
      </c>
      <c r="E1299" s="75">
        <v>29.491769099999999</v>
      </c>
      <c r="F1299" s="26" t="s">
        <v>275</v>
      </c>
      <c r="G1299" s="36" t="s">
        <v>2459</v>
      </c>
      <c r="H1299" s="38" t="s">
        <v>2450</v>
      </c>
      <c r="I1299" s="37" t="s">
        <v>196</v>
      </c>
      <c r="J1299" s="65" t="s">
        <v>198</v>
      </c>
      <c r="K1299" s="38" t="s">
        <v>272</v>
      </c>
    </row>
    <row r="1300" spans="1:11" ht="14.1" customHeight="1" x14ac:dyDescent="0.2">
      <c r="A1300" s="38" t="s">
        <v>1953</v>
      </c>
      <c r="B1300" s="38" t="s">
        <v>1953</v>
      </c>
      <c r="C1300" s="36" t="s">
        <v>2459</v>
      </c>
      <c r="D1300" s="75">
        <v>14.584444400000001</v>
      </c>
      <c r="E1300" s="75">
        <v>29.491769099999999</v>
      </c>
      <c r="F1300" s="26" t="s">
        <v>275</v>
      </c>
      <c r="G1300" s="36" t="s">
        <v>2459</v>
      </c>
      <c r="H1300" s="38" t="s">
        <v>1968</v>
      </c>
      <c r="I1300" s="37" t="s">
        <v>196</v>
      </c>
      <c r="J1300" s="65" t="s">
        <v>198</v>
      </c>
      <c r="K1300" s="38" t="s">
        <v>272</v>
      </c>
    </row>
    <row r="1301" spans="1:11" ht="14.1" customHeight="1" x14ac:dyDescent="0.2">
      <c r="A1301" s="38" t="s">
        <v>1953</v>
      </c>
      <c r="B1301" s="38" t="s">
        <v>1969</v>
      </c>
      <c r="C1301" s="38" t="s">
        <v>197</v>
      </c>
      <c r="D1301" s="75">
        <v>16</v>
      </c>
      <c r="E1301" s="75">
        <v>30</v>
      </c>
      <c r="F1301" s="26" t="s">
        <v>275</v>
      </c>
      <c r="G1301" s="36" t="s">
        <v>2459</v>
      </c>
      <c r="H1301" s="38" t="s">
        <v>1970</v>
      </c>
      <c r="I1301" s="37" t="s">
        <v>196</v>
      </c>
      <c r="J1301" s="65" t="s">
        <v>198</v>
      </c>
      <c r="K1301" s="38" t="s">
        <v>272</v>
      </c>
    </row>
    <row r="1302" spans="1:11" ht="14.1" customHeight="1" x14ac:dyDescent="0.2">
      <c r="A1302" s="38" t="s">
        <v>1953</v>
      </c>
      <c r="B1302" s="38" t="s">
        <v>1971</v>
      </c>
      <c r="C1302" s="38" t="s">
        <v>197</v>
      </c>
      <c r="D1302" s="75">
        <v>16</v>
      </c>
      <c r="E1302" s="75">
        <v>30</v>
      </c>
      <c r="F1302" s="38" t="s">
        <v>1238</v>
      </c>
      <c r="G1302" s="36" t="s">
        <v>2459</v>
      </c>
      <c r="H1302" s="38" t="s">
        <v>1963</v>
      </c>
      <c r="I1302" s="37" t="s">
        <v>196</v>
      </c>
      <c r="J1302" s="65">
        <v>1800</v>
      </c>
      <c r="K1302" s="38" t="s">
        <v>272</v>
      </c>
    </row>
    <row r="1303" spans="1:11" ht="14.1" customHeight="1" x14ac:dyDescent="0.2">
      <c r="A1303" s="38" t="s">
        <v>1953</v>
      </c>
      <c r="B1303" s="38" t="s">
        <v>1983</v>
      </c>
      <c r="C1303" s="38" t="s">
        <v>281</v>
      </c>
      <c r="D1303" s="73">
        <v>9.8833333333333293</v>
      </c>
      <c r="E1303" s="73">
        <v>30.15</v>
      </c>
      <c r="F1303" s="8" t="s">
        <v>269</v>
      </c>
      <c r="G1303" s="36" t="s">
        <v>2459</v>
      </c>
      <c r="H1303" s="38" t="s">
        <v>1984</v>
      </c>
      <c r="I1303" s="37" t="s">
        <v>196</v>
      </c>
      <c r="J1303" s="41" t="s">
        <v>1985</v>
      </c>
      <c r="K1303" s="38" t="s">
        <v>18</v>
      </c>
    </row>
    <row r="1304" spans="1:11" ht="14.1" customHeight="1" x14ac:dyDescent="0.2">
      <c r="A1304" s="38" t="s">
        <v>1953</v>
      </c>
      <c r="B1304" s="38" t="s">
        <v>1979</v>
      </c>
      <c r="C1304" s="36" t="s">
        <v>2459</v>
      </c>
      <c r="D1304" s="73">
        <v>11.0666666666667</v>
      </c>
      <c r="E1304" s="73">
        <v>26.85</v>
      </c>
      <c r="F1304" s="8" t="s">
        <v>269</v>
      </c>
      <c r="G1304" s="36" t="s">
        <v>2459</v>
      </c>
      <c r="H1304" s="38" t="s">
        <v>1980</v>
      </c>
      <c r="I1304" s="37" t="s">
        <v>196</v>
      </c>
      <c r="J1304" s="65" t="s">
        <v>1981</v>
      </c>
      <c r="K1304" s="38" t="s">
        <v>18</v>
      </c>
    </row>
    <row r="1305" spans="1:11" ht="14.1" customHeight="1" x14ac:dyDescent="0.2">
      <c r="A1305" s="38" t="s">
        <v>1953</v>
      </c>
      <c r="B1305" s="38" t="s">
        <v>1972</v>
      </c>
      <c r="C1305" s="38" t="s">
        <v>1973</v>
      </c>
      <c r="D1305" s="73">
        <v>11.0666666666667</v>
      </c>
      <c r="E1305" s="73">
        <v>26.85</v>
      </c>
      <c r="F1305" s="8" t="s">
        <v>269</v>
      </c>
      <c r="G1305" s="36" t="s">
        <v>2459</v>
      </c>
      <c r="H1305" s="38" t="s">
        <v>1974</v>
      </c>
      <c r="I1305" s="37" t="s">
        <v>196</v>
      </c>
      <c r="J1305" s="65" t="s">
        <v>1975</v>
      </c>
      <c r="K1305" s="38" t="s">
        <v>18</v>
      </c>
    </row>
    <row r="1306" spans="1:11" ht="14.1" customHeight="1" x14ac:dyDescent="0.2">
      <c r="A1306" s="38" t="s">
        <v>1953</v>
      </c>
      <c r="B1306" s="38" t="s">
        <v>2488</v>
      </c>
      <c r="C1306" s="38" t="s">
        <v>1973</v>
      </c>
      <c r="D1306" s="73">
        <v>11.0666666666667</v>
      </c>
      <c r="E1306" s="73">
        <v>26.85</v>
      </c>
      <c r="F1306" s="8" t="s">
        <v>269</v>
      </c>
      <c r="G1306" s="36" t="s">
        <v>2459</v>
      </c>
      <c r="H1306" s="38" t="s">
        <v>1976</v>
      </c>
      <c r="I1306" s="37" t="s">
        <v>196</v>
      </c>
      <c r="J1306" s="65" t="s">
        <v>1673</v>
      </c>
      <c r="K1306" s="38" t="s">
        <v>18</v>
      </c>
    </row>
    <row r="1307" spans="1:11" ht="14.1" customHeight="1" x14ac:dyDescent="0.2">
      <c r="A1307" s="38" t="s">
        <v>1953</v>
      </c>
      <c r="B1307" s="38" t="s">
        <v>2489</v>
      </c>
      <c r="C1307" s="38" t="s">
        <v>1973</v>
      </c>
      <c r="D1307" s="73">
        <v>11.0666666666667</v>
      </c>
      <c r="E1307" s="73">
        <v>26.85</v>
      </c>
      <c r="F1307" s="8" t="s">
        <v>269</v>
      </c>
      <c r="G1307" s="36" t="s">
        <v>2459</v>
      </c>
      <c r="H1307" s="38" t="s">
        <v>1977</v>
      </c>
      <c r="I1307" s="37" t="s">
        <v>196</v>
      </c>
      <c r="J1307" s="65" t="s">
        <v>1978</v>
      </c>
      <c r="K1307" s="38" t="s">
        <v>18</v>
      </c>
    </row>
    <row r="1308" spans="1:11" ht="14.1" customHeight="1" x14ac:dyDescent="0.2">
      <c r="A1308" s="38" t="s">
        <v>1953</v>
      </c>
      <c r="B1308" s="38" t="s">
        <v>1982</v>
      </c>
      <c r="C1308" s="36" t="s">
        <v>2459</v>
      </c>
      <c r="D1308" s="73">
        <v>13.1833333333333</v>
      </c>
      <c r="E1308" s="73">
        <v>30.216666666666701</v>
      </c>
      <c r="F1308" s="8" t="s">
        <v>269</v>
      </c>
      <c r="G1308" s="36" t="s">
        <v>2459</v>
      </c>
      <c r="H1308" s="38" t="s">
        <v>1980</v>
      </c>
      <c r="I1308" s="37" t="s">
        <v>196</v>
      </c>
      <c r="J1308" s="65" t="s">
        <v>1673</v>
      </c>
      <c r="K1308" s="38" t="s">
        <v>18</v>
      </c>
    </row>
    <row r="1309" spans="1:11" ht="14.1" customHeight="1" x14ac:dyDescent="0.2">
      <c r="A1309" s="38" t="s">
        <v>1953</v>
      </c>
      <c r="B1309" s="38" t="s">
        <v>1989</v>
      </c>
      <c r="C1309" s="36" t="s">
        <v>2459</v>
      </c>
      <c r="D1309" s="75">
        <v>16</v>
      </c>
      <c r="E1309" s="75">
        <v>30</v>
      </c>
      <c r="F1309" s="8" t="s">
        <v>269</v>
      </c>
      <c r="G1309" s="36" t="s">
        <v>2459</v>
      </c>
      <c r="H1309" s="38" t="s">
        <v>1990</v>
      </c>
      <c r="I1309" s="37" t="s">
        <v>196</v>
      </c>
      <c r="J1309" s="65" t="s">
        <v>1673</v>
      </c>
      <c r="K1309" s="38" t="s">
        <v>18</v>
      </c>
    </row>
    <row r="1310" spans="1:11" ht="14.1" customHeight="1" x14ac:dyDescent="0.2">
      <c r="A1310" s="38" t="s">
        <v>1953</v>
      </c>
      <c r="B1310" s="38" t="s">
        <v>1986</v>
      </c>
      <c r="C1310" s="38" t="s">
        <v>281</v>
      </c>
      <c r="D1310" s="73">
        <v>19.615833333333299</v>
      </c>
      <c r="E1310" s="73">
        <v>37.216388888888901</v>
      </c>
      <c r="F1310" s="8" t="s">
        <v>269</v>
      </c>
      <c r="G1310" s="36" t="s">
        <v>2459</v>
      </c>
      <c r="H1310" s="38" t="s">
        <v>1987</v>
      </c>
      <c r="I1310" s="37" t="s">
        <v>196</v>
      </c>
      <c r="J1310" s="65" t="s">
        <v>1988</v>
      </c>
      <c r="K1310" s="38" t="s">
        <v>18</v>
      </c>
    </row>
    <row r="1311" spans="1:11" ht="14.1" customHeight="1" x14ac:dyDescent="0.2">
      <c r="A1311" s="38" t="s">
        <v>1953</v>
      </c>
      <c r="B1311" s="38" t="s">
        <v>1953</v>
      </c>
      <c r="C1311" s="36" t="s">
        <v>2459</v>
      </c>
      <c r="D1311" s="75">
        <v>14.584444400000001</v>
      </c>
      <c r="E1311" s="75">
        <v>29.491769099999999</v>
      </c>
      <c r="F1311" s="5" t="s">
        <v>557</v>
      </c>
      <c r="G1311" s="36" t="s">
        <v>2459</v>
      </c>
      <c r="H1311" s="38" t="s">
        <v>1994</v>
      </c>
      <c r="I1311" s="37" t="s">
        <v>196</v>
      </c>
      <c r="J1311" s="65">
        <v>7000</v>
      </c>
      <c r="K1311" s="38" t="s">
        <v>272</v>
      </c>
    </row>
    <row r="1312" spans="1:11" ht="14.1" customHeight="1" x14ac:dyDescent="0.2">
      <c r="A1312" s="38" t="s">
        <v>1953</v>
      </c>
      <c r="B1312" s="38" t="s">
        <v>1953</v>
      </c>
      <c r="C1312" s="36" t="s">
        <v>2459</v>
      </c>
      <c r="D1312" s="75">
        <v>14.584444400000001</v>
      </c>
      <c r="E1312" s="75">
        <v>29.491769099999999</v>
      </c>
      <c r="F1312" s="5" t="s">
        <v>557</v>
      </c>
      <c r="G1312" s="36" t="s">
        <v>2459</v>
      </c>
      <c r="H1312" s="38" t="s">
        <v>1993</v>
      </c>
      <c r="I1312" s="37" t="s">
        <v>196</v>
      </c>
      <c r="J1312" s="65">
        <v>8000</v>
      </c>
      <c r="K1312" s="38" t="s">
        <v>272</v>
      </c>
    </row>
    <row r="1313" spans="1:11" ht="14.1" customHeight="1" x14ac:dyDescent="0.2">
      <c r="A1313" s="38" t="s">
        <v>1953</v>
      </c>
      <c r="B1313" s="38" t="s">
        <v>1991</v>
      </c>
      <c r="C1313" s="36" t="s">
        <v>2459</v>
      </c>
      <c r="D1313" s="75">
        <v>15.316165700000001</v>
      </c>
      <c r="E1313" s="75">
        <v>32.828527299999998</v>
      </c>
      <c r="F1313" s="5" t="s">
        <v>557</v>
      </c>
      <c r="G1313" s="36" t="s">
        <v>2459</v>
      </c>
      <c r="H1313" s="38" t="s">
        <v>1992</v>
      </c>
      <c r="I1313" s="37" t="s">
        <v>196</v>
      </c>
      <c r="J1313" s="53">
        <v>60000</v>
      </c>
      <c r="K1313" s="38" t="s">
        <v>272</v>
      </c>
    </row>
    <row r="1314" spans="1:11" ht="14.1" customHeight="1" x14ac:dyDescent="0.2">
      <c r="A1314" s="38" t="s">
        <v>1953</v>
      </c>
      <c r="B1314" s="38" t="s">
        <v>1991</v>
      </c>
      <c r="C1314" s="36" t="s">
        <v>2459</v>
      </c>
      <c r="D1314" s="75">
        <v>15.316165700000001</v>
      </c>
      <c r="E1314" s="75">
        <v>32.828527299999998</v>
      </c>
      <c r="F1314" s="5" t="s">
        <v>557</v>
      </c>
      <c r="G1314" s="36" t="s">
        <v>2459</v>
      </c>
      <c r="H1314" s="38" t="s">
        <v>1992</v>
      </c>
      <c r="I1314" s="37" t="s">
        <v>196</v>
      </c>
      <c r="J1314" s="65">
        <v>150000</v>
      </c>
      <c r="K1314" s="38" t="s">
        <v>272</v>
      </c>
    </row>
    <row r="1315" spans="1:11" ht="14.1" customHeight="1" x14ac:dyDescent="0.2">
      <c r="A1315" s="10" t="s">
        <v>1995</v>
      </c>
      <c r="B1315" s="38" t="s">
        <v>1996</v>
      </c>
      <c r="C1315" s="36" t="s">
        <v>2459</v>
      </c>
      <c r="D1315" s="73">
        <v>-27.016666666666701</v>
      </c>
      <c r="E1315" s="73">
        <v>31.65</v>
      </c>
      <c r="F1315" s="41" t="s">
        <v>276</v>
      </c>
      <c r="G1315" s="38" t="s">
        <v>1997</v>
      </c>
      <c r="H1315" s="38" t="s">
        <v>1998</v>
      </c>
      <c r="I1315" s="37" t="s">
        <v>196</v>
      </c>
      <c r="J1315" s="41">
        <v>888000</v>
      </c>
      <c r="K1315" s="38" t="s">
        <v>272</v>
      </c>
    </row>
    <row r="1316" spans="1:11" ht="14.1" customHeight="1" x14ac:dyDescent="0.2">
      <c r="A1316" s="10" t="s">
        <v>1995</v>
      </c>
      <c r="B1316" s="38" t="s">
        <v>1996</v>
      </c>
      <c r="C1316" s="36" t="s">
        <v>2459</v>
      </c>
      <c r="D1316" s="73">
        <v>-27.016666666666701</v>
      </c>
      <c r="E1316" s="73">
        <v>31.65</v>
      </c>
      <c r="F1316" s="38" t="s">
        <v>2312</v>
      </c>
      <c r="G1316" s="36" t="s">
        <v>2459</v>
      </c>
      <c r="H1316" s="38" t="s">
        <v>2313</v>
      </c>
      <c r="I1316" s="37" t="s">
        <v>196</v>
      </c>
      <c r="J1316" s="41">
        <v>2400</v>
      </c>
      <c r="K1316" s="38" t="s">
        <v>272</v>
      </c>
    </row>
    <row r="1317" spans="1:11" ht="14.1" customHeight="1" x14ac:dyDescent="0.2">
      <c r="A1317" s="34" t="s">
        <v>1999</v>
      </c>
      <c r="B1317" s="35" t="s">
        <v>2005</v>
      </c>
      <c r="C1317" s="34" t="s">
        <v>192</v>
      </c>
      <c r="D1317" s="74">
        <v>33.533299999999997</v>
      </c>
      <c r="E1317" s="74">
        <v>36.2333</v>
      </c>
      <c r="F1317" s="37" t="s">
        <v>296</v>
      </c>
      <c r="G1317" s="36" t="s">
        <v>2459</v>
      </c>
      <c r="H1317" s="35" t="s">
        <v>2006</v>
      </c>
      <c r="I1317" s="37" t="s">
        <v>196</v>
      </c>
      <c r="J1317" s="39">
        <v>190</v>
      </c>
      <c r="K1317" s="38" t="s">
        <v>272</v>
      </c>
    </row>
    <row r="1318" spans="1:11" ht="14.1" customHeight="1" x14ac:dyDescent="0.2">
      <c r="A1318" s="34" t="s">
        <v>1999</v>
      </c>
      <c r="B1318" s="35" t="s">
        <v>2000</v>
      </c>
      <c r="C1318" s="34" t="s">
        <v>192</v>
      </c>
      <c r="D1318" s="74">
        <v>33.616700000000002</v>
      </c>
      <c r="E1318" s="74">
        <v>36.5</v>
      </c>
      <c r="F1318" s="37" t="s">
        <v>296</v>
      </c>
      <c r="G1318" s="36" t="s">
        <v>2459</v>
      </c>
      <c r="H1318" s="35" t="s">
        <v>2001</v>
      </c>
      <c r="I1318" s="37" t="s">
        <v>196</v>
      </c>
      <c r="J1318" s="39">
        <v>850</v>
      </c>
      <c r="K1318" s="38" t="s">
        <v>272</v>
      </c>
    </row>
    <row r="1319" spans="1:11" ht="14.1" customHeight="1" x14ac:dyDescent="0.2">
      <c r="A1319" s="34" t="s">
        <v>1999</v>
      </c>
      <c r="B1319" s="35" t="s">
        <v>2013</v>
      </c>
      <c r="C1319" s="34" t="s">
        <v>192</v>
      </c>
      <c r="D1319" s="74">
        <v>34.883299999999998</v>
      </c>
      <c r="E1319" s="74">
        <v>35.883299999999998</v>
      </c>
      <c r="F1319" s="37" t="s">
        <v>296</v>
      </c>
      <c r="G1319" s="36" t="s">
        <v>2459</v>
      </c>
      <c r="H1319" s="35" t="s">
        <v>2014</v>
      </c>
      <c r="I1319" s="37" t="s">
        <v>196</v>
      </c>
      <c r="J1319" s="39">
        <v>1800</v>
      </c>
      <c r="K1319" s="38" t="s">
        <v>272</v>
      </c>
    </row>
    <row r="1320" spans="1:11" ht="14.1" customHeight="1" x14ac:dyDescent="0.2">
      <c r="A1320" s="34" t="s">
        <v>1999</v>
      </c>
      <c r="B1320" s="40" t="s">
        <v>2011</v>
      </c>
      <c r="C1320" s="34" t="s">
        <v>192</v>
      </c>
      <c r="D1320" s="74">
        <v>34.916699999999999</v>
      </c>
      <c r="E1320" s="74">
        <v>36.7333</v>
      </c>
      <c r="F1320" s="37" t="s">
        <v>296</v>
      </c>
      <c r="G1320" s="36" t="s">
        <v>2459</v>
      </c>
      <c r="H1320" s="35" t="s">
        <v>2012</v>
      </c>
      <c r="I1320" s="37" t="s">
        <v>196</v>
      </c>
      <c r="J1320" s="43">
        <v>120</v>
      </c>
      <c r="K1320" s="38" t="s">
        <v>272</v>
      </c>
    </row>
    <row r="1321" spans="1:11" ht="14.1" customHeight="1" x14ac:dyDescent="0.2">
      <c r="A1321" s="34" t="s">
        <v>1999</v>
      </c>
      <c r="B1321" s="35" t="s">
        <v>2007</v>
      </c>
      <c r="C1321" s="34" t="s">
        <v>192</v>
      </c>
      <c r="D1321" s="74">
        <v>35.133299999999998</v>
      </c>
      <c r="E1321" s="74">
        <v>36.75</v>
      </c>
      <c r="F1321" s="37" t="s">
        <v>296</v>
      </c>
      <c r="G1321" s="36" t="s">
        <v>2459</v>
      </c>
      <c r="H1321" s="35" t="s">
        <v>2008</v>
      </c>
      <c r="I1321" s="37" t="s">
        <v>196</v>
      </c>
      <c r="J1321" s="39">
        <v>430</v>
      </c>
      <c r="K1321" s="38" t="s">
        <v>272</v>
      </c>
    </row>
    <row r="1322" spans="1:11" ht="14.1" customHeight="1" x14ac:dyDescent="0.2">
      <c r="A1322" s="34" t="s">
        <v>1999</v>
      </c>
      <c r="B1322" s="35" t="s">
        <v>2002</v>
      </c>
      <c r="C1322" s="34" t="s">
        <v>192</v>
      </c>
      <c r="D1322" s="74">
        <v>36.202800000000003</v>
      </c>
      <c r="E1322" s="74">
        <v>37.1586</v>
      </c>
      <c r="F1322" s="37" t="s">
        <v>296</v>
      </c>
      <c r="G1322" s="36" t="s">
        <v>2459</v>
      </c>
      <c r="H1322" s="35" t="s">
        <v>2004</v>
      </c>
      <c r="I1322" s="37" t="s">
        <v>196</v>
      </c>
      <c r="J1322" s="39">
        <v>850</v>
      </c>
      <c r="K1322" s="38" t="s">
        <v>272</v>
      </c>
    </row>
    <row r="1323" spans="1:11" ht="14.1" customHeight="1" x14ac:dyDescent="0.2">
      <c r="A1323" s="34" t="s">
        <v>1999</v>
      </c>
      <c r="B1323" s="35" t="s">
        <v>2002</v>
      </c>
      <c r="C1323" s="34" t="s">
        <v>192</v>
      </c>
      <c r="D1323" s="74">
        <v>36.202800000000003</v>
      </c>
      <c r="E1323" s="74">
        <v>37.1586</v>
      </c>
      <c r="F1323" s="37" t="s">
        <v>296</v>
      </c>
      <c r="G1323" s="36" t="s">
        <v>2459</v>
      </c>
      <c r="H1323" s="35" t="s">
        <v>2003</v>
      </c>
      <c r="I1323" s="37" t="s">
        <v>196</v>
      </c>
      <c r="J1323" s="39">
        <v>920</v>
      </c>
      <c r="K1323" s="38" t="s">
        <v>272</v>
      </c>
    </row>
    <row r="1324" spans="1:11" ht="14.1" customHeight="1" x14ac:dyDescent="0.2">
      <c r="A1324" s="34" t="s">
        <v>1999</v>
      </c>
      <c r="B1324" s="35" t="s">
        <v>2009</v>
      </c>
      <c r="C1324" s="34" t="s">
        <v>192</v>
      </c>
      <c r="D1324" s="74">
        <v>36.316699999999997</v>
      </c>
      <c r="E1324" s="74">
        <v>37.200000000000003</v>
      </c>
      <c r="F1324" s="37" t="s">
        <v>296</v>
      </c>
      <c r="G1324" s="36" t="s">
        <v>2459</v>
      </c>
      <c r="H1324" s="35" t="s">
        <v>2010</v>
      </c>
      <c r="I1324" s="37" t="s">
        <v>196</v>
      </c>
      <c r="J1324" s="39" t="s">
        <v>198</v>
      </c>
      <c r="K1324" s="38" t="s">
        <v>272</v>
      </c>
    </row>
    <row r="1325" spans="1:11" ht="14.1" customHeight="1" x14ac:dyDescent="0.2">
      <c r="A1325" s="34" t="s">
        <v>1999</v>
      </c>
      <c r="B1325" s="35" t="s">
        <v>2015</v>
      </c>
      <c r="C1325" s="34" t="s">
        <v>192</v>
      </c>
      <c r="D1325" s="74">
        <v>34.7333</v>
      </c>
      <c r="E1325" s="74">
        <v>36.716700000000003</v>
      </c>
      <c r="F1325" s="34" t="s">
        <v>2498</v>
      </c>
      <c r="G1325" s="34" t="s">
        <v>199</v>
      </c>
      <c r="H1325" s="35" t="s">
        <v>2016</v>
      </c>
      <c r="I1325" s="37" t="s">
        <v>196</v>
      </c>
      <c r="J1325" s="39" t="s">
        <v>198</v>
      </c>
      <c r="K1325" s="38" t="s">
        <v>272</v>
      </c>
    </row>
    <row r="1326" spans="1:11" ht="14.1" customHeight="1" x14ac:dyDescent="0.2">
      <c r="A1326" s="34" t="s">
        <v>1999</v>
      </c>
      <c r="B1326" s="35" t="s">
        <v>2015</v>
      </c>
      <c r="C1326" s="34" t="s">
        <v>192</v>
      </c>
      <c r="D1326" s="74">
        <v>34.7333</v>
      </c>
      <c r="E1326" s="74">
        <v>36.716700000000003</v>
      </c>
      <c r="F1326" s="12" t="s">
        <v>2498</v>
      </c>
      <c r="G1326" s="36" t="s">
        <v>2459</v>
      </c>
      <c r="H1326" s="35" t="s">
        <v>2524</v>
      </c>
      <c r="I1326" s="37" t="s">
        <v>196</v>
      </c>
      <c r="J1326" s="39">
        <v>122</v>
      </c>
      <c r="K1326" s="38" t="s">
        <v>272</v>
      </c>
    </row>
    <row r="1327" spans="1:11" ht="14.1" customHeight="1" x14ac:dyDescent="0.2">
      <c r="A1327" s="34" t="s">
        <v>1999</v>
      </c>
      <c r="B1327" s="34" t="s">
        <v>2017</v>
      </c>
      <c r="C1327" s="34" t="s">
        <v>200</v>
      </c>
      <c r="D1327" s="74">
        <v>34.950000000000003</v>
      </c>
      <c r="E1327" s="74">
        <v>37</v>
      </c>
      <c r="F1327" s="38" t="s">
        <v>182</v>
      </c>
      <c r="G1327" s="34" t="s">
        <v>199</v>
      </c>
      <c r="H1327" s="35" t="s">
        <v>2018</v>
      </c>
      <c r="I1327" s="37" t="s">
        <v>196</v>
      </c>
      <c r="J1327" s="43">
        <v>800</v>
      </c>
      <c r="K1327" s="38" t="s">
        <v>272</v>
      </c>
    </row>
    <row r="1328" spans="1:11" ht="14.1" customHeight="1" x14ac:dyDescent="0.2">
      <c r="A1328" s="34" t="s">
        <v>1999</v>
      </c>
      <c r="B1328" s="34" t="s">
        <v>2015</v>
      </c>
      <c r="C1328" s="34" t="s">
        <v>192</v>
      </c>
      <c r="D1328" s="74">
        <v>34.7333</v>
      </c>
      <c r="E1328" s="74">
        <v>36.716700000000003</v>
      </c>
      <c r="F1328" s="34" t="s">
        <v>1078</v>
      </c>
      <c r="G1328" s="34" t="s">
        <v>199</v>
      </c>
      <c r="H1328" s="35" t="s">
        <v>2018</v>
      </c>
      <c r="I1328" s="37" t="s">
        <v>196</v>
      </c>
      <c r="J1328" s="41" t="s">
        <v>198</v>
      </c>
      <c r="K1328" s="38" t="s">
        <v>272</v>
      </c>
    </row>
    <row r="1329" spans="1:11" ht="14.1" customHeight="1" x14ac:dyDescent="0.2">
      <c r="A1329" s="34" t="s">
        <v>1999</v>
      </c>
      <c r="B1329" s="34" t="s">
        <v>2015</v>
      </c>
      <c r="C1329" s="34" t="s">
        <v>197</v>
      </c>
      <c r="D1329" s="74">
        <v>34.7333</v>
      </c>
      <c r="E1329" s="74">
        <v>36.716700000000003</v>
      </c>
      <c r="F1329" s="34" t="s">
        <v>199</v>
      </c>
      <c r="G1329" s="36" t="s">
        <v>2459</v>
      </c>
      <c r="H1329" s="40" t="s">
        <v>2019</v>
      </c>
      <c r="I1329" s="37" t="s">
        <v>196</v>
      </c>
      <c r="J1329" s="41" t="s">
        <v>198</v>
      </c>
      <c r="K1329" s="38" t="s">
        <v>272</v>
      </c>
    </row>
    <row r="1330" spans="1:11" ht="14.1" customHeight="1" x14ac:dyDescent="0.2">
      <c r="A1330" s="34" t="s">
        <v>1999</v>
      </c>
      <c r="B1330" s="35" t="s">
        <v>2025</v>
      </c>
      <c r="C1330" s="34" t="s">
        <v>192</v>
      </c>
      <c r="D1330" s="74">
        <v>35.6</v>
      </c>
      <c r="E1330" s="74">
        <v>39.833300000000001</v>
      </c>
      <c r="F1330" s="38" t="s">
        <v>344</v>
      </c>
      <c r="G1330" s="34" t="s">
        <v>199</v>
      </c>
      <c r="H1330" s="35" t="s">
        <v>2023</v>
      </c>
      <c r="I1330" s="37" t="s">
        <v>196</v>
      </c>
      <c r="J1330" s="39" t="s">
        <v>198</v>
      </c>
      <c r="K1330" s="38" t="s">
        <v>272</v>
      </c>
    </row>
    <row r="1331" spans="1:11" ht="14.1" customHeight="1" x14ac:dyDescent="0.2">
      <c r="A1331" s="34" t="s">
        <v>1999</v>
      </c>
      <c r="B1331" s="35" t="s">
        <v>2024</v>
      </c>
      <c r="C1331" s="34" t="s">
        <v>192</v>
      </c>
      <c r="D1331" s="74">
        <v>36.061100000000003</v>
      </c>
      <c r="E1331" s="74">
        <v>40.669400000000003</v>
      </c>
      <c r="F1331" s="38" t="s">
        <v>344</v>
      </c>
      <c r="G1331" s="34" t="s">
        <v>199</v>
      </c>
      <c r="H1331" s="35" t="s">
        <v>2014</v>
      </c>
      <c r="I1331" s="37" t="s">
        <v>196</v>
      </c>
      <c r="J1331" s="39" t="s">
        <v>198</v>
      </c>
      <c r="K1331" s="38" t="s">
        <v>272</v>
      </c>
    </row>
    <row r="1332" spans="1:11" ht="14.1" customHeight="1" x14ac:dyDescent="0.2">
      <c r="A1332" s="34" t="s">
        <v>1999</v>
      </c>
      <c r="B1332" s="35" t="s">
        <v>2022</v>
      </c>
      <c r="C1332" s="34" t="s">
        <v>192</v>
      </c>
      <c r="D1332" s="74">
        <v>36.066699999999997</v>
      </c>
      <c r="E1332" s="74">
        <v>37.5</v>
      </c>
      <c r="F1332" s="38" t="s">
        <v>344</v>
      </c>
      <c r="G1332" s="34" t="s">
        <v>199</v>
      </c>
      <c r="H1332" s="35" t="s">
        <v>2023</v>
      </c>
      <c r="I1332" s="37" t="s">
        <v>196</v>
      </c>
      <c r="J1332" s="39" t="s">
        <v>198</v>
      </c>
      <c r="K1332" s="38" t="s">
        <v>272</v>
      </c>
    </row>
    <row r="1333" spans="1:11" ht="14.1" customHeight="1" x14ac:dyDescent="0.2">
      <c r="A1333" s="34" t="s">
        <v>1999</v>
      </c>
      <c r="B1333" s="35" t="s">
        <v>2020</v>
      </c>
      <c r="C1333" s="34" t="s">
        <v>192</v>
      </c>
      <c r="D1333" s="74">
        <v>36.838299999999997</v>
      </c>
      <c r="E1333" s="74">
        <v>41.198300000000003</v>
      </c>
      <c r="F1333" s="38" t="s">
        <v>344</v>
      </c>
      <c r="G1333" s="34" t="s">
        <v>199</v>
      </c>
      <c r="H1333" s="35" t="s">
        <v>2021</v>
      </c>
      <c r="I1333" s="37" t="s">
        <v>196</v>
      </c>
      <c r="J1333" s="39" t="s">
        <v>198</v>
      </c>
      <c r="K1333" s="38" t="s">
        <v>272</v>
      </c>
    </row>
    <row r="1334" spans="1:11" ht="14.1" customHeight="1" x14ac:dyDescent="0.2">
      <c r="A1334" s="34" t="s">
        <v>1999</v>
      </c>
      <c r="B1334" s="34" t="s">
        <v>2007</v>
      </c>
      <c r="C1334" s="34" t="s">
        <v>192</v>
      </c>
      <c r="D1334" s="74">
        <v>35.133299999999998</v>
      </c>
      <c r="E1334" s="74">
        <v>36.75</v>
      </c>
      <c r="F1334" s="5" t="s">
        <v>557</v>
      </c>
      <c r="G1334" s="34" t="s">
        <v>199</v>
      </c>
      <c r="H1334" s="35" t="s">
        <v>2337</v>
      </c>
      <c r="I1334" s="37" t="s">
        <v>196</v>
      </c>
      <c r="J1334" s="43" t="s">
        <v>198</v>
      </c>
      <c r="K1334" s="38" t="s">
        <v>272</v>
      </c>
    </row>
    <row r="1335" spans="1:11" ht="14.1" customHeight="1" x14ac:dyDescent="0.2">
      <c r="A1335" s="34" t="s">
        <v>1999</v>
      </c>
      <c r="B1335" s="34" t="s">
        <v>2015</v>
      </c>
      <c r="C1335" s="34" t="s">
        <v>192</v>
      </c>
      <c r="D1335" s="74">
        <v>34.7333</v>
      </c>
      <c r="E1335" s="74">
        <v>36.716700000000003</v>
      </c>
      <c r="F1335" s="41" t="s">
        <v>2379</v>
      </c>
      <c r="G1335" s="34" t="s">
        <v>199</v>
      </c>
      <c r="H1335" s="40" t="s">
        <v>2016</v>
      </c>
      <c r="I1335" s="37" t="s">
        <v>196</v>
      </c>
      <c r="J1335" s="43" t="s">
        <v>198</v>
      </c>
      <c r="K1335" s="38" t="s">
        <v>272</v>
      </c>
    </row>
    <row r="1336" spans="1:11" ht="14.1" customHeight="1" x14ac:dyDescent="0.2">
      <c r="A1336" s="54" t="s">
        <v>2026</v>
      </c>
      <c r="B1336" s="62" t="s">
        <v>2054</v>
      </c>
      <c r="C1336" s="54" t="s">
        <v>197</v>
      </c>
      <c r="D1336" s="76">
        <v>-7.4833333333333298</v>
      </c>
      <c r="E1336" s="76">
        <v>34.016666666666701</v>
      </c>
      <c r="F1336" s="44" t="s">
        <v>2242</v>
      </c>
      <c r="G1336" s="36" t="s">
        <v>2459</v>
      </c>
      <c r="H1336" s="62" t="s">
        <v>2055</v>
      </c>
      <c r="I1336" s="38" t="s">
        <v>196</v>
      </c>
      <c r="J1336" s="66">
        <v>4.7</v>
      </c>
      <c r="K1336" s="44" t="s">
        <v>272</v>
      </c>
    </row>
    <row r="1337" spans="1:11" ht="14.1" customHeight="1" x14ac:dyDescent="0.2">
      <c r="A1337" s="10" t="s">
        <v>2026</v>
      </c>
      <c r="B1337" s="10" t="s">
        <v>2031</v>
      </c>
      <c r="C1337" s="10" t="s">
        <v>197</v>
      </c>
      <c r="D1337" s="77">
        <v>-4.0999999999999996</v>
      </c>
      <c r="E1337" s="77">
        <v>34.270000000000003</v>
      </c>
      <c r="F1337" s="44" t="s">
        <v>2242</v>
      </c>
      <c r="G1337" s="36" t="s">
        <v>2459</v>
      </c>
      <c r="H1337" s="10" t="s">
        <v>2032</v>
      </c>
      <c r="I1337" s="37" t="s">
        <v>196</v>
      </c>
      <c r="J1337" s="11">
        <v>5600</v>
      </c>
      <c r="K1337" s="44" t="s">
        <v>271</v>
      </c>
    </row>
    <row r="1338" spans="1:11" ht="14.1" customHeight="1" x14ac:dyDescent="0.2">
      <c r="A1338" s="54" t="s">
        <v>2026</v>
      </c>
      <c r="B1338" s="62" t="s">
        <v>2050</v>
      </c>
      <c r="C1338" s="54" t="s">
        <v>197</v>
      </c>
      <c r="D1338" s="76">
        <v>-3.8333333333333299</v>
      </c>
      <c r="E1338" s="76">
        <v>32.6</v>
      </c>
      <c r="F1338" s="44" t="s">
        <v>2242</v>
      </c>
      <c r="G1338" s="36" t="s">
        <v>2459</v>
      </c>
      <c r="H1338" s="62" t="s">
        <v>2051</v>
      </c>
      <c r="I1338" s="38" t="s">
        <v>196</v>
      </c>
      <c r="J1338" s="66">
        <v>15.9</v>
      </c>
      <c r="K1338" s="44" t="s">
        <v>271</v>
      </c>
    </row>
    <row r="1339" spans="1:11" ht="14.1" customHeight="1" x14ac:dyDescent="0.2">
      <c r="A1339" s="10" t="s">
        <v>2026</v>
      </c>
      <c r="B1339" s="10" t="s">
        <v>2027</v>
      </c>
      <c r="C1339" s="10" t="s">
        <v>197</v>
      </c>
      <c r="D1339" s="77">
        <v>-3.48</v>
      </c>
      <c r="E1339" s="77">
        <v>33.42</v>
      </c>
      <c r="F1339" s="44" t="s">
        <v>2242</v>
      </c>
      <c r="G1339" s="36" t="s">
        <v>2459</v>
      </c>
      <c r="H1339" s="10" t="s">
        <v>2028</v>
      </c>
      <c r="I1339" s="37" t="s">
        <v>196</v>
      </c>
      <c r="J1339" s="11">
        <v>12440</v>
      </c>
      <c r="K1339" s="44" t="s">
        <v>271</v>
      </c>
    </row>
    <row r="1340" spans="1:11" ht="14.1" customHeight="1" x14ac:dyDescent="0.2">
      <c r="A1340" s="38" t="s">
        <v>2026</v>
      </c>
      <c r="B1340" s="38" t="s">
        <v>2029</v>
      </c>
      <c r="C1340" s="38" t="s">
        <v>197</v>
      </c>
      <c r="D1340" s="73">
        <v>-2.87</v>
      </c>
      <c r="E1340" s="73">
        <v>33.17</v>
      </c>
      <c r="F1340" s="44" t="s">
        <v>2242</v>
      </c>
      <c r="G1340" s="36" t="s">
        <v>2459</v>
      </c>
      <c r="H1340" s="38" t="s">
        <v>2030</v>
      </c>
      <c r="I1340" s="37" t="s">
        <v>196</v>
      </c>
      <c r="J1340" s="41">
        <v>15500</v>
      </c>
      <c r="K1340" s="44" t="s">
        <v>271</v>
      </c>
    </row>
    <row r="1341" spans="1:11" ht="14.1" customHeight="1" x14ac:dyDescent="0.2">
      <c r="A1341" s="54" t="s">
        <v>2026</v>
      </c>
      <c r="B1341" s="62" t="s">
        <v>2052</v>
      </c>
      <c r="C1341" s="54" t="s">
        <v>197</v>
      </c>
      <c r="D1341" s="75">
        <v>-2.8699774742126398</v>
      </c>
      <c r="E1341" s="75">
        <v>32.186836242675703</v>
      </c>
      <c r="F1341" s="44" t="s">
        <v>2242</v>
      </c>
      <c r="G1341" s="36" t="s">
        <v>2459</v>
      </c>
      <c r="H1341" s="62" t="s">
        <v>2053</v>
      </c>
      <c r="I1341" s="38" t="s">
        <v>196</v>
      </c>
      <c r="J1341" s="66">
        <v>20</v>
      </c>
      <c r="K1341" s="44" t="s">
        <v>272</v>
      </c>
    </row>
    <row r="1342" spans="1:11" ht="14.1" customHeight="1" x14ac:dyDescent="0.2">
      <c r="A1342" s="54" t="s">
        <v>2026</v>
      </c>
      <c r="B1342" s="62" t="s">
        <v>2048</v>
      </c>
      <c r="C1342" s="54" t="s">
        <v>197</v>
      </c>
      <c r="D1342" s="76">
        <v>-1.7666666666666699</v>
      </c>
      <c r="E1342" s="76">
        <v>34.0833333333333</v>
      </c>
      <c r="F1342" s="44" t="s">
        <v>2242</v>
      </c>
      <c r="G1342" s="36" t="s">
        <v>2459</v>
      </c>
      <c r="H1342" s="62" t="s">
        <v>2049</v>
      </c>
      <c r="I1342" s="38" t="s">
        <v>196</v>
      </c>
      <c r="J1342" s="43">
        <v>3.3</v>
      </c>
      <c r="K1342" s="44" t="s">
        <v>271</v>
      </c>
    </row>
    <row r="1343" spans="1:11" ht="14.1" customHeight="1" x14ac:dyDescent="0.2">
      <c r="A1343" s="54" t="s">
        <v>2026</v>
      </c>
      <c r="B1343" s="62" t="s">
        <v>2056</v>
      </c>
      <c r="C1343" s="54" t="s">
        <v>197</v>
      </c>
      <c r="D1343" s="76">
        <v>-1.75</v>
      </c>
      <c r="E1343" s="76">
        <v>34</v>
      </c>
      <c r="F1343" s="44" t="s">
        <v>2242</v>
      </c>
      <c r="G1343" s="36" t="s">
        <v>2459</v>
      </c>
      <c r="H1343" s="62" t="s">
        <v>2057</v>
      </c>
      <c r="I1343" s="38" t="s">
        <v>196</v>
      </c>
      <c r="J1343" s="66">
        <v>9.1999999999999993</v>
      </c>
      <c r="K1343" s="44" t="s">
        <v>271</v>
      </c>
    </row>
    <row r="1344" spans="1:11" ht="14.1" customHeight="1" x14ac:dyDescent="0.2">
      <c r="A1344" s="54" t="s">
        <v>2026</v>
      </c>
      <c r="B1344" s="62" t="s">
        <v>2056</v>
      </c>
      <c r="C1344" s="54" t="s">
        <v>197</v>
      </c>
      <c r="D1344" s="76">
        <v>1.75</v>
      </c>
      <c r="E1344" s="76">
        <v>34</v>
      </c>
      <c r="F1344" s="44" t="s">
        <v>2242</v>
      </c>
      <c r="G1344" s="38" t="s">
        <v>199</v>
      </c>
      <c r="H1344" s="62" t="s">
        <v>2057</v>
      </c>
      <c r="I1344" s="38" t="s">
        <v>196</v>
      </c>
      <c r="J1344" s="66">
        <v>2800000</v>
      </c>
      <c r="K1344" s="38" t="s">
        <v>272</v>
      </c>
    </row>
    <row r="1345" spans="1:11" ht="14.1" customHeight="1" x14ac:dyDescent="0.2">
      <c r="A1345" s="54" t="s">
        <v>2026</v>
      </c>
      <c r="B1345" s="62" t="s">
        <v>2048</v>
      </c>
      <c r="C1345" s="54" t="s">
        <v>197</v>
      </c>
      <c r="D1345" s="76">
        <v>1.8</v>
      </c>
      <c r="E1345" s="76">
        <v>34.1</v>
      </c>
      <c r="F1345" s="44" t="s">
        <v>2242</v>
      </c>
      <c r="G1345" s="38" t="s">
        <v>199</v>
      </c>
      <c r="H1345" s="62" t="s">
        <v>2049</v>
      </c>
      <c r="I1345" s="38" t="s">
        <v>196</v>
      </c>
      <c r="J1345" s="43">
        <v>1200000</v>
      </c>
      <c r="K1345" s="38" t="s">
        <v>272</v>
      </c>
    </row>
    <row r="1346" spans="1:11" ht="14.1" customHeight="1" x14ac:dyDescent="0.2">
      <c r="A1346" s="54" t="s">
        <v>2026</v>
      </c>
      <c r="B1346" s="62" t="s">
        <v>2052</v>
      </c>
      <c r="C1346" s="54" t="s">
        <v>197</v>
      </c>
      <c r="D1346" s="75">
        <v>2.8699774742126398</v>
      </c>
      <c r="E1346" s="75">
        <v>32.186836242675703</v>
      </c>
      <c r="F1346" s="44" t="s">
        <v>2242</v>
      </c>
      <c r="G1346" s="36" t="s">
        <v>2459</v>
      </c>
      <c r="H1346" s="62" t="s">
        <v>2053</v>
      </c>
      <c r="I1346" s="38" t="s">
        <v>196</v>
      </c>
      <c r="J1346" s="66">
        <v>5600000</v>
      </c>
      <c r="K1346" s="38" t="s">
        <v>272</v>
      </c>
    </row>
    <row r="1347" spans="1:11" ht="14.1" customHeight="1" x14ac:dyDescent="0.2">
      <c r="A1347" s="54" t="s">
        <v>2026</v>
      </c>
      <c r="B1347" s="62" t="s">
        <v>2050</v>
      </c>
      <c r="C1347" s="54" t="s">
        <v>197</v>
      </c>
      <c r="D1347" s="76">
        <v>3.8333333333333299</v>
      </c>
      <c r="E1347" s="76">
        <v>32.6</v>
      </c>
      <c r="F1347" s="44" t="s">
        <v>2242</v>
      </c>
      <c r="G1347" s="38" t="s">
        <v>375</v>
      </c>
      <c r="H1347" s="62" t="s">
        <v>2051</v>
      </c>
      <c r="I1347" s="38" t="s">
        <v>196</v>
      </c>
      <c r="J1347" s="66">
        <v>1095000</v>
      </c>
      <c r="K1347" s="38" t="s">
        <v>272</v>
      </c>
    </row>
    <row r="1348" spans="1:11" ht="14.1" customHeight="1" x14ac:dyDescent="0.2">
      <c r="A1348" s="54" t="s">
        <v>2026</v>
      </c>
      <c r="B1348" s="62" t="s">
        <v>2054</v>
      </c>
      <c r="C1348" s="54" t="s">
        <v>197</v>
      </c>
      <c r="D1348" s="76">
        <v>7.4833333333333298</v>
      </c>
      <c r="E1348" s="76">
        <v>34.016666666666701</v>
      </c>
      <c r="F1348" s="44" t="s">
        <v>2242</v>
      </c>
      <c r="G1348" s="38" t="s">
        <v>199</v>
      </c>
      <c r="H1348" s="62" t="s">
        <v>2055</v>
      </c>
      <c r="I1348" s="38" t="s">
        <v>196</v>
      </c>
      <c r="J1348" s="66">
        <v>2600000</v>
      </c>
      <c r="K1348" s="38" t="s">
        <v>272</v>
      </c>
    </row>
    <row r="1349" spans="1:11" ht="14.1" customHeight="1" x14ac:dyDescent="0.2">
      <c r="A1349" s="54" t="s">
        <v>2026</v>
      </c>
      <c r="B1349" s="62" t="s">
        <v>2035</v>
      </c>
      <c r="C1349" s="54" t="s">
        <v>192</v>
      </c>
      <c r="D1349" s="76">
        <v>5.4166666666666696</v>
      </c>
      <c r="E1349" s="76">
        <v>39.700000000000003</v>
      </c>
      <c r="F1349" s="37" t="s">
        <v>296</v>
      </c>
      <c r="G1349" s="36" t="s">
        <v>2459</v>
      </c>
      <c r="H1349" s="62" t="s">
        <v>2036</v>
      </c>
      <c r="I1349" s="37" t="s">
        <v>196</v>
      </c>
      <c r="J1349" s="66">
        <v>500</v>
      </c>
      <c r="K1349" s="38" t="s">
        <v>272</v>
      </c>
    </row>
    <row r="1350" spans="1:11" ht="14.1" customHeight="1" x14ac:dyDescent="0.2">
      <c r="A1350" s="54" t="s">
        <v>2026</v>
      </c>
      <c r="B1350" s="62" t="s">
        <v>2037</v>
      </c>
      <c r="C1350" s="54" t="s">
        <v>192</v>
      </c>
      <c r="D1350" s="75">
        <v>6.6631359999999997</v>
      </c>
      <c r="E1350" s="75">
        <v>39.1674431</v>
      </c>
      <c r="F1350" s="37" t="s">
        <v>296</v>
      </c>
      <c r="G1350" s="36" t="s">
        <v>2459</v>
      </c>
      <c r="H1350" s="62" t="s">
        <v>2038</v>
      </c>
      <c r="I1350" s="37" t="s">
        <v>196</v>
      </c>
      <c r="J1350" s="66">
        <v>500</v>
      </c>
      <c r="K1350" s="38" t="s">
        <v>272</v>
      </c>
    </row>
    <row r="1351" spans="1:11" ht="14.1" customHeight="1" x14ac:dyDescent="0.2">
      <c r="A1351" s="54" t="s">
        <v>2026</v>
      </c>
      <c r="B1351" s="62" t="s">
        <v>2033</v>
      </c>
      <c r="C1351" s="54" t="s">
        <v>192</v>
      </c>
      <c r="D1351" s="76">
        <v>8.8333333333333304</v>
      </c>
      <c r="E1351" s="76">
        <v>33.366666666666703</v>
      </c>
      <c r="F1351" s="37" t="s">
        <v>296</v>
      </c>
      <c r="G1351" s="36" t="s">
        <v>2459</v>
      </c>
      <c r="H1351" s="62" t="s">
        <v>2034</v>
      </c>
      <c r="I1351" s="37" t="s">
        <v>196</v>
      </c>
      <c r="J1351" s="66">
        <v>250000</v>
      </c>
      <c r="K1351" s="38" t="s">
        <v>272</v>
      </c>
    </row>
    <row r="1352" spans="1:11" ht="14.1" customHeight="1" x14ac:dyDescent="0.2">
      <c r="A1352" s="54" t="s">
        <v>2026</v>
      </c>
      <c r="B1352" s="62" t="s">
        <v>2039</v>
      </c>
      <c r="C1352" s="54" t="s">
        <v>197</v>
      </c>
      <c r="D1352" s="76">
        <v>9.1666666666666696</v>
      </c>
      <c r="E1352" s="76">
        <v>33.533333333333303</v>
      </c>
      <c r="F1352" s="40" t="s">
        <v>276</v>
      </c>
      <c r="G1352" s="36" t="s">
        <v>2459</v>
      </c>
      <c r="H1352" s="67" t="s">
        <v>2478</v>
      </c>
      <c r="I1352" s="37" t="s">
        <v>196</v>
      </c>
      <c r="J1352" s="66">
        <v>150000</v>
      </c>
      <c r="K1352" s="38" t="s">
        <v>272</v>
      </c>
    </row>
    <row r="1353" spans="1:11" ht="14.1" customHeight="1" x14ac:dyDescent="0.2">
      <c r="A1353" s="54" t="s">
        <v>2026</v>
      </c>
      <c r="B1353" s="62" t="s">
        <v>2040</v>
      </c>
      <c r="C1353" s="54" t="s">
        <v>197</v>
      </c>
      <c r="D1353" s="76">
        <v>3.8333333333333299</v>
      </c>
      <c r="E1353" s="76">
        <v>32.6</v>
      </c>
      <c r="F1353" s="38" t="s">
        <v>2247</v>
      </c>
      <c r="G1353" s="38" t="s">
        <v>375</v>
      </c>
      <c r="H1353" s="62" t="s">
        <v>2041</v>
      </c>
      <c r="I1353" s="37" t="s">
        <v>196</v>
      </c>
      <c r="J1353" s="66">
        <v>23600</v>
      </c>
      <c r="K1353" s="38" t="s">
        <v>272</v>
      </c>
    </row>
    <row r="1354" spans="1:11" ht="14.1" customHeight="1" x14ac:dyDescent="0.2">
      <c r="A1354" s="54" t="s">
        <v>2026</v>
      </c>
      <c r="B1354" s="62" t="s">
        <v>2044</v>
      </c>
      <c r="C1354" s="36" t="s">
        <v>2459</v>
      </c>
      <c r="D1354" s="76">
        <v>-3.6666666666666701</v>
      </c>
      <c r="E1354" s="76">
        <v>33.433333333333302</v>
      </c>
      <c r="F1354" s="10" t="s">
        <v>264</v>
      </c>
      <c r="G1354" s="36" t="s">
        <v>2459</v>
      </c>
      <c r="H1354" s="62" t="s">
        <v>2045</v>
      </c>
      <c r="I1354" s="38" t="s">
        <v>196</v>
      </c>
      <c r="J1354" s="66">
        <v>300000</v>
      </c>
      <c r="K1354" s="38" t="s">
        <v>273</v>
      </c>
    </row>
    <row r="1355" spans="1:11" ht="14.1" customHeight="1" x14ac:dyDescent="0.2">
      <c r="A1355" s="54" t="s">
        <v>2026</v>
      </c>
      <c r="B1355" s="62" t="s">
        <v>2042</v>
      </c>
      <c r="C1355" s="54" t="s">
        <v>197</v>
      </c>
      <c r="D1355" s="73">
        <v>-3.55</v>
      </c>
      <c r="E1355" s="73">
        <v>33.6</v>
      </c>
      <c r="F1355" s="10" t="s">
        <v>264</v>
      </c>
      <c r="G1355" s="36" t="s">
        <v>2459</v>
      </c>
      <c r="H1355" s="62" t="s">
        <v>2043</v>
      </c>
      <c r="I1355" s="37" t="s">
        <v>196</v>
      </c>
      <c r="J1355" s="66">
        <v>24000</v>
      </c>
      <c r="K1355" s="38" t="s">
        <v>273</v>
      </c>
    </row>
    <row r="1356" spans="1:11" ht="14.1" customHeight="1" x14ac:dyDescent="0.2">
      <c r="A1356" s="54" t="s">
        <v>2026</v>
      </c>
      <c r="B1356" s="54" t="s">
        <v>2046</v>
      </c>
      <c r="C1356" s="54" t="s">
        <v>197</v>
      </c>
      <c r="D1356" s="76">
        <v>-3.4916999999999998</v>
      </c>
      <c r="E1356" s="76">
        <v>34.661900000000003</v>
      </c>
      <c r="F1356" s="10" t="s">
        <v>264</v>
      </c>
      <c r="G1356" s="36" t="s">
        <v>2459</v>
      </c>
      <c r="H1356" s="54" t="s">
        <v>2047</v>
      </c>
      <c r="I1356" s="38" t="s">
        <v>196</v>
      </c>
      <c r="J1356" s="55">
        <v>115750</v>
      </c>
      <c r="K1356" s="38" t="s">
        <v>273</v>
      </c>
    </row>
    <row r="1357" spans="1:11" ht="14.1" customHeight="1" x14ac:dyDescent="0.2">
      <c r="A1357" s="54" t="s">
        <v>2026</v>
      </c>
      <c r="B1357" s="62" t="s">
        <v>2044</v>
      </c>
      <c r="C1357" s="54" t="s">
        <v>197</v>
      </c>
      <c r="D1357" s="76">
        <v>3.6666666666666701</v>
      </c>
      <c r="E1357" s="76">
        <v>33.433333333333302</v>
      </c>
      <c r="F1357" s="10" t="s">
        <v>264</v>
      </c>
      <c r="G1357" s="38" t="s">
        <v>375</v>
      </c>
      <c r="H1357" s="62" t="s">
        <v>2045</v>
      </c>
      <c r="I1357" s="37" t="s">
        <v>196</v>
      </c>
      <c r="J1357" s="66">
        <v>7060000</v>
      </c>
      <c r="K1357" s="38" t="s">
        <v>272</v>
      </c>
    </row>
    <row r="1358" spans="1:11" ht="14.1" customHeight="1" x14ac:dyDescent="0.2">
      <c r="A1358" s="54" t="s">
        <v>2026</v>
      </c>
      <c r="B1358" s="62" t="s">
        <v>2035</v>
      </c>
      <c r="C1358" s="54" t="s">
        <v>197</v>
      </c>
      <c r="D1358" s="76">
        <v>5.4166666666666696</v>
      </c>
      <c r="E1358" s="76">
        <v>39.700000000000003</v>
      </c>
      <c r="F1358" s="26" t="s">
        <v>421</v>
      </c>
      <c r="G1358" s="36" t="s">
        <v>2459</v>
      </c>
      <c r="H1358" s="62" t="s">
        <v>1129</v>
      </c>
      <c r="I1358" s="38" t="s">
        <v>196</v>
      </c>
      <c r="J1358" s="53">
        <v>20000</v>
      </c>
      <c r="K1358" s="38" t="s">
        <v>272</v>
      </c>
    </row>
    <row r="1359" spans="1:11" ht="14.1" customHeight="1" x14ac:dyDescent="0.2">
      <c r="A1359" s="54" t="s">
        <v>2026</v>
      </c>
      <c r="B1359" s="62" t="s">
        <v>2058</v>
      </c>
      <c r="C1359" s="54" t="s">
        <v>2059</v>
      </c>
      <c r="D1359" s="76">
        <v>-8.5166666666666693</v>
      </c>
      <c r="E1359" s="76">
        <v>39.433333333333302</v>
      </c>
      <c r="F1359" s="45" t="s">
        <v>577</v>
      </c>
      <c r="G1359" s="36" t="s">
        <v>2459</v>
      </c>
      <c r="H1359" s="62" t="s">
        <v>2060</v>
      </c>
      <c r="I1359" s="38" t="s">
        <v>196</v>
      </c>
      <c r="J1359" s="66">
        <v>720</v>
      </c>
      <c r="K1359" s="62" t="s">
        <v>541</v>
      </c>
    </row>
    <row r="1360" spans="1:11" ht="14.1" customHeight="1" x14ac:dyDescent="0.2">
      <c r="A1360" s="54" t="s">
        <v>2026</v>
      </c>
      <c r="B1360" s="62" t="s">
        <v>2061</v>
      </c>
      <c r="C1360" s="54" t="s">
        <v>281</v>
      </c>
      <c r="D1360" s="76">
        <v>-5.25</v>
      </c>
      <c r="E1360" s="76">
        <v>38.8333333333333</v>
      </c>
      <c r="F1360" s="8" t="s">
        <v>269</v>
      </c>
      <c r="G1360" s="36" t="s">
        <v>2459</v>
      </c>
      <c r="H1360" s="62" t="s">
        <v>2062</v>
      </c>
      <c r="I1360" s="38" t="s">
        <v>196</v>
      </c>
      <c r="J1360" s="66" t="s">
        <v>2063</v>
      </c>
      <c r="K1360" s="38" t="s">
        <v>18</v>
      </c>
    </row>
    <row r="1361" spans="1:11" ht="14.1" customHeight="1" x14ac:dyDescent="0.2">
      <c r="A1361" s="54" t="s">
        <v>2026</v>
      </c>
      <c r="B1361" s="62" t="s">
        <v>2064</v>
      </c>
      <c r="C1361" s="54" t="s">
        <v>197</v>
      </c>
      <c r="D1361" s="76">
        <v>3.7</v>
      </c>
      <c r="E1361" s="76">
        <v>35.866666666666703</v>
      </c>
      <c r="F1361" s="38" t="s">
        <v>182</v>
      </c>
      <c r="G1361" s="36" t="s">
        <v>2459</v>
      </c>
      <c r="H1361" s="62" t="s">
        <v>2065</v>
      </c>
      <c r="I1361" s="38" t="s">
        <v>196</v>
      </c>
      <c r="J1361" s="8">
        <v>30000</v>
      </c>
      <c r="K1361" s="38" t="s">
        <v>272</v>
      </c>
    </row>
    <row r="1362" spans="1:11" ht="14.1" customHeight="1" x14ac:dyDescent="0.2">
      <c r="A1362" s="54" t="s">
        <v>2026</v>
      </c>
      <c r="B1362" s="62" t="s">
        <v>2061</v>
      </c>
      <c r="C1362" s="54" t="s">
        <v>192</v>
      </c>
      <c r="D1362" s="76">
        <v>6.8</v>
      </c>
      <c r="E1362" s="76">
        <v>39.283333333333303</v>
      </c>
      <c r="F1362" s="5" t="s">
        <v>557</v>
      </c>
      <c r="G1362" s="36" t="s">
        <v>2459</v>
      </c>
      <c r="H1362" s="62" t="s">
        <v>2066</v>
      </c>
      <c r="I1362" s="38" t="s">
        <v>196</v>
      </c>
      <c r="J1362" s="66">
        <v>14000</v>
      </c>
      <c r="K1362" s="38" t="s">
        <v>272</v>
      </c>
    </row>
    <row r="1363" spans="1:11" ht="14.1" customHeight="1" x14ac:dyDescent="0.2">
      <c r="A1363" s="54" t="s">
        <v>2026</v>
      </c>
      <c r="B1363" s="62" t="s">
        <v>2061</v>
      </c>
      <c r="C1363" s="54" t="s">
        <v>192</v>
      </c>
      <c r="D1363" s="76">
        <v>6.8</v>
      </c>
      <c r="E1363" s="76">
        <v>39.283333333333303</v>
      </c>
      <c r="F1363" s="5" t="s">
        <v>557</v>
      </c>
      <c r="G1363" s="36" t="s">
        <v>2459</v>
      </c>
      <c r="H1363" s="62" t="s">
        <v>2292</v>
      </c>
      <c r="I1363" s="38" t="s">
        <v>196</v>
      </c>
      <c r="J1363" s="66">
        <v>40000</v>
      </c>
      <c r="K1363" s="38" t="s">
        <v>272</v>
      </c>
    </row>
    <row r="1364" spans="1:11" ht="14.1" customHeight="1" x14ac:dyDescent="0.2">
      <c r="A1364" s="54" t="s">
        <v>2026</v>
      </c>
      <c r="B1364" s="62" t="s">
        <v>2067</v>
      </c>
      <c r="C1364" s="54" t="s">
        <v>197</v>
      </c>
      <c r="D1364" s="75">
        <v>-3.56182</v>
      </c>
      <c r="E1364" s="75">
        <v>36.978949999999998</v>
      </c>
      <c r="F1364" s="62" t="s">
        <v>2068</v>
      </c>
      <c r="G1364" s="38" t="s">
        <v>375</v>
      </c>
      <c r="H1364" s="62" t="s">
        <v>2069</v>
      </c>
      <c r="I1364" s="38" t="s">
        <v>196</v>
      </c>
      <c r="J1364" s="66" t="s">
        <v>198</v>
      </c>
      <c r="K1364" s="44" t="s">
        <v>272</v>
      </c>
    </row>
    <row r="1365" spans="1:11" ht="14.1" customHeight="1" x14ac:dyDescent="0.2">
      <c r="A1365" s="54" t="s">
        <v>2026</v>
      </c>
      <c r="B1365" s="62" t="s">
        <v>2070</v>
      </c>
      <c r="C1365" s="54" t="s">
        <v>197</v>
      </c>
      <c r="D1365" s="75">
        <v>-3.56182</v>
      </c>
      <c r="E1365" s="75">
        <v>36.978949999999998</v>
      </c>
      <c r="F1365" s="62" t="s">
        <v>2068</v>
      </c>
      <c r="G1365" s="38" t="s">
        <v>375</v>
      </c>
      <c r="H1365" s="62" t="s">
        <v>2071</v>
      </c>
      <c r="I1365" s="38" t="s">
        <v>196</v>
      </c>
      <c r="J1365" s="66" t="s">
        <v>198</v>
      </c>
      <c r="K1365" s="44" t="s">
        <v>272</v>
      </c>
    </row>
    <row r="1366" spans="1:11" ht="14.1" customHeight="1" x14ac:dyDescent="0.2">
      <c r="A1366" s="54" t="s">
        <v>2026</v>
      </c>
      <c r="B1366" s="62" t="s">
        <v>2072</v>
      </c>
      <c r="C1366" s="54" t="s">
        <v>197</v>
      </c>
      <c r="D1366" s="75">
        <v>-3.56182</v>
      </c>
      <c r="E1366" s="75">
        <v>36.978949999999998</v>
      </c>
      <c r="F1366" s="62" t="s">
        <v>2068</v>
      </c>
      <c r="G1366" s="36" t="s">
        <v>2459</v>
      </c>
      <c r="H1366" s="62" t="s">
        <v>2073</v>
      </c>
      <c r="I1366" s="38" t="s">
        <v>196</v>
      </c>
      <c r="J1366" s="66">
        <v>1.6</v>
      </c>
      <c r="K1366" s="44" t="s">
        <v>272</v>
      </c>
    </row>
    <row r="1367" spans="1:11" ht="14.1" customHeight="1" x14ac:dyDescent="0.2">
      <c r="A1367" s="54" t="s">
        <v>2026</v>
      </c>
      <c r="B1367" s="62" t="s">
        <v>2072</v>
      </c>
      <c r="C1367" s="54" t="s">
        <v>197</v>
      </c>
      <c r="D1367" s="75">
        <v>3.56182</v>
      </c>
      <c r="E1367" s="75">
        <v>36.978949999999998</v>
      </c>
      <c r="F1367" s="62" t="s">
        <v>2068</v>
      </c>
      <c r="G1367" s="38" t="s">
        <v>375</v>
      </c>
      <c r="H1367" s="62" t="s">
        <v>2073</v>
      </c>
      <c r="I1367" s="38" t="s">
        <v>196</v>
      </c>
      <c r="J1367" s="66">
        <v>120000</v>
      </c>
      <c r="K1367" s="38" t="s">
        <v>272</v>
      </c>
    </row>
    <row r="1368" spans="1:11" ht="14.1" customHeight="1" x14ac:dyDescent="0.2">
      <c r="A1368" s="38" t="s">
        <v>2074</v>
      </c>
      <c r="B1368" s="38" t="s">
        <v>2075</v>
      </c>
      <c r="C1368" s="38" t="s">
        <v>283</v>
      </c>
      <c r="D1368" s="73">
        <v>6.4886111111111102</v>
      </c>
      <c r="E1368" s="73">
        <v>1.0066666666666699</v>
      </c>
      <c r="F1368" s="37" t="s">
        <v>296</v>
      </c>
      <c r="G1368" s="36" t="s">
        <v>2459</v>
      </c>
      <c r="H1368" s="38" t="s">
        <v>2076</v>
      </c>
      <c r="I1368" s="38" t="s">
        <v>196</v>
      </c>
      <c r="J1368" s="41">
        <v>600000</v>
      </c>
      <c r="K1368" s="38" t="s">
        <v>272</v>
      </c>
    </row>
    <row r="1369" spans="1:11" ht="14.1" customHeight="1" x14ac:dyDescent="0.2">
      <c r="A1369" s="38" t="s">
        <v>2074</v>
      </c>
      <c r="B1369" s="38" t="s">
        <v>2077</v>
      </c>
      <c r="C1369" s="38" t="s">
        <v>283</v>
      </c>
      <c r="D1369" s="73">
        <v>6.5833333333333304</v>
      </c>
      <c r="E1369" s="73">
        <v>1.5</v>
      </c>
      <c r="F1369" s="37" t="s">
        <v>296</v>
      </c>
      <c r="G1369" s="36" t="s">
        <v>2459</v>
      </c>
      <c r="H1369" s="38" t="s">
        <v>2078</v>
      </c>
      <c r="I1369" s="38" t="s">
        <v>196</v>
      </c>
      <c r="J1369" s="41">
        <v>400000</v>
      </c>
      <c r="K1369" s="38" t="s">
        <v>272</v>
      </c>
    </row>
    <row r="1370" spans="1:11" ht="14.1" customHeight="1" x14ac:dyDescent="0.2">
      <c r="A1370" s="38" t="s">
        <v>2074</v>
      </c>
      <c r="B1370" s="38" t="s">
        <v>2075</v>
      </c>
      <c r="C1370" s="38" t="s">
        <v>283</v>
      </c>
      <c r="D1370" s="74">
        <v>6.3833330000000004</v>
      </c>
      <c r="E1370" s="74">
        <v>0.73333300000000001</v>
      </c>
      <c r="F1370" s="26" t="s">
        <v>421</v>
      </c>
      <c r="G1370" s="36" t="s">
        <v>2459</v>
      </c>
      <c r="H1370" s="34" t="s">
        <v>2427</v>
      </c>
      <c r="I1370" s="38" t="s">
        <v>196</v>
      </c>
      <c r="J1370" s="41">
        <v>2400000</v>
      </c>
      <c r="K1370" s="38" t="s">
        <v>272</v>
      </c>
    </row>
    <row r="1371" spans="1:11" ht="14.1" customHeight="1" x14ac:dyDescent="0.2">
      <c r="A1371" s="38" t="s">
        <v>2074</v>
      </c>
      <c r="B1371" s="38" t="s">
        <v>2080</v>
      </c>
      <c r="C1371" s="38" t="s">
        <v>197</v>
      </c>
      <c r="D1371" s="73">
        <v>6.3652777777777798</v>
      </c>
      <c r="E1371" s="73">
        <v>1.39055555555556</v>
      </c>
      <c r="F1371" s="38" t="s">
        <v>182</v>
      </c>
      <c r="G1371" s="36" t="s">
        <v>2459</v>
      </c>
      <c r="H1371" s="38" t="s">
        <v>2525</v>
      </c>
      <c r="I1371" s="38" t="s">
        <v>196</v>
      </c>
      <c r="J1371" s="41">
        <v>1000000</v>
      </c>
      <c r="K1371" s="38" t="s">
        <v>272</v>
      </c>
    </row>
    <row r="1372" spans="1:11" ht="14.1" customHeight="1" x14ac:dyDescent="0.2">
      <c r="A1372" s="38" t="s">
        <v>2074</v>
      </c>
      <c r="B1372" s="38" t="s">
        <v>2079</v>
      </c>
      <c r="C1372" s="38" t="s">
        <v>197</v>
      </c>
      <c r="D1372" s="73">
        <v>6.3872222222222197</v>
      </c>
      <c r="E1372" s="73">
        <v>1.4497222222222199</v>
      </c>
      <c r="F1372" s="38" t="s">
        <v>182</v>
      </c>
      <c r="G1372" s="36" t="s">
        <v>2459</v>
      </c>
      <c r="H1372" s="38" t="s">
        <v>2525</v>
      </c>
      <c r="I1372" s="38" t="s">
        <v>196</v>
      </c>
      <c r="J1372" s="41">
        <v>1000000</v>
      </c>
      <c r="K1372" s="38" t="s">
        <v>272</v>
      </c>
    </row>
    <row r="1373" spans="1:11" ht="14.1" customHeight="1" x14ac:dyDescent="0.2">
      <c r="A1373" s="38" t="s">
        <v>2081</v>
      </c>
      <c r="B1373" s="38" t="s">
        <v>2082</v>
      </c>
      <c r="C1373" s="38" t="s">
        <v>192</v>
      </c>
      <c r="D1373" s="73">
        <v>33.883333333333297</v>
      </c>
      <c r="E1373" s="73">
        <v>10.116666666666699</v>
      </c>
      <c r="F1373" s="34" t="s">
        <v>2288</v>
      </c>
      <c r="G1373" s="36" t="s">
        <v>2459</v>
      </c>
      <c r="H1373" s="40" t="s">
        <v>2083</v>
      </c>
      <c r="I1373" s="38" t="s">
        <v>196</v>
      </c>
      <c r="J1373" s="41">
        <v>42000</v>
      </c>
      <c r="K1373" s="38" t="s">
        <v>272</v>
      </c>
    </row>
    <row r="1374" spans="1:11" ht="14.1" customHeight="1" x14ac:dyDescent="0.2">
      <c r="A1374" s="38" t="s">
        <v>2081</v>
      </c>
      <c r="B1374" s="38" t="s">
        <v>2090</v>
      </c>
      <c r="C1374" s="38" t="s">
        <v>1200</v>
      </c>
      <c r="D1374" s="73">
        <v>33.883333333333297</v>
      </c>
      <c r="E1374" s="73">
        <v>10.116666666666699</v>
      </c>
      <c r="F1374" s="5" t="s">
        <v>296</v>
      </c>
      <c r="G1374" s="36" t="s">
        <v>2459</v>
      </c>
      <c r="H1374" s="38" t="s">
        <v>2091</v>
      </c>
      <c r="I1374" s="38" t="s">
        <v>196</v>
      </c>
      <c r="J1374" s="41">
        <v>733000</v>
      </c>
      <c r="K1374" s="38" t="s">
        <v>272</v>
      </c>
    </row>
    <row r="1375" spans="1:11" ht="14.1" customHeight="1" x14ac:dyDescent="0.2">
      <c r="A1375" s="38" t="s">
        <v>2081</v>
      </c>
      <c r="B1375" s="38" t="s">
        <v>2095</v>
      </c>
      <c r="C1375" s="38" t="s">
        <v>1200</v>
      </c>
      <c r="D1375" s="73">
        <v>34.950000000000003</v>
      </c>
      <c r="E1375" s="73">
        <v>8.56666666666667</v>
      </c>
      <c r="F1375" s="5" t="s">
        <v>296</v>
      </c>
      <c r="G1375" s="36" t="s">
        <v>2459</v>
      </c>
      <c r="H1375" s="38" t="s">
        <v>2096</v>
      </c>
      <c r="I1375" s="38" t="s">
        <v>196</v>
      </c>
      <c r="J1375" s="41">
        <v>200000</v>
      </c>
      <c r="K1375" s="38" t="s">
        <v>272</v>
      </c>
    </row>
    <row r="1376" spans="1:11" ht="14.1" customHeight="1" x14ac:dyDescent="0.2">
      <c r="A1376" s="38" t="s">
        <v>2081</v>
      </c>
      <c r="B1376" s="38" t="s">
        <v>2094</v>
      </c>
      <c r="C1376" s="38" t="s">
        <v>1200</v>
      </c>
      <c r="D1376" s="73">
        <v>36.182222222222201</v>
      </c>
      <c r="E1376" s="73">
        <v>8.7147222222222194</v>
      </c>
      <c r="F1376" s="5" t="s">
        <v>296</v>
      </c>
      <c r="G1376" s="36" t="s">
        <v>2459</v>
      </c>
      <c r="H1376" s="38" t="s">
        <v>2426</v>
      </c>
      <c r="I1376" s="38" t="s">
        <v>196</v>
      </c>
      <c r="J1376" s="41">
        <v>970000</v>
      </c>
      <c r="K1376" s="38" t="s">
        <v>272</v>
      </c>
    </row>
    <row r="1377" spans="1:11" ht="14.1" customHeight="1" x14ac:dyDescent="0.2">
      <c r="A1377" s="38" t="s">
        <v>2081</v>
      </c>
      <c r="B1377" s="38" t="s">
        <v>2092</v>
      </c>
      <c r="C1377" s="38" t="s">
        <v>1200</v>
      </c>
      <c r="D1377" s="73">
        <v>36.520000000000003</v>
      </c>
      <c r="E1377" s="73">
        <v>10.0488888888889</v>
      </c>
      <c r="F1377" s="5" t="s">
        <v>296</v>
      </c>
      <c r="G1377" s="36" t="s">
        <v>2459</v>
      </c>
      <c r="H1377" s="38" t="s">
        <v>2093</v>
      </c>
      <c r="I1377" s="38" t="s">
        <v>196</v>
      </c>
      <c r="J1377" s="41">
        <v>1200000</v>
      </c>
      <c r="K1377" s="38" t="s">
        <v>272</v>
      </c>
    </row>
    <row r="1378" spans="1:11" ht="14.1" customHeight="1" x14ac:dyDescent="0.2">
      <c r="A1378" s="38" t="s">
        <v>2081</v>
      </c>
      <c r="B1378" s="38" t="s">
        <v>2085</v>
      </c>
      <c r="C1378" s="38" t="s">
        <v>1200</v>
      </c>
      <c r="D1378" s="73">
        <v>36.753055555555598</v>
      </c>
      <c r="E1378" s="73">
        <v>10.2188888888889</v>
      </c>
      <c r="F1378" s="5" t="s">
        <v>296</v>
      </c>
      <c r="G1378" s="36" t="s">
        <v>2459</v>
      </c>
      <c r="H1378" s="38" t="s">
        <v>2086</v>
      </c>
      <c r="I1378" s="38" t="s">
        <v>196</v>
      </c>
      <c r="J1378" s="41">
        <v>800000</v>
      </c>
      <c r="K1378" s="38" t="s">
        <v>272</v>
      </c>
    </row>
    <row r="1379" spans="1:11" ht="14.1" customHeight="1" x14ac:dyDescent="0.2">
      <c r="A1379" s="38" t="s">
        <v>2081</v>
      </c>
      <c r="B1379" s="38" t="s">
        <v>2089</v>
      </c>
      <c r="C1379" s="38" t="s">
        <v>1200</v>
      </c>
      <c r="D1379" s="73">
        <v>37.205832999999998</v>
      </c>
      <c r="E1379" s="73">
        <v>9.2083333333333304</v>
      </c>
      <c r="F1379" s="5" t="s">
        <v>296</v>
      </c>
      <c r="G1379" s="36" t="s">
        <v>2459</v>
      </c>
      <c r="H1379" s="38" t="s">
        <v>2413</v>
      </c>
      <c r="I1379" s="38" t="s">
        <v>196</v>
      </c>
      <c r="J1379" s="41">
        <v>2000000</v>
      </c>
      <c r="K1379" s="38" t="s">
        <v>272</v>
      </c>
    </row>
    <row r="1380" spans="1:11" ht="14.1" customHeight="1" x14ac:dyDescent="0.2">
      <c r="A1380" s="38" t="s">
        <v>2081</v>
      </c>
      <c r="B1380" s="38" t="s">
        <v>2087</v>
      </c>
      <c r="C1380" s="38" t="s">
        <v>1200</v>
      </c>
      <c r="D1380" s="73">
        <v>37.274444444444399</v>
      </c>
      <c r="E1380" s="73">
        <v>9.8738888888888994</v>
      </c>
      <c r="F1380" s="5" t="s">
        <v>296</v>
      </c>
      <c r="G1380" s="36" t="s">
        <v>2459</v>
      </c>
      <c r="H1380" s="38" t="s">
        <v>2088</v>
      </c>
      <c r="I1380" s="38" t="s">
        <v>196</v>
      </c>
      <c r="J1380" s="41">
        <v>840000</v>
      </c>
      <c r="K1380" s="38" t="s">
        <v>272</v>
      </c>
    </row>
    <row r="1381" spans="1:11" ht="14.1" customHeight="1" x14ac:dyDescent="0.2">
      <c r="A1381" s="38" t="s">
        <v>2081</v>
      </c>
      <c r="B1381" s="38" t="s">
        <v>2098</v>
      </c>
      <c r="C1381" s="38" t="s">
        <v>197</v>
      </c>
      <c r="D1381" s="73">
        <v>35.844999999999999</v>
      </c>
      <c r="E1381" s="73">
        <v>8.6374999999999993</v>
      </c>
      <c r="F1381" s="4" t="s">
        <v>2322</v>
      </c>
      <c r="G1381" s="36" t="s">
        <v>2459</v>
      </c>
      <c r="H1381" s="40" t="s">
        <v>2099</v>
      </c>
      <c r="I1381" s="38" t="s">
        <v>196</v>
      </c>
      <c r="J1381" s="41">
        <v>175000</v>
      </c>
      <c r="K1381" s="38" t="s">
        <v>272</v>
      </c>
    </row>
    <row r="1382" spans="1:11" ht="14.1" customHeight="1" x14ac:dyDescent="0.2">
      <c r="A1382" s="38" t="s">
        <v>2081</v>
      </c>
      <c r="B1382" s="38" t="s">
        <v>2100</v>
      </c>
      <c r="C1382" s="38" t="s">
        <v>197</v>
      </c>
      <c r="D1382" s="73">
        <v>37.055</v>
      </c>
      <c r="E1382" s="73">
        <v>9.1202777777777797</v>
      </c>
      <c r="F1382" s="4" t="s">
        <v>2322</v>
      </c>
      <c r="G1382" s="36" t="s">
        <v>2459</v>
      </c>
      <c r="H1382" s="40" t="s">
        <v>2099</v>
      </c>
      <c r="I1382" s="38" t="s">
        <v>196</v>
      </c>
      <c r="J1382" s="41">
        <v>75000</v>
      </c>
      <c r="K1382" s="38" t="s">
        <v>272</v>
      </c>
    </row>
    <row r="1383" spans="1:11" ht="14.1" customHeight="1" x14ac:dyDescent="0.2">
      <c r="A1383" s="38" t="s">
        <v>2081</v>
      </c>
      <c r="B1383" s="38" t="s">
        <v>2082</v>
      </c>
      <c r="C1383" s="38" t="s">
        <v>192</v>
      </c>
      <c r="D1383" s="73">
        <v>33.883333333333297</v>
      </c>
      <c r="E1383" s="73">
        <v>10.116666666666699</v>
      </c>
      <c r="F1383" s="38" t="s">
        <v>2498</v>
      </c>
      <c r="G1383" s="36" t="s">
        <v>2459</v>
      </c>
      <c r="H1383" s="38" t="s">
        <v>2084</v>
      </c>
      <c r="I1383" s="38" t="s">
        <v>196</v>
      </c>
      <c r="J1383" s="41">
        <v>1000000</v>
      </c>
      <c r="K1383" s="38" t="s">
        <v>272</v>
      </c>
    </row>
    <row r="1384" spans="1:11" ht="14.1" customHeight="1" x14ac:dyDescent="0.2">
      <c r="A1384" s="38" t="s">
        <v>2081</v>
      </c>
      <c r="B1384" s="38" t="s">
        <v>2433</v>
      </c>
      <c r="C1384" s="38" t="s">
        <v>192</v>
      </c>
      <c r="D1384" s="73">
        <v>34.25</v>
      </c>
      <c r="E1384" s="73">
        <v>8.75</v>
      </c>
      <c r="F1384" s="38" t="s">
        <v>2498</v>
      </c>
      <c r="G1384" s="36" t="s">
        <v>2459</v>
      </c>
      <c r="H1384" s="38" t="s">
        <v>2084</v>
      </c>
      <c r="I1384" s="38" t="s">
        <v>196</v>
      </c>
      <c r="J1384" s="41">
        <v>465000</v>
      </c>
      <c r="K1384" s="38" t="s">
        <v>272</v>
      </c>
    </row>
    <row r="1385" spans="1:11" ht="14.1" customHeight="1" x14ac:dyDescent="0.2">
      <c r="A1385" s="38" t="s">
        <v>2081</v>
      </c>
      <c r="B1385" s="38" t="s">
        <v>2097</v>
      </c>
      <c r="C1385" s="38" t="s">
        <v>192</v>
      </c>
      <c r="D1385" s="73">
        <v>35.932499999999997</v>
      </c>
      <c r="E1385" s="73">
        <v>9.9119444444444404</v>
      </c>
      <c r="F1385" s="38" t="s">
        <v>2498</v>
      </c>
      <c r="G1385" s="36" t="s">
        <v>2459</v>
      </c>
      <c r="H1385" s="38" t="s">
        <v>2084</v>
      </c>
      <c r="I1385" s="38" t="s">
        <v>196</v>
      </c>
      <c r="J1385" s="41">
        <v>330000</v>
      </c>
      <c r="K1385" s="38" t="s">
        <v>272</v>
      </c>
    </row>
    <row r="1386" spans="1:11" ht="14.1" customHeight="1" x14ac:dyDescent="0.2">
      <c r="A1386" s="38" t="s">
        <v>2081</v>
      </c>
      <c r="B1386" s="38" t="s">
        <v>2082</v>
      </c>
      <c r="C1386" s="38" t="s">
        <v>192</v>
      </c>
      <c r="D1386" s="73">
        <v>33.883333333333297</v>
      </c>
      <c r="E1386" s="73">
        <v>10.116666666666699</v>
      </c>
      <c r="F1386" s="38" t="s">
        <v>2498</v>
      </c>
      <c r="G1386" s="36" t="s">
        <v>2459</v>
      </c>
      <c r="H1386" s="38" t="s">
        <v>2084</v>
      </c>
      <c r="I1386" s="38" t="s">
        <v>196</v>
      </c>
      <c r="J1386" s="41">
        <v>330000</v>
      </c>
      <c r="K1386" s="38" t="s">
        <v>272</v>
      </c>
    </row>
    <row r="1387" spans="1:11" ht="14.1" customHeight="1" x14ac:dyDescent="0.2">
      <c r="A1387" s="38" t="s">
        <v>2081</v>
      </c>
      <c r="B1387" s="38" t="s">
        <v>2103</v>
      </c>
      <c r="C1387" s="38" t="s">
        <v>197</v>
      </c>
      <c r="D1387" s="75">
        <v>34</v>
      </c>
      <c r="E1387" s="75">
        <v>9</v>
      </c>
      <c r="F1387" s="38" t="s">
        <v>2250</v>
      </c>
      <c r="G1387" s="38" t="s">
        <v>375</v>
      </c>
      <c r="H1387" s="38" t="s">
        <v>2104</v>
      </c>
      <c r="I1387" s="38" t="s">
        <v>196</v>
      </c>
      <c r="J1387" s="41">
        <v>50000</v>
      </c>
      <c r="K1387" s="38" t="s">
        <v>272</v>
      </c>
    </row>
    <row r="1388" spans="1:11" ht="14.1" customHeight="1" x14ac:dyDescent="0.2">
      <c r="A1388" s="38" t="s">
        <v>2081</v>
      </c>
      <c r="B1388" s="38" t="s">
        <v>2103</v>
      </c>
      <c r="C1388" s="38" t="s">
        <v>197</v>
      </c>
      <c r="D1388" s="75">
        <v>34</v>
      </c>
      <c r="E1388" s="75">
        <v>9</v>
      </c>
      <c r="F1388" s="38" t="s">
        <v>2251</v>
      </c>
      <c r="G1388" s="38" t="s">
        <v>375</v>
      </c>
      <c r="H1388" s="38" t="s">
        <v>2104</v>
      </c>
      <c r="I1388" s="38" t="s">
        <v>196</v>
      </c>
      <c r="J1388" s="41">
        <v>50000</v>
      </c>
      <c r="K1388" s="38" t="s">
        <v>272</v>
      </c>
    </row>
    <row r="1389" spans="1:11" ht="14.1" customHeight="1" x14ac:dyDescent="0.2">
      <c r="A1389" s="38" t="s">
        <v>2081</v>
      </c>
      <c r="B1389" s="38" t="s">
        <v>2101</v>
      </c>
      <c r="C1389" s="38" t="s">
        <v>197</v>
      </c>
      <c r="D1389" s="73">
        <v>36.9</v>
      </c>
      <c r="E1389" s="73">
        <v>9.25</v>
      </c>
      <c r="F1389" s="38" t="s">
        <v>2250</v>
      </c>
      <c r="G1389" s="38" t="s">
        <v>375</v>
      </c>
      <c r="H1389" s="40" t="s">
        <v>2102</v>
      </c>
      <c r="I1389" s="38" t="s">
        <v>194</v>
      </c>
      <c r="J1389" s="41">
        <v>330000</v>
      </c>
      <c r="K1389" s="38" t="s">
        <v>272</v>
      </c>
    </row>
    <row r="1390" spans="1:11" ht="14.1" customHeight="1" x14ac:dyDescent="0.2">
      <c r="A1390" s="38" t="s">
        <v>2081</v>
      </c>
      <c r="B1390" s="38" t="s">
        <v>2101</v>
      </c>
      <c r="C1390" s="38" t="s">
        <v>197</v>
      </c>
      <c r="D1390" s="73">
        <v>36.9</v>
      </c>
      <c r="E1390" s="73">
        <v>9.25</v>
      </c>
      <c r="F1390" s="38" t="s">
        <v>2251</v>
      </c>
      <c r="G1390" s="38" t="s">
        <v>375</v>
      </c>
      <c r="H1390" s="40" t="s">
        <v>2102</v>
      </c>
      <c r="I1390" s="38" t="s">
        <v>194</v>
      </c>
      <c r="J1390" s="41">
        <v>330000</v>
      </c>
      <c r="K1390" s="38" t="s">
        <v>272</v>
      </c>
    </row>
    <row r="1391" spans="1:11" ht="14.1" customHeight="1" x14ac:dyDescent="0.2">
      <c r="A1391" s="38" t="s">
        <v>2081</v>
      </c>
      <c r="B1391" s="38" t="s">
        <v>2087</v>
      </c>
      <c r="C1391" s="38" t="s">
        <v>281</v>
      </c>
      <c r="D1391" s="73">
        <v>37.274444444444399</v>
      </c>
      <c r="E1391" s="73">
        <v>9.8738888888888905</v>
      </c>
      <c r="F1391" s="8" t="s">
        <v>269</v>
      </c>
      <c r="G1391" s="36" t="s">
        <v>2459</v>
      </c>
      <c r="H1391" s="38" t="s">
        <v>2105</v>
      </c>
      <c r="I1391" s="38" t="s">
        <v>196</v>
      </c>
      <c r="J1391" s="41">
        <v>1973032</v>
      </c>
      <c r="K1391" s="41" t="s">
        <v>272</v>
      </c>
    </row>
    <row r="1392" spans="1:11" ht="14.1" customHeight="1" x14ac:dyDescent="0.2">
      <c r="A1392" s="38" t="s">
        <v>2081</v>
      </c>
      <c r="B1392" s="38" t="s">
        <v>2106</v>
      </c>
      <c r="C1392" s="38" t="s">
        <v>197</v>
      </c>
      <c r="D1392" s="75">
        <v>33.639974899999999</v>
      </c>
      <c r="E1392" s="75">
        <v>10.5872756</v>
      </c>
      <c r="F1392" s="38" t="s">
        <v>182</v>
      </c>
      <c r="G1392" s="38" t="s">
        <v>199</v>
      </c>
      <c r="H1392" s="38" t="s">
        <v>2107</v>
      </c>
      <c r="I1392" s="38" t="s">
        <v>196</v>
      </c>
      <c r="J1392" s="41">
        <v>1700000</v>
      </c>
      <c r="K1392" s="38" t="s">
        <v>272</v>
      </c>
    </row>
    <row r="1393" spans="1:11" ht="14.1" customHeight="1" x14ac:dyDescent="0.2">
      <c r="A1393" s="38" t="s">
        <v>2081</v>
      </c>
      <c r="B1393" s="38" t="s">
        <v>2109</v>
      </c>
      <c r="C1393" s="38" t="s">
        <v>197</v>
      </c>
      <c r="D1393" s="75">
        <v>34</v>
      </c>
      <c r="E1393" s="75">
        <v>9</v>
      </c>
      <c r="F1393" s="38" t="s">
        <v>182</v>
      </c>
      <c r="G1393" s="38" t="s">
        <v>199</v>
      </c>
      <c r="H1393" s="38" t="s">
        <v>2107</v>
      </c>
      <c r="I1393" s="38" t="s">
        <v>196</v>
      </c>
      <c r="J1393" s="41">
        <v>3000000</v>
      </c>
      <c r="K1393" s="38" t="s">
        <v>272</v>
      </c>
    </row>
    <row r="1394" spans="1:11" ht="14.1" customHeight="1" x14ac:dyDescent="0.2">
      <c r="A1394" s="38" t="s">
        <v>2081</v>
      </c>
      <c r="B1394" s="38" t="s">
        <v>2110</v>
      </c>
      <c r="C1394" s="38" t="s">
        <v>197</v>
      </c>
      <c r="D1394" s="73">
        <v>34.383333333333297</v>
      </c>
      <c r="E1394" s="73">
        <v>8.15</v>
      </c>
      <c r="F1394" s="38" t="s">
        <v>182</v>
      </c>
      <c r="G1394" s="38" t="s">
        <v>199</v>
      </c>
      <c r="H1394" s="38" t="s">
        <v>2107</v>
      </c>
      <c r="I1394" s="38" t="s">
        <v>196</v>
      </c>
      <c r="J1394" s="41">
        <v>150000</v>
      </c>
      <c r="K1394" s="38" t="s">
        <v>272</v>
      </c>
    </row>
    <row r="1395" spans="1:11" ht="14.1" customHeight="1" x14ac:dyDescent="0.2">
      <c r="A1395" s="38" t="s">
        <v>2081</v>
      </c>
      <c r="B1395" s="38" t="s">
        <v>2108</v>
      </c>
      <c r="C1395" s="38" t="s">
        <v>197</v>
      </c>
      <c r="D1395" s="75">
        <v>34.387606599999998</v>
      </c>
      <c r="E1395" s="75">
        <v>8.3405915000000004</v>
      </c>
      <c r="F1395" s="38" t="s">
        <v>182</v>
      </c>
      <c r="G1395" s="38" t="s">
        <v>199</v>
      </c>
      <c r="H1395" s="38" t="s">
        <v>2107</v>
      </c>
      <c r="I1395" s="38" t="s">
        <v>196</v>
      </c>
      <c r="J1395" s="41">
        <v>3200000</v>
      </c>
      <c r="K1395" s="38" t="s">
        <v>272</v>
      </c>
    </row>
    <row r="1396" spans="1:11" ht="14.1" customHeight="1" x14ac:dyDescent="0.2">
      <c r="A1396" s="38" t="s">
        <v>2081</v>
      </c>
      <c r="B1396" s="38" t="s">
        <v>2082</v>
      </c>
      <c r="C1396" s="38" t="s">
        <v>192</v>
      </c>
      <c r="D1396" s="73">
        <v>33.883333333333297</v>
      </c>
      <c r="E1396" s="73">
        <v>10.116666666666699</v>
      </c>
      <c r="F1396" s="34" t="s">
        <v>1078</v>
      </c>
      <c r="G1396" s="36" t="s">
        <v>2459</v>
      </c>
      <c r="H1396" s="38" t="s">
        <v>2084</v>
      </c>
      <c r="I1396" s="38" t="s">
        <v>196</v>
      </c>
      <c r="J1396" s="41">
        <v>405000</v>
      </c>
      <c r="K1396" s="38" t="s">
        <v>272</v>
      </c>
    </row>
    <row r="1397" spans="1:11" ht="14.1" customHeight="1" x14ac:dyDescent="0.2">
      <c r="A1397" s="38" t="s">
        <v>2081</v>
      </c>
      <c r="B1397" s="38" t="s">
        <v>2433</v>
      </c>
      <c r="C1397" s="38" t="s">
        <v>192</v>
      </c>
      <c r="D1397" s="73">
        <v>34.25</v>
      </c>
      <c r="E1397" s="73">
        <v>8.75</v>
      </c>
      <c r="F1397" s="34" t="s">
        <v>1078</v>
      </c>
      <c r="G1397" s="36" t="s">
        <v>2459</v>
      </c>
      <c r="H1397" s="38" t="s">
        <v>2084</v>
      </c>
      <c r="I1397" s="38" t="s">
        <v>196</v>
      </c>
      <c r="J1397" s="41">
        <v>183000</v>
      </c>
      <c r="K1397" s="38" t="s">
        <v>272</v>
      </c>
    </row>
    <row r="1398" spans="1:11" ht="14.1" customHeight="1" x14ac:dyDescent="0.2">
      <c r="A1398" s="38" t="s">
        <v>2081</v>
      </c>
      <c r="B1398" s="38" t="s">
        <v>2111</v>
      </c>
      <c r="C1398" s="38" t="s">
        <v>192</v>
      </c>
      <c r="D1398" s="73">
        <v>34.283333333333303</v>
      </c>
      <c r="E1398" s="73">
        <v>10.1</v>
      </c>
      <c r="F1398" s="34" t="s">
        <v>1078</v>
      </c>
      <c r="G1398" s="36" t="s">
        <v>2459</v>
      </c>
      <c r="H1398" s="38" t="s">
        <v>2084</v>
      </c>
      <c r="I1398" s="38" t="s">
        <v>196</v>
      </c>
      <c r="J1398" s="41">
        <v>365000</v>
      </c>
      <c r="K1398" s="38" t="s">
        <v>272</v>
      </c>
    </row>
    <row r="1399" spans="1:11" ht="14.1" customHeight="1" x14ac:dyDescent="0.2">
      <c r="A1399" s="38" t="s">
        <v>2081</v>
      </c>
      <c r="B1399" s="38" t="s">
        <v>2097</v>
      </c>
      <c r="C1399" s="38" t="s">
        <v>192</v>
      </c>
      <c r="D1399" s="73">
        <v>35.932499999999997</v>
      </c>
      <c r="E1399" s="73">
        <v>9.9119444444444404</v>
      </c>
      <c r="F1399" s="34" t="s">
        <v>1078</v>
      </c>
      <c r="G1399" s="36" t="s">
        <v>2459</v>
      </c>
      <c r="H1399" s="38" t="s">
        <v>2084</v>
      </c>
      <c r="I1399" s="38" t="s">
        <v>196</v>
      </c>
      <c r="J1399" s="41">
        <v>131000</v>
      </c>
      <c r="K1399" s="38" t="s">
        <v>272</v>
      </c>
    </row>
    <row r="1400" spans="1:11" ht="14.1" customHeight="1" x14ac:dyDescent="0.2">
      <c r="A1400" s="38" t="s">
        <v>2081</v>
      </c>
      <c r="B1400" s="38" t="s">
        <v>2116</v>
      </c>
      <c r="C1400" s="38" t="s">
        <v>197</v>
      </c>
      <c r="D1400" s="73">
        <v>33.5</v>
      </c>
      <c r="E1400" s="73">
        <v>11.116666666666699</v>
      </c>
      <c r="F1400" s="38" t="s">
        <v>344</v>
      </c>
      <c r="G1400" s="38" t="s">
        <v>199</v>
      </c>
      <c r="H1400" s="38" t="s">
        <v>2113</v>
      </c>
      <c r="I1400" s="38" t="s">
        <v>196</v>
      </c>
      <c r="J1400" s="36" t="s">
        <v>198</v>
      </c>
      <c r="K1400" s="38" t="s">
        <v>272</v>
      </c>
    </row>
    <row r="1401" spans="1:11" ht="14.1" customHeight="1" x14ac:dyDescent="0.2">
      <c r="A1401" s="38" t="s">
        <v>2081</v>
      </c>
      <c r="B1401" s="38" t="s">
        <v>2114</v>
      </c>
      <c r="C1401" s="38" t="s">
        <v>197</v>
      </c>
      <c r="D1401" s="75">
        <v>35.560071200000003</v>
      </c>
      <c r="E1401" s="75">
        <v>10.6882678</v>
      </c>
      <c r="F1401" s="38" t="s">
        <v>344</v>
      </c>
      <c r="G1401" s="38" t="s">
        <v>199</v>
      </c>
      <c r="H1401" s="38" t="s">
        <v>2115</v>
      </c>
      <c r="I1401" s="38" t="s">
        <v>196</v>
      </c>
      <c r="J1401" s="41">
        <v>250000</v>
      </c>
      <c r="K1401" s="38" t="s">
        <v>272</v>
      </c>
    </row>
    <row r="1402" spans="1:11" ht="14.1" customHeight="1" x14ac:dyDescent="0.2">
      <c r="A1402" s="38" t="s">
        <v>2081</v>
      </c>
      <c r="B1402" s="38" t="s">
        <v>2112</v>
      </c>
      <c r="C1402" s="38" t="s">
        <v>197</v>
      </c>
      <c r="D1402" s="73">
        <v>35.825555555555603</v>
      </c>
      <c r="E1402" s="73">
        <v>10.641111111111099</v>
      </c>
      <c r="F1402" s="38" t="s">
        <v>344</v>
      </c>
      <c r="G1402" s="38" t="s">
        <v>199</v>
      </c>
      <c r="H1402" s="38" t="s">
        <v>2113</v>
      </c>
      <c r="I1402" s="38" t="s">
        <v>196</v>
      </c>
      <c r="J1402" s="36" t="s">
        <v>198</v>
      </c>
      <c r="K1402" s="38" t="s">
        <v>272</v>
      </c>
    </row>
    <row r="1403" spans="1:11" ht="14.1" customHeight="1" x14ac:dyDescent="0.2">
      <c r="A1403" s="38" t="s">
        <v>2081</v>
      </c>
      <c r="B1403" s="38" t="s">
        <v>2085</v>
      </c>
      <c r="C1403" s="38" t="s">
        <v>192</v>
      </c>
      <c r="D1403" s="73">
        <v>36.753055555555598</v>
      </c>
      <c r="E1403" s="73">
        <v>10.2188888888889</v>
      </c>
      <c r="F1403" s="5" t="s">
        <v>557</v>
      </c>
      <c r="G1403" s="36" t="s">
        <v>2459</v>
      </c>
      <c r="H1403" s="40" t="s">
        <v>2117</v>
      </c>
      <c r="I1403" s="38" t="s">
        <v>196</v>
      </c>
      <c r="J1403" s="41">
        <v>300000</v>
      </c>
      <c r="K1403" s="38" t="s">
        <v>272</v>
      </c>
    </row>
    <row r="1404" spans="1:11" ht="14.1" customHeight="1" x14ac:dyDescent="0.2">
      <c r="A1404" s="34" t="s">
        <v>2118</v>
      </c>
      <c r="B1404" s="34" t="s">
        <v>2119</v>
      </c>
      <c r="C1404" s="34" t="s">
        <v>197</v>
      </c>
      <c r="D1404" s="74">
        <v>39.666699999999999</v>
      </c>
      <c r="E1404" s="74">
        <v>29.75</v>
      </c>
      <c r="F1404" s="40" t="s">
        <v>2252</v>
      </c>
      <c r="G1404" s="34" t="s">
        <v>375</v>
      </c>
      <c r="H1404" s="34" t="s">
        <v>2120</v>
      </c>
      <c r="I1404" s="38" t="s">
        <v>196</v>
      </c>
      <c r="J1404" s="51">
        <v>105</v>
      </c>
      <c r="K1404" s="38" t="s">
        <v>272</v>
      </c>
    </row>
    <row r="1405" spans="1:11" ht="14.1" customHeight="1" x14ac:dyDescent="0.2">
      <c r="A1405" s="34" t="s">
        <v>2118</v>
      </c>
      <c r="B1405" s="34" t="s">
        <v>2121</v>
      </c>
      <c r="C1405" s="34" t="s">
        <v>197</v>
      </c>
      <c r="D1405" s="74">
        <v>36.4833</v>
      </c>
      <c r="E1405" s="74">
        <v>35.950000000000003</v>
      </c>
      <c r="F1405" s="34" t="s">
        <v>2288</v>
      </c>
      <c r="G1405" s="34" t="s">
        <v>199</v>
      </c>
      <c r="H1405" s="34" t="s">
        <v>2122</v>
      </c>
      <c r="I1405" s="38" t="s">
        <v>196</v>
      </c>
      <c r="J1405" s="51">
        <v>450</v>
      </c>
      <c r="K1405" s="38" t="s">
        <v>272</v>
      </c>
    </row>
    <row r="1406" spans="1:11" ht="14.1" customHeight="1" x14ac:dyDescent="0.2">
      <c r="A1406" s="34" t="s">
        <v>2118</v>
      </c>
      <c r="B1406" s="34" t="s">
        <v>2123</v>
      </c>
      <c r="C1406" s="34" t="s">
        <v>197</v>
      </c>
      <c r="D1406" s="74">
        <v>37.316400000000002</v>
      </c>
      <c r="E1406" s="74">
        <v>27.783899999999999</v>
      </c>
      <c r="F1406" s="34" t="s">
        <v>2288</v>
      </c>
      <c r="G1406" s="34" t="s">
        <v>199</v>
      </c>
      <c r="H1406" s="40" t="s">
        <v>2124</v>
      </c>
      <c r="I1406" s="38" t="s">
        <v>196</v>
      </c>
      <c r="J1406" s="51">
        <v>150</v>
      </c>
      <c r="K1406" s="38" t="s">
        <v>272</v>
      </c>
    </row>
    <row r="1407" spans="1:11" ht="14.1" customHeight="1" x14ac:dyDescent="0.2">
      <c r="A1407" s="34" t="s">
        <v>2118</v>
      </c>
      <c r="B1407" s="34" t="s">
        <v>2125</v>
      </c>
      <c r="C1407" s="34" t="s">
        <v>351</v>
      </c>
      <c r="D1407" s="74">
        <v>37.418300000000002</v>
      </c>
      <c r="E1407" s="74">
        <v>31.8506</v>
      </c>
      <c r="F1407" s="34" t="s">
        <v>2288</v>
      </c>
      <c r="G1407" s="34" t="s">
        <v>199</v>
      </c>
      <c r="H1407" s="34" t="s">
        <v>2122</v>
      </c>
      <c r="I1407" s="38" t="s">
        <v>196</v>
      </c>
      <c r="J1407" s="41">
        <v>20</v>
      </c>
      <c r="K1407" s="38" t="s">
        <v>272</v>
      </c>
    </row>
    <row r="1408" spans="1:11" ht="14.1" customHeight="1" x14ac:dyDescent="0.2">
      <c r="A1408" s="34" t="s">
        <v>2118</v>
      </c>
      <c r="B1408" s="34" t="s">
        <v>2126</v>
      </c>
      <c r="C1408" s="34" t="s">
        <v>197</v>
      </c>
      <c r="D1408" s="74">
        <v>39.7483</v>
      </c>
      <c r="E1408" s="74">
        <v>37.016100000000002</v>
      </c>
      <c r="F1408" s="34" t="s">
        <v>2288</v>
      </c>
      <c r="G1408" s="34" t="s">
        <v>199</v>
      </c>
      <c r="H1408" s="34" t="s">
        <v>2127</v>
      </c>
      <c r="I1408" s="38" t="s">
        <v>196</v>
      </c>
      <c r="J1408" s="41">
        <v>110</v>
      </c>
      <c r="K1408" s="38" t="s">
        <v>272</v>
      </c>
    </row>
    <row r="1409" spans="1:11" ht="14.1" customHeight="1" x14ac:dyDescent="0.2">
      <c r="A1409" s="34" t="s">
        <v>2118</v>
      </c>
      <c r="B1409" s="34" t="s">
        <v>2134</v>
      </c>
      <c r="C1409" s="34" t="s">
        <v>197</v>
      </c>
      <c r="D1409" s="74">
        <v>38.7333</v>
      </c>
      <c r="E1409" s="74">
        <v>30.2333</v>
      </c>
      <c r="F1409" s="34" t="s">
        <v>2293</v>
      </c>
      <c r="G1409" s="34" t="s">
        <v>375</v>
      </c>
      <c r="H1409" s="34" t="s">
        <v>2135</v>
      </c>
      <c r="I1409" s="38" t="s">
        <v>196</v>
      </c>
      <c r="J1409" s="41">
        <v>600</v>
      </c>
      <c r="K1409" s="38" t="s">
        <v>272</v>
      </c>
    </row>
    <row r="1410" spans="1:11" ht="14.1" customHeight="1" x14ac:dyDescent="0.2">
      <c r="A1410" s="34" t="s">
        <v>2118</v>
      </c>
      <c r="B1410" s="34" t="s">
        <v>2130</v>
      </c>
      <c r="C1410" s="34" t="s">
        <v>197</v>
      </c>
      <c r="D1410" s="74">
        <v>39.341700000000003</v>
      </c>
      <c r="E1410" s="74">
        <v>29.2606</v>
      </c>
      <c r="F1410" s="34" t="s">
        <v>2293</v>
      </c>
      <c r="G1410" s="34" t="s">
        <v>375</v>
      </c>
      <c r="H1410" s="34" t="s">
        <v>2131</v>
      </c>
      <c r="I1410" s="38" t="s">
        <v>196</v>
      </c>
      <c r="J1410" s="41">
        <v>500</v>
      </c>
      <c r="K1410" s="38" t="s">
        <v>272</v>
      </c>
    </row>
    <row r="1411" spans="1:11" ht="14.1" customHeight="1" x14ac:dyDescent="0.2">
      <c r="A1411" s="34" t="s">
        <v>2118</v>
      </c>
      <c r="B1411" s="34" t="s">
        <v>2128</v>
      </c>
      <c r="C1411" s="34" t="s">
        <v>197</v>
      </c>
      <c r="D1411" s="74">
        <v>39.392499999999998</v>
      </c>
      <c r="E1411" s="74">
        <v>28.1311</v>
      </c>
      <c r="F1411" s="34" t="s">
        <v>2293</v>
      </c>
      <c r="G1411" s="34" t="s">
        <v>375</v>
      </c>
      <c r="H1411" s="34" t="s">
        <v>2129</v>
      </c>
      <c r="I1411" s="38" t="s">
        <v>196</v>
      </c>
      <c r="J1411" s="41">
        <v>520</v>
      </c>
      <c r="K1411" s="38" t="s">
        <v>272</v>
      </c>
    </row>
    <row r="1412" spans="1:11" ht="14.1" customHeight="1" x14ac:dyDescent="0.2">
      <c r="A1412" s="34" t="s">
        <v>2118</v>
      </c>
      <c r="B1412" s="34" t="s">
        <v>2132</v>
      </c>
      <c r="C1412" s="34" t="s">
        <v>197</v>
      </c>
      <c r="D1412" s="74">
        <v>39.966700000000003</v>
      </c>
      <c r="E1412" s="74">
        <v>28.566700000000001</v>
      </c>
      <c r="F1412" s="34" t="s">
        <v>2293</v>
      </c>
      <c r="G1412" s="34" t="s">
        <v>375</v>
      </c>
      <c r="H1412" s="34" t="s">
        <v>2133</v>
      </c>
      <c r="I1412" s="38" t="s">
        <v>196</v>
      </c>
      <c r="J1412" s="41">
        <v>100</v>
      </c>
      <c r="K1412" s="38" t="s">
        <v>272</v>
      </c>
    </row>
    <row r="1413" spans="1:11" ht="14.1" customHeight="1" x14ac:dyDescent="0.2">
      <c r="A1413" s="34" t="s">
        <v>2118</v>
      </c>
      <c r="B1413" s="34" t="s">
        <v>2138</v>
      </c>
      <c r="C1413" s="34" t="s">
        <v>192</v>
      </c>
      <c r="D1413" s="74">
        <v>36.912500000000001</v>
      </c>
      <c r="E1413" s="74">
        <v>30.689699999999998</v>
      </c>
      <c r="F1413" s="38" t="s">
        <v>426</v>
      </c>
      <c r="G1413" s="34" t="s">
        <v>375</v>
      </c>
      <c r="H1413" s="34" t="s">
        <v>2139</v>
      </c>
      <c r="I1413" s="38" t="s">
        <v>196</v>
      </c>
      <c r="J1413" s="41">
        <v>100</v>
      </c>
      <c r="K1413" s="38" t="s">
        <v>272</v>
      </c>
    </row>
    <row r="1414" spans="1:11" ht="14.1" customHeight="1" x14ac:dyDescent="0.2">
      <c r="A1414" s="34" t="s">
        <v>2118</v>
      </c>
      <c r="B1414" s="34" t="s">
        <v>2140</v>
      </c>
      <c r="C1414" s="34" t="s">
        <v>192</v>
      </c>
      <c r="D1414" s="74">
        <v>36.912500000000001</v>
      </c>
      <c r="E1414" s="74">
        <v>30.689699999999998</v>
      </c>
      <c r="F1414" s="38" t="s">
        <v>426</v>
      </c>
      <c r="G1414" s="34" t="s">
        <v>375</v>
      </c>
      <c r="H1414" s="34" t="s">
        <v>2141</v>
      </c>
      <c r="I1414" s="38" t="s">
        <v>196</v>
      </c>
      <c r="J1414" s="41">
        <v>120</v>
      </c>
      <c r="K1414" s="38" t="s">
        <v>272</v>
      </c>
    </row>
    <row r="1415" spans="1:11" ht="14.1" customHeight="1" x14ac:dyDescent="0.2">
      <c r="A1415" s="34" t="s">
        <v>2118</v>
      </c>
      <c r="B1415" s="34" t="s">
        <v>2136</v>
      </c>
      <c r="C1415" s="34" t="s">
        <v>192</v>
      </c>
      <c r="D1415" s="74">
        <v>37.0167</v>
      </c>
      <c r="E1415" s="74">
        <v>35.328899999999997</v>
      </c>
      <c r="F1415" s="38" t="s">
        <v>426</v>
      </c>
      <c r="G1415" s="34" t="s">
        <v>375</v>
      </c>
      <c r="H1415" s="34" t="s">
        <v>2137</v>
      </c>
      <c r="I1415" s="38" t="s">
        <v>196</v>
      </c>
      <c r="J1415" s="41">
        <v>110</v>
      </c>
      <c r="K1415" s="38" t="s">
        <v>272</v>
      </c>
    </row>
    <row r="1416" spans="1:11" ht="14.1" customHeight="1" x14ac:dyDescent="0.2">
      <c r="A1416" s="34" t="s">
        <v>2118</v>
      </c>
      <c r="B1416" s="34" t="s">
        <v>2142</v>
      </c>
      <c r="C1416" s="34" t="s">
        <v>192</v>
      </c>
      <c r="D1416" s="74">
        <v>37.676400000000001</v>
      </c>
      <c r="E1416" s="74">
        <v>31.726099999999999</v>
      </c>
      <c r="F1416" s="38" t="s">
        <v>426</v>
      </c>
      <c r="G1416" s="34" t="s">
        <v>375</v>
      </c>
      <c r="H1416" s="34" t="s">
        <v>2143</v>
      </c>
      <c r="I1416" s="38" t="s">
        <v>196</v>
      </c>
      <c r="J1416" s="41">
        <v>70</v>
      </c>
      <c r="K1416" s="38" t="s">
        <v>272</v>
      </c>
    </row>
    <row r="1417" spans="1:11" ht="14.1" customHeight="1" x14ac:dyDescent="0.2">
      <c r="A1417" s="34" t="s">
        <v>2118</v>
      </c>
      <c r="B1417" s="34" t="s">
        <v>2144</v>
      </c>
      <c r="C1417" s="34" t="s">
        <v>192</v>
      </c>
      <c r="D1417" s="74">
        <v>37.764400000000002</v>
      </c>
      <c r="E1417" s="74">
        <v>30.552199999999999</v>
      </c>
      <c r="F1417" s="38" t="s">
        <v>426</v>
      </c>
      <c r="G1417" s="34" t="s">
        <v>375</v>
      </c>
      <c r="H1417" s="34" t="s">
        <v>2137</v>
      </c>
      <c r="I1417" s="38" t="s">
        <v>196</v>
      </c>
      <c r="J1417" s="41">
        <v>45</v>
      </c>
      <c r="K1417" s="38" t="s">
        <v>272</v>
      </c>
    </row>
    <row r="1418" spans="1:11" ht="14.1" customHeight="1" x14ac:dyDescent="0.2">
      <c r="A1418" s="34" t="s">
        <v>2118</v>
      </c>
      <c r="B1418" s="34" t="s">
        <v>2145</v>
      </c>
      <c r="C1418" s="34" t="s">
        <v>192</v>
      </c>
      <c r="D1418" s="74">
        <v>37.865600000000001</v>
      </c>
      <c r="E1418" s="74">
        <v>32.482500000000002</v>
      </c>
      <c r="F1418" s="38" t="s">
        <v>426</v>
      </c>
      <c r="G1418" s="34" t="s">
        <v>375</v>
      </c>
      <c r="H1418" s="34" t="s">
        <v>2137</v>
      </c>
      <c r="I1418" s="38" t="s">
        <v>196</v>
      </c>
      <c r="J1418" s="41">
        <v>45</v>
      </c>
      <c r="K1418" s="38" t="s">
        <v>272</v>
      </c>
    </row>
    <row r="1419" spans="1:11" ht="14.1" customHeight="1" x14ac:dyDescent="0.2">
      <c r="A1419" s="34" t="s">
        <v>2118</v>
      </c>
      <c r="B1419" s="34" t="s">
        <v>2146</v>
      </c>
      <c r="C1419" s="34" t="s">
        <v>192</v>
      </c>
      <c r="D1419" s="74">
        <v>38.748600000000003</v>
      </c>
      <c r="E1419" s="74">
        <v>41.496899999999997</v>
      </c>
      <c r="F1419" s="38" t="s">
        <v>426</v>
      </c>
      <c r="G1419" s="34" t="s">
        <v>375</v>
      </c>
      <c r="H1419" s="34" t="s">
        <v>2147</v>
      </c>
      <c r="I1419" s="38" t="s">
        <v>196</v>
      </c>
      <c r="J1419" s="41">
        <v>100</v>
      </c>
      <c r="K1419" s="38" t="s">
        <v>272</v>
      </c>
    </row>
    <row r="1420" spans="1:11" ht="14.1" customHeight="1" x14ac:dyDescent="0.2">
      <c r="A1420" s="34" t="s">
        <v>2118</v>
      </c>
      <c r="B1420" s="34" t="s">
        <v>2172</v>
      </c>
      <c r="C1420" s="34" t="s">
        <v>192</v>
      </c>
      <c r="D1420" s="74">
        <v>36.732799999999997</v>
      </c>
      <c r="E1420" s="74">
        <v>34.644199999999998</v>
      </c>
      <c r="F1420" s="37" t="s">
        <v>296</v>
      </c>
      <c r="G1420" s="36" t="s">
        <v>2459</v>
      </c>
      <c r="H1420" s="34" t="s">
        <v>2168</v>
      </c>
      <c r="I1420" s="38" t="s">
        <v>196</v>
      </c>
      <c r="J1420" s="51">
        <v>1350</v>
      </c>
      <c r="K1420" s="38" t="s">
        <v>272</v>
      </c>
    </row>
    <row r="1421" spans="1:11" ht="14.1" customHeight="1" x14ac:dyDescent="0.2">
      <c r="A1421" s="34" t="s">
        <v>2118</v>
      </c>
      <c r="B1421" s="34" t="s">
        <v>2164</v>
      </c>
      <c r="C1421" s="34" t="s">
        <v>192</v>
      </c>
      <c r="D1421" s="74">
        <v>37.016666000000001</v>
      </c>
      <c r="E1421" s="74">
        <v>37.066665999999998</v>
      </c>
      <c r="F1421" s="37" t="s">
        <v>296</v>
      </c>
      <c r="G1421" s="36" t="s">
        <v>2459</v>
      </c>
      <c r="H1421" s="34" t="s">
        <v>2154</v>
      </c>
      <c r="I1421" s="38" t="s">
        <v>196</v>
      </c>
      <c r="J1421" s="51">
        <v>833</v>
      </c>
      <c r="K1421" s="38" t="s">
        <v>272</v>
      </c>
    </row>
    <row r="1422" spans="1:11" ht="14.1" customHeight="1" x14ac:dyDescent="0.2">
      <c r="A1422" s="34" t="s">
        <v>2118</v>
      </c>
      <c r="B1422" s="34" t="s">
        <v>2136</v>
      </c>
      <c r="C1422" s="34" t="s">
        <v>192</v>
      </c>
      <c r="D1422" s="74">
        <v>37.0167</v>
      </c>
      <c r="E1422" s="74">
        <v>35.328899999999997</v>
      </c>
      <c r="F1422" s="37" t="s">
        <v>296</v>
      </c>
      <c r="G1422" s="36" t="s">
        <v>2459</v>
      </c>
      <c r="H1422" s="34" t="s">
        <v>2148</v>
      </c>
      <c r="I1422" s="38" t="s">
        <v>196</v>
      </c>
      <c r="J1422" s="51">
        <v>3643</v>
      </c>
      <c r="K1422" s="38" t="s">
        <v>272</v>
      </c>
    </row>
    <row r="1423" spans="1:11" ht="14.1" customHeight="1" x14ac:dyDescent="0.2">
      <c r="A1423" s="34" t="s">
        <v>2118</v>
      </c>
      <c r="B1423" s="34" t="s">
        <v>2173</v>
      </c>
      <c r="C1423" s="34" t="s">
        <v>192</v>
      </c>
      <c r="D1423" s="74">
        <v>37.1511</v>
      </c>
      <c r="E1423" s="74">
        <v>38.7928</v>
      </c>
      <c r="F1423" s="37" t="s">
        <v>296</v>
      </c>
      <c r="G1423" s="36" t="s">
        <v>2459</v>
      </c>
      <c r="H1423" s="34" t="s">
        <v>2154</v>
      </c>
      <c r="I1423" s="38" t="s">
        <v>196</v>
      </c>
      <c r="J1423" s="41">
        <v>833</v>
      </c>
      <c r="K1423" s="38" t="s">
        <v>272</v>
      </c>
    </row>
    <row r="1424" spans="1:11" ht="14.1" customHeight="1" x14ac:dyDescent="0.2">
      <c r="A1424" s="34" t="s">
        <v>2118</v>
      </c>
      <c r="B1424" s="34" t="s">
        <v>2163</v>
      </c>
      <c r="C1424" s="34" t="s">
        <v>192</v>
      </c>
      <c r="D1424" s="74">
        <v>38.266399999999997</v>
      </c>
      <c r="E1424" s="74">
        <v>39.758899999999997</v>
      </c>
      <c r="F1424" s="37" t="s">
        <v>296</v>
      </c>
      <c r="G1424" s="36" t="s">
        <v>2459</v>
      </c>
      <c r="H1424" s="34" t="s">
        <v>2154</v>
      </c>
      <c r="I1424" s="38" t="s">
        <v>196</v>
      </c>
      <c r="J1424" s="51">
        <v>833</v>
      </c>
      <c r="K1424" s="38" t="s">
        <v>272</v>
      </c>
    </row>
    <row r="1425" spans="1:11" ht="14.1" customHeight="1" x14ac:dyDescent="0.2">
      <c r="A1425" s="34" t="s">
        <v>2118</v>
      </c>
      <c r="B1425" s="34" t="s">
        <v>2155</v>
      </c>
      <c r="C1425" s="34" t="s">
        <v>192</v>
      </c>
      <c r="D1425" s="74">
        <v>38.407200000000003</v>
      </c>
      <c r="E1425" s="74">
        <v>27.150300000000001</v>
      </c>
      <c r="F1425" s="37" t="s">
        <v>296</v>
      </c>
      <c r="G1425" s="36" t="s">
        <v>2459</v>
      </c>
      <c r="H1425" s="34" t="s">
        <v>2156</v>
      </c>
      <c r="I1425" s="38" t="s">
        <v>196</v>
      </c>
      <c r="J1425" s="41">
        <v>1800</v>
      </c>
      <c r="K1425" s="38" t="s">
        <v>272</v>
      </c>
    </row>
    <row r="1426" spans="1:11" ht="14.1" customHeight="1" x14ac:dyDescent="0.2">
      <c r="A1426" s="34" t="s">
        <v>2118</v>
      </c>
      <c r="B1426" s="34" t="s">
        <v>2167</v>
      </c>
      <c r="C1426" s="34" t="s">
        <v>192</v>
      </c>
      <c r="D1426" s="74">
        <v>38.732199999999999</v>
      </c>
      <c r="E1426" s="74">
        <v>35.485300000000002</v>
      </c>
      <c r="F1426" s="37" t="s">
        <v>296</v>
      </c>
      <c r="G1426" s="36" t="s">
        <v>2459</v>
      </c>
      <c r="H1426" s="34" t="s">
        <v>2168</v>
      </c>
      <c r="I1426" s="38" t="s">
        <v>196</v>
      </c>
      <c r="J1426" s="51">
        <v>1350</v>
      </c>
      <c r="K1426" s="38" t="s">
        <v>272</v>
      </c>
    </row>
    <row r="1427" spans="1:11" ht="14.1" customHeight="1" x14ac:dyDescent="0.2">
      <c r="A1427" s="34" t="s">
        <v>2118</v>
      </c>
      <c r="B1427" s="34" t="s">
        <v>2152</v>
      </c>
      <c r="C1427" s="34" t="s">
        <v>192</v>
      </c>
      <c r="D1427" s="74">
        <v>39.6492</v>
      </c>
      <c r="E1427" s="74">
        <v>27.886099999999999</v>
      </c>
      <c r="F1427" s="37" t="s">
        <v>296</v>
      </c>
      <c r="G1427" s="36" t="s">
        <v>2459</v>
      </c>
      <c r="H1427" s="34" t="s">
        <v>2150</v>
      </c>
      <c r="I1427" s="38" t="s">
        <v>196</v>
      </c>
      <c r="J1427" s="51">
        <v>993</v>
      </c>
      <c r="K1427" s="38" t="s">
        <v>272</v>
      </c>
    </row>
    <row r="1428" spans="1:11" ht="14.1" customHeight="1" x14ac:dyDescent="0.2">
      <c r="A1428" s="34" t="s">
        <v>2118</v>
      </c>
      <c r="B1428" s="34" t="s">
        <v>2174</v>
      </c>
      <c r="C1428" s="34" t="s">
        <v>192</v>
      </c>
      <c r="D1428" s="74">
        <v>39.7483</v>
      </c>
      <c r="E1428" s="74">
        <v>37.016100000000002</v>
      </c>
      <c r="F1428" s="37" t="s">
        <v>296</v>
      </c>
      <c r="G1428" s="36" t="s">
        <v>2459</v>
      </c>
      <c r="H1428" s="34" t="s">
        <v>2151</v>
      </c>
      <c r="I1428" s="38" t="s">
        <v>196</v>
      </c>
      <c r="J1428" s="51">
        <v>618</v>
      </c>
      <c r="K1428" s="38" t="s">
        <v>272</v>
      </c>
    </row>
    <row r="1429" spans="1:11" ht="14.1" customHeight="1" x14ac:dyDescent="0.2">
      <c r="A1429" s="34" t="s">
        <v>2118</v>
      </c>
      <c r="B1429" s="34" t="s">
        <v>2149</v>
      </c>
      <c r="C1429" s="34" t="s">
        <v>192</v>
      </c>
      <c r="D1429" s="74">
        <v>39.927199999999999</v>
      </c>
      <c r="E1429" s="74">
        <v>32.864400000000003</v>
      </c>
      <c r="F1429" s="37" t="s">
        <v>296</v>
      </c>
      <c r="G1429" s="36" t="s">
        <v>2459</v>
      </c>
      <c r="H1429" s="34" t="s">
        <v>2151</v>
      </c>
      <c r="I1429" s="38" t="s">
        <v>196</v>
      </c>
      <c r="J1429" s="51">
        <v>618</v>
      </c>
      <c r="K1429" s="38" t="s">
        <v>272</v>
      </c>
    </row>
    <row r="1430" spans="1:11" ht="14.1" customHeight="1" x14ac:dyDescent="0.2">
      <c r="A1430" s="34" t="s">
        <v>2118</v>
      </c>
      <c r="B1430" s="34" t="s">
        <v>2149</v>
      </c>
      <c r="C1430" s="34" t="s">
        <v>192</v>
      </c>
      <c r="D1430" s="74">
        <v>39.927199999999999</v>
      </c>
      <c r="E1430" s="74">
        <v>32.864400000000003</v>
      </c>
      <c r="F1430" s="37" t="s">
        <v>296</v>
      </c>
      <c r="G1430" s="36" t="s">
        <v>2459</v>
      </c>
      <c r="H1430" s="34" t="s">
        <v>2150</v>
      </c>
      <c r="I1430" s="38" t="s">
        <v>196</v>
      </c>
      <c r="J1430" s="51">
        <v>993</v>
      </c>
      <c r="K1430" s="38" t="s">
        <v>272</v>
      </c>
    </row>
    <row r="1431" spans="1:11" ht="14.1" customHeight="1" x14ac:dyDescent="0.2">
      <c r="A1431" s="34" t="s">
        <v>2118</v>
      </c>
      <c r="B1431" s="34" t="s">
        <v>2177</v>
      </c>
      <c r="C1431" s="34" t="s">
        <v>192</v>
      </c>
      <c r="D1431" s="74">
        <v>40.683300000000003</v>
      </c>
      <c r="E1431" s="74">
        <v>31.666699999999999</v>
      </c>
      <c r="F1431" s="37" t="s">
        <v>296</v>
      </c>
      <c r="G1431" s="36" t="s">
        <v>2459</v>
      </c>
      <c r="H1431" s="34" t="s">
        <v>2162</v>
      </c>
      <c r="I1431" s="38" t="s">
        <v>196</v>
      </c>
      <c r="J1431" s="51">
        <v>618</v>
      </c>
      <c r="K1431" s="38" t="s">
        <v>272</v>
      </c>
    </row>
    <row r="1432" spans="1:11" ht="14.1" customHeight="1" x14ac:dyDescent="0.2">
      <c r="A1432" s="34" t="s">
        <v>2118</v>
      </c>
      <c r="B1432" s="34" t="s">
        <v>2159</v>
      </c>
      <c r="C1432" s="34" t="s">
        <v>192</v>
      </c>
      <c r="D1432" s="74">
        <v>40.700000000000003</v>
      </c>
      <c r="E1432" s="74">
        <v>31.616700000000002</v>
      </c>
      <c r="F1432" s="37" t="s">
        <v>296</v>
      </c>
      <c r="G1432" s="36" t="s">
        <v>2459</v>
      </c>
      <c r="H1432" s="34" t="s">
        <v>2160</v>
      </c>
      <c r="I1432" s="38" t="s">
        <v>196</v>
      </c>
      <c r="J1432" s="51">
        <v>2100</v>
      </c>
      <c r="K1432" s="38" t="s">
        <v>272</v>
      </c>
    </row>
    <row r="1433" spans="1:11" ht="14.1" customHeight="1" x14ac:dyDescent="0.2">
      <c r="A1433" s="34" t="s">
        <v>2118</v>
      </c>
      <c r="B1433" s="34" t="s">
        <v>2165</v>
      </c>
      <c r="C1433" s="34" t="s">
        <v>192</v>
      </c>
      <c r="D1433" s="74">
        <v>40.786099999999998</v>
      </c>
      <c r="E1433" s="74">
        <v>29.614699999999999</v>
      </c>
      <c r="F1433" s="37" t="s">
        <v>296</v>
      </c>
      <c r="G1433" s="36" t="s">
        <v>2459</v>
      </c>
      <c r="H1433" s="34" t="s">
        <v>2166</v>
      </c>
      <c r="I1433" s="38" t="s">
        <v>196</v>
      </c>
      <c r="J1433" s="51">
        <v>3750</v>
      </c>
      <c r="K1433" s="38" t="s">
        <v>272</v>
      </c>
    </row>
    <row r="1434" spans="1:11" ht="14.1" customHeight="1" x14ac:dyDescent="0.2">
      <c r="A1434" s="34" t="s">
        <v>2118</v>
      </c>
      <c r="B1434" s="34" t="s">
        <v>2171</v>
      </c>
      <c r="C1434" s="34" t="s">
        <v>192</v>
      </c>
      <c r="D1434" s="74">
        <v>40.910600000000002</v>
      </c>
      <c r="E1434" s="74">
        <v>35.8919</v>
      </c>
      <c r="F1434" s="37" t="s">
        <v>296</v>
      </c>
      <c r="G1434" s="36" t="s">
        <v>2459</v>
      </c>
      <c r="H1434" s="34" t="s">
        <v>2154</v>
      </c>
      <c r="I1434" s="38" t="s">
        <v>196</v>
      </c>
      <c r="J1434" s="51">
        <v>833</v>
      </c>
      <c r="K1434" s="38" t="s">
        <v>272</v>
      </c>
    </row>
    <row r="1435" spans="1:11" ht="14.1" customHeight="1" x14ac:dyDescent="0.2">
      <c r="A1435" s="34" t="s">
        <v>2118</v>
      </c>
      <c r="B1435" s="34" t="s">
        <v>2161</v>
      </c>
      <c r="C1435" s="34" t="s">
        <v>192</v>
      </c>
      <c r="D1435" s="74">
        <v>40.933332999999998</v>
      </c>
      <c r="E1435" s="74">
        <v>35.6</v>
      </c>
      <c r="F1435" s="37" t="s">
        <v>296</v>
      </c>
      <c r="G1435" s="36" t="s">
        <v>2459</v>
      </c>
      <c r="H1435" s="34" t="s">
        <v>2162</v>
      </c>
      <c r="I1435" s="38" t="s">
        <v>196</v>
      </c>
      <c r="J1435" s="51">
        <v>618</v>
      </c>
      <c r="K1435" s="38" t="s">
        <v>272</v>
      </c>
    </row>
    <row r="1436" spans="1:11" ht="14.1" customHeight="1" x14ac:dyDescent="0.2">
      <c r="A1436" s="34" t="s">
        <v>2118</v>
      </c>
      <c r="B1436" s="34" t="s">
        <v>2157</v>
      </c>
      <c r="C1436" s="34" t="s">
        <v>192</v>
      </c>
      <c r="D1436" s="74">
        <v>41.015300000000003</v>
      </c>
      <c r="E1436" s="74">
        <v>28.56</v>
      </c>
      <c r="F1436" s="37" t="s">
        <v>296</v>
      </c>
      <c r="G1436" s="36" t="s">
        <v>2459</v>
      </c>
      <c r="H1436" s="34" t="s">
        <v>2158</v>
      </c>
      <c r="I1436" s="38" t="s">
        <v>196</v>
      </c>
      <c r="J1436" s="41">
        <v>6000</v>
      </c>
      <c r="K1436" s="38" t="s">
        <v>272</v>
      </c>
    </row>
    <row r="1437" spans="1:11" ht="14.1" customHeight="1" x14ac:dyDescent="0.2">
      <c r="A1437" s="34" t="s">
        <v>2118</v>
      </c>
      <c r="B1437" s="34" t="s">
        <v>2175</v>
      </c>
      <c r="C1437" s="34" t="s">
        <v>192</v>
      </c>
      <c r="D1437" s="74">
        <v>41.05</v>
      </c>
      <c r="E1437" s="74">
        <v>39.726900000000001</v>
      </c>
      <c r="F1437" s="37" t="s">
        <v>296</v>
      </c>
      <c r="G1437" s="36" t="s">
        <v>2459</v>
      </c>
      <c r="H1437" s="34" t="s">
        <v>2154</v>
      </c>
      <c r="I1437" s="38" t="s">
        <v>196</v>
      </c>
      <c r="J1437" s="41">
        <v>833</v>
      </c>
      <c r="K1437" s="38" t="s">
        <v>272</v>
      </c>
    </row>
    <row r="1438" spans="1:11" ht="14.1" customHeight="1" x14ac:dyDescent="0.2">
      <c r="A1438" s="34" t="s">
        <v>2118</v>
      </c>
      <c r="B1438" s="34" t="s">
        <v>2169</v>
      </c>
      <c r="C1438" s="34" t="s">
        <v>192</v>
      </c>
      <c r="D1438" s="74">
        <v>41.166670000000003</v>
      </c>
      <c r="E1438" s="74">
        <v>31.466670000000001</v>
      </c>
      <c r="F1438" s="37" t="s">
        <v>296</v>
      </c>
      <c r="G1438" s="36" t="s">
        <v>2459</v>
      </c>
      <c r="H1438" s="34" t="s">
        <v>2170</v>
      </c>
      <c r="I1438" s="38" t="s">
        <v>196</v>
      </c>
      <c r="J1438" s="51">
        <v>510</v>
      </c>
      <c r="K1438" s="38" t="s">
        <v>272</v>
      </c>
    </row>
    <row r="1439" spans="1:11" ht="14.1" customHeight="1" x14ac:dyDescent="0.2">
      <c r="A1439" s="34" t="s">
        <v>2118</v>
      </c>
      <c r="B1439" s="34" t="s">
        <v>2176</v>
      </c>
      <c r="C1439" s="34" t="s">
        <v>192</v>
      </c>
      <c r="D1439" s="74">
        <v>41.333333000000003</v>
      </c>
      <c r="E1439" s="74">
        <v>26.75</v>
      </c>
      <c r="F1439" s="37" t="s">
        <v>296</v>
      </c>
      <c r="G1439" s="36" t="s">
        <v>2459</v>
      </c>
      <c r="H1439" s="34" t="s">
        <v>2150</v>
      </c>
      <c r="I1439" s="38" t="s">
        <v>196</v>
      </c>
      <c r="J1439" s="51">
        <v>993</v>
      </c>
      <c r="K1439" s="38" t="s">
        <v>272</v>
      </c>
    </row>
    <row r="1440" spans="1:11" ht="14.1" customHeight="1" x14ac:dyDescent="0.2">
      <c r="A1440" s="34" t="s">
        <v>2118</v>
      </c>
      <c r="B1440" s="34" t="s">
        <v>2153</v>
      </c>
      <c r="C1440" s="34" t="s">
        <v>192</v>
      </c>
      <c r="D1440" s="74">
        <v>41.635800000000003</v>
      </c>
      <c r="E1440" s="74">
        <v>32.337499999999999</v>
      </c>
      <c r="F1440" s="37" t="s">
        <v>296</v>
      </c>
      <c r="G1440" s="36" t="s">
        <v>2459</v>
      </c>
      <c r="H1440" s="34" t="s">
        <v>2154</v>
      </c>
      <c r="I1440" s="38" t="s">
        <v>196</v>
      </c>
      <c r="J1440" s="41">
        <v>833</v>
      </c>
      <c r="K1440" s="38" t="s">
        <v>272</v>
      </c>
    </row>
    <row r="1441" spans="1:11" ht="14.1" customHeight="1" x14ac:dyDescent="0.2">
      <c r="A1441" s="34" t="s">
        <v>2118</v>
      </c>
      <c r="B1441" s="34" t="s">
        <v>2198</v>
      </c>
      <c r="C1441" s="34" t="s">
        <v>197</v>
      </c>
      <c r="D1441" s="74">
        <v>36.581699999999998</v>
      </c>
      <c r="E1441" s="74">
        <v>36.164999999999999</v>
      </c>
      <c r="F1441" s="34" t="s">
        <v>833</v>
      </c>
      <c r="G1441" s="36" t="s">
        <v>2459</v>
      </c>
      <c r="H1441" s="34" t="s">
        <v>2182</v>
      </c>
      <c r="I1441" s="38" t="s">
        <v>196</v>
      </c>
      <c r="J1441" s="41">
        <v>28</v>
      </c>
      <c r="K1441" s="38" t="s">
        <v>272</v>
      </c>
    </row>
    <row r="1442" spans="1:11" ht="14.1" customHeight="1" x14ac:dyDescent="0.2">
      <c r="A1442" s="34" t="s">
        <v>2118</v>
      </c>
      <c r="B1442" s="34" t="s">
        <v>2206</v>
      </c>
      <c r="C1442" s="34" t="s">
        <v>197</v>
      </c>
      <c r="D1442" s="74">
        <v>36.732799999999997</v>
      </c>
      <c r="E1442" s="74">
        <v>34.644199999999998</v>
      </c>
      <c r="F1442" s="34" t="s">
        <v>833</v>
      </c>
      <c r="G1442" s="36" t="s">
        <v>2459</v>
      </c>
      <c r="H1442" s="34" t="s">
        <v>2187</v>
      </c>
      <c r="I1442" s="38" t="s">
        <v>196</v>
      </c>
      <c r="J1442" s="41">
        <v>62</v>
      </c>
      <c r="K1442" s="38" t="s">
        <v>272</v>
      </c>
    </row>
    <row r="1443" spans="1:11" ht="14.1" customHeight="1" x14ac:dyDescent="0.2">
      <c r="A1443" s="34" t="s">
        <v>2118</v>
      </c>
      <c r="B1443" s="34" t="s">
        <v>2194</v>
      </c>
      <c r="C1443" s="34" t="s">
        <v>197</v>
      </c>
      <c r="D1443" s="74">
        <v>36.7575</v>
      </c>
      <c r="E1443" s="74">
        <v>28.928599999999999</v>
      </c>
      <c r="F1443" s="34" t="s">
        <v>833</v>
      </c>
      <c r="G1443" s="36" t="s">
        <v>2459</v>
      </c>
      <c r="H1443" s="34" t="s">
        <v>2195</v>
      </c>
      <c r="I1443" s="38" t="s">
        <v>196</v>
      </c>
      <c r="J1443" s="41">
        <v>15</v>
      </c>
      <c r="K1443" s="38" t="s">
        <v>272</v>
      </c>
    </row>
    <row r="1444" spans="1:11" ht="14.1" customHeight="1" x14ac:dyDescent="0.2">
      <c r="A1444" s="34" t="s">
        <v>2118</v>
      </c>
      <c r="B1444" s="34" t="s">
        <v>2136</v>
      </c>
      <c r="C1444" s="34" t="s">
        <v>197</v>
      </c>
      <c r="D1444" s="74">
        <v>37.0167</v>
      </c>
      <c r="E1444" s="74">
        <v>35.328899999999997</v>
      </c>
      <c r="F1444" s="34" t="s">
        <v>833</v>
      </c>
      <c r="G1444" s="36" t="s">
        <v>2459</v>
      </c>
      <c r="H1444" s="34" t="s">
        <v>2181</v>
      </c>
      <c r="I1444" s="38" t="s">
        <v>196</v>
      </c>
      <c r="J1444" s="41">
        <v>25</v>
      </c>
      <c r="K1444" s="38" t="s">
        <v>272</v>
      </c>
    </row>
    <row r="1445" spans="1:11" ht="14.1" customHeight="1" x14ac:dyDescent="0.2">
      <c r="A1445" s="34" t="s">
        <v>2118</v>
      </c>
      <c r="B1445" s="34" t="s">
        <v>2183</v>
      </c>
      <c r="C1445" s="34" t="s">
        <v>197</v>
      </c>
      <c r="D1445" s="74">
        <v>37.0167</v>
      </c>
      <c r="E1445" s="74">
        <v>35.328899999999997</v>
      </c>
      <c r="F1445" s="34" t="s">
        <v>833</v>
      </c>
      <c r="G1445" s="36" t="s">
        <v>2459</v>
      </c>
      <c r="H1445" s="34" t="s">
        <v>2184</v>
      </c>
      <c r="I1445" s="38" t="s">
        <v>196</v>
      </c>
      <c r="J1445" s="41">
        <v>25</v>
      </c>
      <c r="K1445" s="38" t="s">
        <v>272</v>
      </c>
    </row>
    <row r="1446" spans="1:11" ht="14.1" customHeight="1" x14ac:dyDescent="0.2">
      <c r="A1446" s="34" t="s">
        <v>2118</v>
      </c>
      <c r="B1446" s="34" t="s">
        <v>2136</v>
      </c>
      <c r="C1446" s="34" t="s">
        <v>197</v>
      </c>
      <c r="D1446" s="74">
        <v>37.0167</v>
      </c>
      <c r="E1446" s="74">
        <v>35.328899999999997</v>
      </c>
      <c r="F1446" s="34" t="s">
        <v>833</v>
      </c>
      <c r="G1446" s="36" t="s">
        <v>2459</v>
      </c>
      <c r="H1446" s="34" t="s">
        <v>2182</v>
      </c>
      <c r="I1446" s="38" t="s">
        <v>196</v>
      </c>
      <c r="J1446" s="41">
        <v>28</v>
      </c>
      <c r="K1446" s="38" t="s">
        <v>272</v>
      </c>
    </row>
    <row r="1447" spans="1:11" ht="14.1" customHeight="1" x14ac:dyDescent="0.2">
      <c r="A1447" s="34" t="s">
        <v>2118</v>
      </c>
      <c r="B1447" s="34" t="s">
        <v>2196</v>
      </c>
      <c r="C1447" s="34" t="s">
        <v>197</v>
      </c>
      <c r="D1447" s="74">
        <v>38.416699999999999</v>
      </c>
      <c r="E1447" s="74">
        <v>39.9</v>
      </c>
      <c r="F1447" s="34" t="s">
        <v>833</v>
      </c>
      <c r="G1447" s="36" t="s">
        <v>2459</v>
      </c>
      <c r="H1447" s="34" t="s">
        <v>2197</v>
      </c>
      <c r="I1447" s="38" t="s">
        <v>196</v>
      </c>
      <c r="J1447" s="41">
        <v>150</v>
      </c>
      <c r="K1447" s="38" t="s">
        <v>272</v>
      </c>
    </row>
    <row r="1448" spans="1:11" ht="14.1" customHeight="1" x14ac:dyDescent="0.2">
      <c r="A1448" s="34" t="s">
        <v>2118</v>
      </c>
      <c r="B1448" s="34" t="s">
        <v>2201</v>
      </c>
      <c r="C1448" s="34" t="s">
        <v>197</v>
      </c>
      <c r="D1448" s="74">
        <v>38.732199999999999</v>
      </c>
      <c r="E1448" s="74">
        <v>35.485300000000002</v>
      </c>
      <c r="F1448" s="34" t="s">
        <v>833</v>
      </c>
      <c r="G1448" s="36" t="s">
        <v>2459</v>
      </c>
      <c r="H1448" s="34" t="s">
        <v>2184</v>
      </c>
      <c r="I1448" s="38" t="s">
        <v>196</v>
      </c>
      <c r="J1448" s="41">
        <v>28</v>
      </c>
      <c r="K1448" s="38" t="s">
        <v>272</v>
      </c>
    </row>
    <row r="1449" spans="1:11" ht="14.1" customHeight="1" x14ac:dyDescent="0.2">
      <c r="A1449" s="34" t="s">
        <v>2118</v>
      </c>
      <c r="B1449" s="34" t="s">
        <v>2199</v>
      </c>
      <c r="C1449" s="34" t="s">
        <v>197</v>
      </c>
      <c r="D1449" s="74">
        <v>38.732199999999999</v>
      </c>
      <c r="E1449" s="74">
        <v>35.485300000000002</v>
      </c>
      <c r="F1449" s="34" t="s">
        <v>833</v>
      </c>
      <c r="G1449" s="36" t="s">
        <v>2459</v>
      </c>
      <c r="H1449" s="34" t="s">
        <v>2189</v>
      </c>
      <c r="I1449" s="38" t="s">
        <v>196</v>
      </c>
      <c r="J1449" s="41">
        <v>66</v>
      </c>
      <c r="K1449" s="38" t="s">
        <v>272</v>
      </c>
    </row>
    <row r="1450" spans="1:11" ht="14.1" customHeight="1" x14ac:dyDescent="0.2">
      <c r="A1450" s="34" t="s">
        <v>2118</v>
      </c>
      <c r="B1450" s="34" t="s">
        <v>2201</v>
      </c>
      <c r="C1450" s="34" t="s">
        <v>197</v>
      </c>
      <c r="D1450" s="74">
        <v>38.732199999999999</v>
      </c>
      <c r="E1450" s="74">
        <v>35.485300000000002</v>
      </c>
      <c r="F1450" s="34" t="s">
        <v>833</v>
      </c>
      <c r="G1450" s="36" t="s">
        <v>2459</v>
      </c>
      <c r="H1450" s="34" t="s">
        <v>2190</v>
      </c>
      <c r="I1450" s="38" t="s">
        <v>196</v>
      </c>
      <c r="J1450" s="41">
        <v>80</v>
      </c>
      <c r="K1450" s="38" t="s">
        <v>272</v>
      </c>
    </row>
    <row r="1451" spans="1:11" ht="14.1" customHeight="1" x14ac:dyDescent="0.2">
      <c r="A1451" s="34" t="s">
        <v>2118</v>
      </c>
      <c r="B1451" s="34" t="s">
        <v>2201</v>
      </c>
      <c r="C1451" s="34" t="s">
        <v>197</v>
      </c>
      <c r="D1451" s="74">
        <v>38.732199999999999</v>
      </c>
      <c r="E1451" s="74">
        <v>35.485300000000002</v>
      </c>
      <c r="F1451" s="34" t="s">
        <v>833</v>
      </c>
      <c r="G1451" s="36" t="s">
        <v>2459</v>
      </c>
      <c r="H1451" s="34" t="s">
        <v>2202</v>
      </c>
      <c r="I1451" s="38" t="s">
        <v>196</v>
      </c>
      <c r="J1451" s="41">
        <v>120</v>
      </c>
      <c r="K1451" s="38" t="s">
        <v>272</v>
      </c>
    </row>
    <row r="1452" spans="1:11" ht="14.1" customHeight="1" x14ac:dyDescent="0.2">
      <c r="A1452" s="34" t="s">
        <v>2118</v>
      </c>
      <c r="B1452" s="34" t="s">
        <v>2199</v>
      </c>
      <c r="C1452" s="34" t="s">
        <v>197</v>
      </c>
      <c r="D1452" s="74">
        <v>38.732199999999999</v>
      </c>
      <c r="E1452" s="74">
        <v>35.485300000000002</v>
      </c>
      <c r="F1452" s="34" t="s">
        <v>833</v>
      </c>
      <c r="G1452" s="36" t="s">
        <v>2459</v>
      </c>
      <c r="H1452" s="34" t="s">
        <v>2200</v>
      </c>
      <c r="I1452" s="38" t="s">
        <v>196</v>
      </c>
      <c r="J1452" s="51">
        <v>175</v>
      </c>
      <c r="K1452" s="38" t="s">
        <v>272</v>
      </c>
    </row>
    <row r="1453" spans="1:11" ht="14.1" customHeight="1" x14ac:dyDescent="0.2">
      <c r="A1453" s="34" t="s">
        <v>2118</v>
      </c>
      <c r="B1453" s="34" t="s">
        <v>2188</v>
      </c>
      <c r="C1453" s="34" t="s">
        <v>197</v>
      </c>
      <c r="D1453" s="74">
        <v>39.752200000000002</v>
      </c>
      <c r="E1453" s="74">
        <v>39.492800000000003</v>
      </c>
      <c r="F1453" s="34" t="s">
        <v>833</v>
      </c>
      <c r="G1453" s="36" t="s">
        <v>2459</v>
      </c>
      <c r="H1453" s="34" t="s">
        <v>2189</v>
      </c>
      <c r="I1453" s="38" t="s">
        <v>196</v>
      </c>
      <c r="J1453" s="41">
        <v>66</v>
      </c>
      <c r="K1453" s="38" t="s">
        <v>272</v>
      </c>
    </row>
    <row r="1454" spans="1:11" ht="14.1" customHeight="1" x14ac:dyDescent="0.2">
      <c r="A1454" s="34" t="s">
        <v>2118</v>
      </c>
      <c r="B1454" s="34" t="s">
        <v>2188</v>
      </c>
      <c r="C1454" s="34" t="s">
        <v>197</v>
      </c>
      <c r="D1454" s="74">
        <v>39.752200000000002</v>
      </c>
      <c r="E1454" s="74">
        <v>39.492800000000003</v>
      </c>
      <c r="F1454" s="34" t="s">
        <v>833</v>
      </c>
      <c r="G1454" s="36" t="s">
        <v>2459</v>
      </c>
      <c r="H1454" s="34" t="s">
        <v>2190</v>
      </c>
      <c r="I1454" s="38" t="s">
        <v>196</v>
      </c>
      <c r="J1454" s="41">
        <v>80</v>
      </c>
      <c r="K1454" s="38" t="s">
        <v>272</v>
      </c>
    </row>
    <row r="1455" spans="1:11" ht="14.1" customHeight="1" x14ac:dyDescent="0.2">
      <c r="A1455" s="34" t="s">
        <v>2118</v>
      </c>
      <c r="B1455" s="34" t="s">
        <v>2193</v>
      </c>
      <c r="C1455" s="34" t="s">
        <v>197</v>
      </c>
      <c r="D1455" s="74">
        <v>39.776699999999998</v>
      </c>
      <c r="E1455" s="74">
        <v>30.520600000000002</v>
      </c>
      <c r="F1455" s="34" t="s">
        <v>833</v>
      </c>
      <c r="G1455" s="36" t="s">
        <v>2459</v>
      </c>
      <c r="H1455" s="34" t="s">
        <v>2182</v>
      </c>
      <c r="I1455" s="38" t="s">
        <v>196</v>
      </c>
      <c r="J1455" s="41">
        <v>28</v>
      </c>
      <c r="K1455" s="38" t="s">
        <v>272</v>
      </c>
    </row>
    <row r="1456" spans="1:11" ht="14.1" customHeight="1" x14ac:dyDescent="0.2">
      <c r="A1456" s="34" t="s">
        <v>2118</v>
      </c>
      <c r="B1456" s="34" t="s">
        <v>2192</v>
      </c>
      <c r="C1456" s="34" t="s">
        <v>197</v>
      </c>
      <c r="D1456" s="74">
        <v>39.776699999999998</v>
      </c>
      <c r="E1456" s="74">
        <v>30.520600000000002</v>
      </c>
      <c r="F1456" s="34" t="s">
        <v>833</v>
      </c>
      <c r="G1456" s="36" t="s">
        <v>2459</v>
      </c>
      <c r="H1456" s="34" t="s">
        <v>2187</v>
      </c>
      <c r="I1456" s="38" t="s">
        <v>196</v>
      </c>
      <c r="J1456" s="41">
        <v>62</v>
      </c>
      <c r="K1456" s="38" t="s">
        <v>272</v>
      </c>
    </row>
    <row r="1457" spans="1:11" ht="14.1" customHeight="1" x14ac:dyDescent="0.2">
      <c r="A1457" s="34" t="s">
        <v>2118</v>
      </c>
      <c r="B1457" s="34" t="s">
        <v>2191</v>
      </c>
      <c r="C1457" s="34" t="s">
        <v>197</v>
      </c>
      <c r="D1457" s="74">
        <v>39.9086</v>
      </c>
      <c r="E1457" s="74">
        <v>41.276899999999998</v>
      </c>
      <c r="F1457" s="34" t="s">
        <v>833</v>
      </c>
      <c r="G1457" s="36" t="s">
        <v>2459</v>
      </c>
      <c r="H1457" s="34" t="s">
        <v>2187</v>
      </c>
      <c r="I1457" s="38" t="s">
        <v>196</v>
      </c>
      <c r="J1457" s="41">
        <v>62</v>
      </c>
      <c r="K1457" s="38" t="s">
        <v>272</v>
      </c>
    </row>
    <row r="1458" spans="1:11" ht="14.1" customHeight="1" x14ac:dyDescent="0.2">
      <c r="A1458" s="34" t="s">
        <v>2118</v>
      </c>
      <c r="B1458" s="34" t="s">
        <v>2191</v>
      </c>
      <c r="C1458" s="34" t="s">
        <v>197</v>
      </c>
      <c r="D1458" s="74">
        <v>39.9086</v>
      </c>
      <c r="E1458" s="74">
        <v>41.276899999999998</v>
      </c>
      <c r="F1458" s="34" t="s">
        <v>833</v>
      </c>
      <c r="G1458" s="36" t="s">
        <v>2459</v>
      </c>
      <c r="H1458" s="34" t="s">
        <v>2189</v>
      </c>
      <c r="I1458" s="38" t="s">
        <v>196</v>
      </c>
      <c r="J1458" s="41">
        <v>66</v>
      </c>
      <c r="K1458" s="38" t="s">
        <v>272</v>
      </c>
    </row>
    <row r="1459" spans="1:11" ht="14.1" customHeight="1" x14ac:dyDescent="0.2">
      <c r="A1459" s="34" t="s">
        <v>2118</v>
      </c>
      <c r="B1459" s="34" t="s">
        <v>2191</v>
      </c>
      <c r="C1459" s="34" t="s">
        <v>197</v>
      </c>
      <c r="D1459" s="74">
        <v>39.9086</v>
      </c>
      <c r="E1459" s="74">
        <v>41.276899999999998</v>
      </c>
      <c r="F1459" s="34" t="s">
        <v>833</v>
      </c>
      <c r="G1459" s="36" t="s">
        <v>2459</v>
      </c>
      <c r="H1459" s="34" t="s">
        <v>2190</v>
      </c>
      <c r="I1459" s="38" t="s">
        <v>196</v>
      </c>
      <c r="J1459" s="41">
        <v>80</v>
      </c>
      <c r="K1459" s="38" t="s">
        <v>272</v>
      </c>
    </row>
    <row r="1460" spans="1:11" ht="14.1" customHeight="1" x14ac:dyDescent="0.2">
      <c r="A1460" s="34" t="s">
        <v>2118</v>
      </c>
      <c r="B1460" s="34" t="s">
        <v>2185</v>
      </c>
      <c r="C1460" s="34" t="s">
        <v>197</v>
      </c>
      <c r="D1460" s="74">
        <v>40.191699999999997</v>
      </c>
      <c r="E1460" s="74">
        <v>29.0611</v>
      </c>
      <c r="F1460" s="34" t="s">
        <v>833</v>
      </c>
      <c r="G1460" s="36" t="s">
        <v>2459</v>
      </c>
      <c r="H1460" s="34" t="s">
        <v>2182</v>
      </c>
      <c r="I1460" s="38" t="s">
        <v>196</v>
      </c>
      <c r="J1460" s="51">
        <v>28</v>
      </c>
      <c r="K1460" s="38" t="s">
        <v>272</v>
      </c>
    </row>
    <row r="1461" spans="1:11" ht="14.1" customHeight="1" x14ac:dyDescent="0.2">
      <c r="A1461" s="34" t="s">
        <v>2118</v>
      </c>
      <c r="B1461" s="34" t="s">
        <v>2186</v>
      </c>
      <c r="C1461" s="34" t="s">
        <v>197</v>
      </c>
      <c r="D1461" s="74">
        <v>40.191699999999997</v>
      </c>
      <c r="E1461" s="74">
        <v>29.0611</v>
      </c>
      <c r="F1461" s="34" t="s">
        <v>833</v>
      </c>
      <c r="G1461" s="36" t="s">
        <v>2459</v>
      </c>
      <c r="H1461" s="34" t="s">
        <v>2187</v>
      </c>
      <c r="I1461" s="38" t="s">
        <v>196</v>
      </c>
      <c r="J1461" s="51">
        <v>62</v>
      </c>
      <c r="K1461" s="38" t="s">
        <v>272</v>
      </c>
    </row>
    <row r="1462" spans="1:11" ht="14.1" customHeight="1" x14ac:dyDescent="0.2">
      <c r="A1462" s="34" t="s">
        <v>2118</v>
      </c>
      <c r="B1462" s="34" t="s">
        <v>2203</v>
      </c>
      <c r="C1462" s="34" t="s">
        <v>197</v>
      </c>
      <c r="D1462" s="74">
        <v>40.9833</v>
      </c>
      <c r="E1462" s="74">
        <v>32.566699999999997</v>
      </c>
      <c r="F1462" s="34" t="s">
        <v>833</v>
      </c>
      <c r="G1462" s="36" t="s">
        <v>2459</v>
      </c>
      <c r="H1462" s="34" t="s">
        <v>2204</v>
      </c>
      <c r="I1462" s="38" t="s">
        <v>196</v>
      </c>
      <c r="J1462" s="41">
        <v>12</v>
      </c>
      <c r="K1462" s="38" t="s">
        <v>272</v>
      </c>
    </row>
    <row r="1463" spans="1:11" ht="14.1" customHeight="1" x14ac:dyDescent="0.2">
      <c r="A1463" s="34" t="s">
        <v>2118</v>
      </c>
      <c r="B1463" s="34" t="s">
        <v>2205</v>
      </c>
      <c r="C1463" s="34" t="s">
        <v>197</v>
      </c>
      <c r="D1463" s="74">
        <v>40.9833</v>
      </c>
      <c r="E1463" s="74">
        <v>32.566699999999997</v>
      </c>
      <c r="F1463" s="34" t="s">
        <v>833</v>
      </c>
      <c r="G1463" s="36" t="s">
        <v>2459</v>
      </c>
      <c r="H1463" s="34" t="s">
        <v>2182</v>
      </c>
      <c r="I1463" s="38" t="s">
        <v>196</v>
      </c>
      <c r="J1463" s="41">
        <v>28</v>
      </c>
      <c r="K1463" s="38" t="s">
        <v>272</v>
      </c>
    </row>
    <row r="1464" spans="1:11" ht="14.1" customHeight="1" x14ac:dyDescent="0.2">
      <c r="A1464" s="34" t="s">
        <v>2118</v>
      </c>
      <c r="B1464" s="34" t="s">
        <v>2207</v>
      </c>
      <c r="C1464" s="34" t="s">
        <v>197</v>
      </c>
      <c r="D1464" s="74">
        <v>41.455599999999997</v>
      </c>
      <c r="E1464" s="74">
        <v>31.7897</v>
      </c>
      <c r="F1464" s="41" t="s">
        <v>276</v>
      </c>
      <c r="G1464" s="34" t="s">
        <v>199</v>
      </c>
      <c r="H1464" s="34" t="s">
        <v>2208</v>
      </c>
      <c r="I1464" s="38" t="s">
        <v>196</v>
      </c>
      <c r="J1464" s="51">
        <v>7000</v>
      </c>
      <c r="K1464" s="38" t="s">
        <v>272</v>
      </c>
    </row>
    <row r="1465" spans="1:11" ht="14.1" customHeight="1" x14ac:dyDescent="0.2">
      <c r="A1465" s="34" t="s">
        <v>2118</v>
      </c>
      <c r="B1465" s="34" t="s">
        <v>2140</v>
      </c>
      <c r="C1465" s="34" t="s">
        <v>351</v>
      </c>
      <c r="D1465" s="74">
        <v>36.912500000000001</v>
      </c>
      <c r="E1465" s="74">
        <v>30.689699999999998</v>
      </c>
      <c r="F1465" s="34" t="s">
        <v>2246</v>
      </c>
      <c r="G1465" s="34" t="s">
        <v>375</v>
      </c>
      <c r="H1465" s="34" t="s">
        <v>2178</v>
      </c>
      <c r="I1465" s="38" t="s">
        <v>196</v>
      </c>
      <c r="J1465" s="41">
        <v>11</v>
      </c>
      <c r="K1465" s="38" t="s">
        <v>272</v>
      </c>
    </row>
    <row r="1466" spans="1:11" ht="14.1" customHeight="1" x14ac:dyDescent="0.2">
      <c r="A1466" s="34" t="s">
        <v>2118</v>
      </c>
      <c r="B1466" s="34" t="s">
        <v>2179</v>
      </c>
      <c r="C1466" s="34" t="s">
        <v>351</v>
      </c>
      <c r="D1466" s="74">
        <v>39.7333</v>
      </c>
      <c r="E1466" s="74">
        <v>37.15</v>
      </c>
      <c r="F1466" s="34" t="s">
        <v>2246</v>
      </c>
      <c r="G1466" s="34" t="s">
        <v>375</v>
      </c>
      <c r="H1466" s="34" t="s">
        <v>2180</v>
      </c>
      <c r="I1466" s="38" t="s">
        <v>196</v>
      </c>
      <c r="J1466" s="41">
        <v>150</v>
      </c>
      <c r="K1466" s="38" t="s">
        <v>272</v>
      </c>
    </row>
    <row r="1467" spans="1:11" ht="14.1" customHeight="1" x14ac:dyDescent="0.2">
      <c r="A1467" s="34" t="s">
        <v>2118</v>
      </c>
      <c r="B1467" s="34" t="s">
        <v>2199</v>
      </c>
      <c r="C1467" s="34" t="s">
        <v>197</v>
      </c>
      <c r="D1467" s="74">
        <v>38.732199999999999</v>
      </c>
      <c r="E1467" s="74">
        <v>35.485300000000002</v>
      </c>
      <c r="F1467" s="38" t="s">
        <v>2247</v>
      </c>
      <c r="G1467" s="34" t="s">
        <v>199</v>
      </c>
      <c r="H1467" s="34" t="s">
        <v>2215</v>
      </c>
      <c r="I1467" s="38" t="s">
        <v>196</v>
      </c>
      <c r="J1467" s="41">
        <v>31</v>
      </c>
      <c r="K1467" s="38" t="s">
        <v>272</v>
      </c>
    </row>
    <row r="1468" spans="1:11" ht="14.1" customHeight="1" x14ac:dyDescent="0.2">
      <c r="A1468" s="34" t="s">
        <v>2118</v>
      </c>
      <c r="B1468" s="34" t="s">
        <v>2211</v>
      </c>
      <c r="C1468" s="34" t="s">
        <v>197</v>
      </c>
      <c r="D1468" s="74">
        <v>40.7669</v>
      </c>
      <c r="E1468" s="74">
        <v>29.916899999999998</v>
      </c>
      <c r="F1468" s="38" t="s">
        <v>2247</v>
      </c>
      <c r="G1468" s="34" t="s">
        <v>199</v>
      </c>
      <c r="H1468" s="34" t="s">
        <v>2212</v>
      </c>
      <c r="I1468" s="38" t="s">
        <v>196</v>
      </c>
      <c r="J1468" s="51">
        <v>70</v>
      </c>
      <c r="K1468" s="38" t="s">
        <v>272</v>
      </c>
    </row>
    <row r="1469" spans="1:11" ht="14.1" customHeight="1" x14ac:dyDescent="0.2">
      <c r="A1469" s="34" t="s">
        <v>2118</v>
      </c>
      <c r="B1469" s="34" t="s">
        <v>2213</v>
      </c>
      <c r="C1469" s="34" t="s">
        <v>197</v>
      </c>
      <c r="D1469" s="74">
        <v>41.018599999999999</v>
      </c>
      <c r="E1469" s="74">
        <v>28.964700000000001</v>
      </c>
      <c r="F1469" s="38" t="s">
        <v>2247</v>
      </c>
      <c r="G1469" s="34" t="s">
        <v>199</v>
      </c>
      <c r="H1469" s="34" t="s">
        <v>2214</v>
      </c>
      <c r="I1469" s="38" t="s">
        <v>196</v>
      </c>
      <c r="J1469" s="51">
        <v>35</v>
      </c>
      <c r="K1469" s="38" t="s">
        <v>272</v>
      </c>
    </row>
    <row r="1470" spans="1:11" ht="14.1" customHeight="1" x14ac:dyDescent="0.2">
      <c r="A1470" s="34" t="s">
        <v>2118</v>
      </c>
      <c r="B1470" s="34" t="s">
        <v>2209</v>
      </c>
      <c r="C1470" s="34" t="s">
        <v>197</v>
      </c>
      <c r="D1470" s="74">
        <v>41.05</v>
      </c>
      <c r="E1470" s="74">
        <v>39.726900000000001</v>
      </c>
      <c r="F1470" s="38" t="s">
        <v>2247</v>
      </c>
      <c r="G1470" s="34" t="s">
        <v>199</v>
      </c>
      <c r="H1470" s="34" t="s">
        <v>2210</v>
      </c>
      <c r="I1470" s="38" t="s">
        <v>196</v>
      </c>
      <c r="J1470" s="41">
        <v>29</v>
      </c>
      <c r="K1470" s="38" t="s">
        <v>272</v>
      </c>
    </row>
    <row r="1471" spans="1:11" ht="14.1" customHeight="1" x14ac:dyDescent="0.2">
      <c r="A1471" s="34" t="s">
        <v>2118</v>
      </c>
      <c r="B1471" s="34" t="s">
        <v>2222</v>
      </c>
      <c r="C1471" s="34" t="s">
        <v>351</v>
      </c>
      <c r="D1471" s="74">
        <v>41.2744</v>
      </c>
      <c r="E1471" s="74">
        <v>41.566099999999999</v>
      </c>
      <c r="F1471" s="38" t="s">
        <v>2247</v>
      </c>
      <c r="G1471" s="34" t="s">
        <v>199</v>
      </c>
      <c r="H1471" s="34" t="s">
        <v>2223</v>
      </c>
      <c r="I1471" s="38" t="s">
        <v>196</v>
      </c>
      <c r="J1471" s="41">
        <v>11</v>
      </c>
      <c r="K1471" s="38" t="s">
        <v>272</v>
      </c>
    </row>
    <row r="1472" spans="1:11" ht="14.1" customHeight="1" x14ac:dyDescent="0.2">
      <c r="A1472" s="34" t="s">
        <v>2118</v>
      </c>
      <c r="B1472" s="34" t="s">
        <v>2220</v>
      </c>
      <c r="C1472" s="34" t="s">
        <v>197</v>
      </c>
      <c r="D1472" s="74">
        <v>41.2744</v>
      </c>
      <c r="E1472" s="74">
        <v>41.566099999999999</v>
      </c>
      <c r="F1472" s="38" t="s">
        <v>2247</v>
      </c>
      <c r="G1472" s="34" t="s">
        <v>199</v>
      </c>
      <c r="H1472" s="34" t="s">
        <v>2221</v>
      </c>
      <c r="I1472" s="38" t="s">
        <v>196</v>
      </c>
      <c r="J1472" s="41">
        <v>37</v>
      </c>
      <c r="K1472" s="38" t="s">
        <v>272</v>
      </c>
    </row>
    <row r="1473" spans="1:11" ht="14.1" customHeight="1" x14ac:dyDescent="0.2">
      <c r="A1473" s="34" t="s">
        <v>2118</v>
      </c>
      <c r="B1473" s="34" t="s">
        <v>2218</v>
      </c>
      <c r="C1473" s="34" t="s">
        <v>197</v>
      </c>
      <c r="D1473" s="74">
        <v>41.2744</v>
      </c>
      <c r="E1473" s="74">
        <v>41.566099999999999</v>
      </c>
      <c r="F1473" s="38" t="s">
        <v>2247</v>
      </c>
      <c r="G1473" s="34" t="s">
        <v>199</v>
      </c>
      <c r="H1473" s="34" t="s">
        <v>2219</v>
      </c>
      <c r="I1473" s="38" t="s">
        <v>196</v>
      </c>
      <c r="J1473" s="41">
        <v>132</v>
      </c>
      <c r="K1473" s="38" t="s">
        <v>272</v>
      </c>
    </row>
    <row r="1474" spans="1:11" ht="14.1" customHeight="1" x14ac:dyDescent="0.2">
      <c r="A1474" s="34" t="s">
        <v>2118</v>
      </c>
      <c r="B1474" s="34" t="s">
        <v>2224</v>
      </c>
      <c r="C1474" s="34" t="s">
        <v>351</v>
      </c>
      <c r="D1474" s="74">
        <v>41.286700000000003</v>
      </c>
      <c r="E1474" s="74">
        <v>36.33</v>
      </c>
      <c r="F1474" s="38" t="s">
        <v>2247</v>
      </c>
      <c r="G1474" s="34" t="s">
        <v>199</v>
      </c>
      <c r="H1474" s="34" t="s">
        <v>2219</v>
      </c>
      <c r="I1474" s="38" t="s">
        <v>196</v>
      </c>
      <c r="J1474" s="41">
        <v>39</v>
      </c>
      <c r="K1474" s="38" t="s">
        <v>272</v>
      </c>
    </row>
    <row r="1475" spans="1:11" ht="14.1" customHeight="1" x14ac:dyDescent="0.2">
      <c r="A1475" s="34" t="s">
        <v>2118</v>
      </c>
      <c r="B1475" s="34" t="s">
        <v>2216</v>
      </c>
      <c r="C1475" s="34" t="s">
        <v>197</v>
      </c>
      <c r="D1475" s="74">
        <v>41.8</v>
      </c>
      <c r="E1475" s="74">
        <v>33.716700000000003</v>
      </c>
      <c r="F1475" s="38" t="s">
        <v>2247</v>
      </c>
      <c r="G1475" s="34" t="s">
        <v>199</v>
      </c>
      <c r="H1475" s="34" t="s">
        <v>2217</v>
      </c>
      <c r="I1475" s="38" t="s">
        <v>196</v>
      </c>
      <c r="J1475" s="41">
        <v>55</v>
      </c>
      <c r="K1475" s="38" t="s">
        <v>272</v>
      </c>
    </row>
    <row r="1476" spans="1:11" ht="14.1" customHeight="1" x14ac:dyDescent="0.2">
      <c r="A1476" s="34" t="s">
        <v>2118</v>
      </c>
      <c r="B1476" s="34" t="s">
        <v>700</v>
      </c>
      <c r="C1476" s="34" t="s">
        <v>197</v>
      </c>
      <c r="D1476" s="74">
        <v>38.814399999999999</v>
      </c>
      <c r="E1476" s="74">
        <v>37.933100000000003</v>
      </c>
      <c r="F1476" s="4" t="s">
        <v>2322</v>
      </c>
      <c r="G1476" s="34" t="s">
        <v>199</v>
      </c>
      <c r="H1476" s="34" t="s">
        <v>2226</v>
      </c>
      <c r="I1476" s="38" t="s">
        <v>196</v>
      </c>
      <c r="J1476" s="41">
        <v>750</v>
      </c>
      <c r="K1476" s="38" t="s">
        <v>272</v>
      </c>
    </row>
    <row r="1477" spans="1:11" ht="14.1" customHeight="1" x14ac:dyDescent="0.2">
      <c r="A1477" s="34" t="s">
        <v>2118</v>
      </c>
      <c r="B1477" s="34" t="s">
        <v>2225</v>
      </c>
      <c r="C1477" s="34" t="s">
        <v>197</v>
      </c>
      <c r="D1477" s="74">
        <v>39.366900000000001</v>
      </c>
      <c r="E1477" s="74">
        <v>38.103299999999997</v>
      </c>
      <c r="F1477" s="4" t="s">
        <v>2322</v>
      </c>
      <c r="G1477" s="34" t="s">
        <v>199</v>
      </c>
      <c r="H1477" s="34" t="s">
        <v>2226</v>
      </c>
      <c r="I1477" s="38" t="s">
        <v>196</v>
      </c>
      <c r="J1477" s="41">
        <v>5100</v>
      </c>
      <c r="K1477" s="38" t="s">
        <v>272</v>
      </c>
    </row>
    <row r="1478" spans="1:11" ht="14.1" customHeight="1" x14ac:dyDescent="0.2">
      <c r="A1478" s="34" t="s">
        <v>2118</v>
      </c>
      <c r="B1478" s="34" t="s">
        <v>2145</v>
      </c>
      <c r="C1478" s="34" t="s">
        <v>192</v>
      </c>
      <c r="D1478" s="74">
        <v>37.865600000000001</v>
      </c>
      <c r="E1478" s="74">
        <v>32.482500000000002</v>
      </c>
      <c r="F1478" s="34" t="s">
        <v>2344</v>
      </c>
      <c r="G1478" s="34" t="s">
        <v>375</v>
      </c>
      <c r="H1478" s="34" t="s">
        <v>703</v>
      </c>
      <c r="I1478" s="38" t="s">
        <v>196</v>
      </c>
      <c r="J1478" s="51">
        <v>40</v>
      </c>
      <c r="K1478" s="38" t="s">
        <v>272</v>
      </c>
    </row>
    <row r="1479" spans="1:11" ht="14.1" customHeight="1" x14ac:dyDescent="0.2">
      <c r="A1479" s="34" t="s">
        <v>2118</v>
      </c>
      <c r="B1479" s="34" t="s">
        <v>708</v>
      </c>
      <c r="C1479" s="34" t="s">
        <v>192</v>
      </c>
      <c r="D1479" s="74">
        <v>39.424199999999999</v>
      </c>
      <c r="E1479" s="74">
        <v>29.9833</v>
      </c>
      <c r="F1479" s="34" t="s">
        <v>2344</v>
      </c>
      <c r="G1479" s="68" t="s">
        <v>375</v>
      </c>
      <c r="H1479" s="34" t="s">
        <v>702</v>
      </c>
      <c r="I1479" s="38" t="s">
        <v>196</v>
      </c>
      <c r="J1479" s="51">
        <v>100</v>
      </c>
      <c r="K1479" s="38" t="s">
        <v>272</v>
      </c>
    </row>
    <row r="1480" spans="1:11" ht="14.1" customHeight="1" x14ac:dyDescent="0.2">
      <c r="A1480" s="34" t="s">
        <v>2118</v>
      </c>
      <c r="B1480" s="34" t="s">
        <v>704</v>
      </c>
      <c r="C1480" s="34" t="s">
        <v>192</v>
      </c>
      <c r="D1480" s="74">
        <v>39.424199999999999</v>
      </c>
      <c r="E1480" s="74">
        <v>29.9833</v>
      </c>
      <c r="F1480" s="34" t="s">
        <v>2344</v>
      </c>
      <c r="G1480" s="34" t="s">
        <v>375</v>
      </c>
      <c r="H1480" s="34" t="s">
        <v>705</v>
      </c>
      <c r="I1480" s="38" t="s">
        <v>196</v>
      </c>
      <c r="J1480" s="51">
        <v>144</v>
      </c>
      <c r="K1480" s="38" t="s">
        <v>272</v>
      </c>
    </row>
    <row r="1481" spans="1:11" ht="14.1" customHeight="1" x14ac:dyDescent="0.2">
      <c r="A1481" s="34" t="s">
        <v>2118</v>
      </c>
      <c r="B1481" s="34" t="s">
        <v>701</v>
      </c>
      <c r="C1481" s="34" t="s">
        <v>192</v>
      </c>
      <c r="D1481" s="74">
        <v>39.776699999999998</v>
      </c>
      <c r="E1481" s="74">
        <v>30.520600000000002</v>
      </c>
      <c r="F1481" s="34" t="s">
        <v>2344</v>
      </c>
      <c r="G1481" s="34" t="s">
        <v>375</v>
      </c>
      <c r="H1481" s="34" t="s">
        <v>702</v>
      </c>
      <c r="I1481" s="38" t="s">
        <v>196</v>
      </c>
      <c r="J1481" s="51">
        <v>100</v>
      </c>
      <c r="K1481" s="38" t="s">
        <v>272</v>
      </c>
    </row>
    <row r="1482" spans="1:11" ht="14.1" customHeight="1" x14ac:dyDescent="0.2">
      <c r="A1482" s="34" t="s">
        <v>2118</v>
      </c>
      <c r="B1482" s="34" t="s">
        <v>706</v>
      </c>
      <c r="C1482" s="34" t="s">
        <v>192</v>
      </c>
      <c r="D1482" s="74">
        <v>39.918599999999998</v>
      </c>
      <c r="E1482" s="74">
        <v>30.896699999999999</v>
      </c>
      <c r="F1482" s="34" t="s">
        <v>2344</v>
      </c>
      <c r="G1482" s="34" t="s">
        <v>375</v>
      </c>
      <c r="H1482" s="34" t="s">
        <v>707</v>
      </c>
      <c r="I1482" s="38" t="s">
        <v>196</v>
      </c>
      <c r="J1482" s="51">
        <v>80</v>
      </c>
      <c r="K1482" s="38" t="s">
        <v>272</v>
      </c>
    </row>
    <row r="1483" spans="1:11" ht="14.1" customHeight="1" x14ac:dyDescent="0.2">
      <c r="A1483" s="34" t="s">
        <v>2118</v>
      </c>
      <c r="B1483" s="34" t="s">
        <v>710</v>
      </c>
      <c r="C1483" s="34" t="s">
        <v>197</v>
      </c>
      <c r="D1483" s="74">
        <v>37.941400000000002</v>
      </c>
      <c r="E1483" s="74">
        <v>30.301100000000002</v>
      </c>
      <c r="F1483" s="34" t="s">
        <v>199</v>
      </c>
      <c r="G1483" s="34" t="s">
        <v>199</v>
      </c>
      <c r="H1483" s="34" t="s">
        <v>711</v>
      </c>
      <c r="I1483" s="38" t="s">
        <v>196</v>
      </c>
      <c r="J1483" s="41">
        <v>55</v>
      </c>
      <c r="K1483" s="38" t="s">
        <v>272</v>
      </c>
    </row>
    <row r="1484" spans="1:11" ht="14.1" customHeight="1" x14ac:dyDescent="0.2">
      <c r="A1484" s="34" t="s">
        <v>2118</v>
      </c>
      <c r="B1484" s="34" t="s">
        <v>709</v>
      </c>
      <c r="C1484" s="34" t="s">
        <v>197</v>
      </c>
      <c r="D1484" s="74">
        <v>39.366900000000001</v>
      </c>
      <c r="E1484" s="74">
        <v>38.103299999999997</v>
      </c>
      <c r="F1484" s="34" t="s">
        <v>199</v>
      </c>
      <c r="G1484" s="34" t="s">
        <v>199</v>
      </c>
      <c r="H1484" s="34" t="s">
        <v>2200</v>
      </c>
      <c r="I1484" s="38" t="s">
        <v>196</v>
      </c>
      <c r="J1484" s="51">
        <v>1500</v>
      </c>
      <c r="K1484" s="38" t="s">
        <v>272</v>
      </c>
    </row>
    <row r="1485" spans="1:11" ht="14.1" customHeight="1" x14ac:dyDescent="0.2">
      <c r="A1485" s="34" t="s">
        <v>2118</v>
      </c>
      <c r="B1485" s="34" t="s">
        <v>723</v>
      </c>
      <c r="C1485" s="34" t="s">
        <v>283</v>
      </c>
      <c r="D1485" s="74">
        <v>36.581699999999998</v>
      </c>
      <c r="E1485" s="74">
        <v>36.164999999999999</v>
      </c>
      <c r="F1485" s="5" t="s">
        <v>557</v>
      </c>
      <c r="G1485" s="36" t="s">
        <v>2459</v>
      </c>
      <c r="H1485" s="34" t="s">
        <v>712</v>
      </c>
      <c r="I1485" s="38" t="s">
        <v>196</v>
      </c>
      <c r="J1485" s="51">
        <v>150</v>
      </c>
      <c r="K1485" s="38" t="s">
        <v>272</v>
      </c>
    </row>
    <row r="1486" spans="1:11" ht="14.1" customHeight="1" x14ac:dyDescent="0.2">
      <c r="A1486" s="34" t="s">
        <v>2118</v>
      </c>
      <c r="B1486" s="34" t="s">
        <v>722</v>
      </c>
      <c r="C1486" s="34" t="s">
        <v>283</v>
      </c>
      <c r="D1486" s="74">
        <v>36.581699999999998</v>
      </c>
      <c r="E1486" s="74">
        <v>36.164999999999999</v>
      </c>
      <c r="F1486" s="5" t="s">
        <v>557</v>
      </c>
      <c r="G1486" s="36" t="s">
        <v>2459</v>
      </c>
      <c r="H1486" s="34" t="s">
        <v>712</v>
      </c>
      <c r="I1486" s="38" t="s">
        <v>196</v>
      </c>
      <c r="J1486" s="51">
        <v>150</v>
      </c>
      <c r="K1486" s="38" t="s">
        <v>272</v>
      </c>
    </row>
    <row r="1487" spans="1:11" ht="14.1" customHeight="1" x14ac:dyDescent="0.2">
      <c r="A1487" s="34" t="s">
        <v>2118</v>
      </c>
      <c r="B1487" s="34" t="s">
        <v>2198</v>
      </c>
      <c r="C1487" s="34" t="s">
        <v>192</v>
      </c>
      <c r="D1487" s="74">
        <v>36.581699999999998</v>
      </c>
      <c r="E1487" s="74">
        <v>36.164999999999999</v>
      </c>
      <c r="F1487" s="5" t="s">
        <v>557</v>
      </c>
      <c r="G1487" s="36" t="s">
        <v>2459</v>
      </c>
      <c r="H1487" s="34" t="s">
        <v>721</v>
      </c>
      <c r="I1487" s="38" t="s">
        <v>196</v>
      </c>
      <c r="J1487" s="51">
        <v>2200</v>
      </c>
      <c r="K1487" s="38" t="s">
        <v>272</v>
      </c>
    </row>
    <row r="1488" spans="1:11" ht="14.1" customHeight="1" x14ac:dyDescent="0.2">
      <c r="A1488" s="34" t="s">
        <v>2118</v>
      </c>
      <c r="B1488" s="34" t="s">
        <v>2136</v>
      </c>
      <c r="C1488" s="34" t="s">
        <v>283</v>
      </c>
      <c r="D1488" s="74">
        <v>37.0167</v>
      </c>
      <c r="E1488" s="74">
        <v>35.328899999999997</v>
      </c>
      <c r="F1488" s="5" t="s">
        <v>557</v>
      </c>
      <c r="G1488" s="36" t="s">
        <v>2459</v>
      </c>
      <c r="H1488" s="34" t="s">
        <v>712</v>
      </c>
      <c r="I1488" s="38" t="s">
        <v>196</v>
      </c>
      <c r="J1488" s="41">
        <v>150</v>
      </c>
      <c r="K1488" s="38" t="s">
        <v>272</v>
      </c>
    </row>
    <row r="1489" spans="1:11" ht="14.1" customHeight="1" x14ac:dyDescent="0.2">
      <c r="A1489" s="34" t="s">
        <v>2118</v>
      </c>
      <c r="B1489" s="34" t="s">
        <v>717</v>
      </c>
      <c r="C1489" s="34" t="s">
        <v>192</v>
      </c>
      <c r="D1489" s="74">
        <v>37.505800000000001</v>
      </c>
      <c r="E1489" s="74">
        <v>34.051699999999997</v>
      </c>
      <c r="F1489" s="5" t="s">
        <v>557</v>
      </c>
      <c r="G1489" s="36" t="s">
        <v>2459</v>
      </c>
      <c r="H1489" s="34" t="s">
        <v>718</v>
      </c>
      <c r="I1489" s="38" t="s">
        <v>196</v>
      </c>
      <c r="J1489" s="51">
        <v>3000</v>
      </c>
      <c r="K1489" s="38" t="s">
        <v>272</v>
      </c>
    </row>
    <row r="1490" spans="1:11" ht="14.1" customHeight="1" x14ac:dyDescent="0.2">
      <c r="A1490" s="34" t="s">
        <v>2118</v>
      </c>
      <c r="B1490" s="34" t="s">
        <v>726</v>
      </c>
      <c r="C1490" s="34" t="s">
        <v>192</v>
      </c>
      <c r="D1490" s="74">
        <v>38.407200000000003</v>
      </c>
      <c r="E1490" s="74">
        <v>27.150300000000001</v>
      </c>
      <c r="F1490" s="5" t="s">
        <v>557</v>
      </c>
      <c r="G1490" s="36" t="s">
        <v>2459</v>
      </c>
      <c r="H1490" s="34" t="s">
        <v>727</v>
      </c>
      <c r="I1490" s="38" t="s">
        <v>196</v>
      </c>
      <c r="J1490" s="51">
        <v>310</v>
      </c>
      <c r="K1490" s="38" t="s">
        <v>272</v>
      </c>
    </row>
    <row r="1491" spans="1:11" ht="14.1" customHeight="1" x14ac:dyDescent="0.2">
      <c r="A1491" s="34" t="s">
        <v>2118</v>
      </c>
      <c r="B1491" s="34" t="s">
        <v>724</v>
      </c>
      <c r="C1491" s="34" t="s">
        <v>192</v>
      </c>
      <c r="D1491" s="74">
        <v>38.407200000000003</v>
      </c>
      <c r="E1491" s="74">
        <v>27.150300000000001</v>
      </c>
      <c r="F1491" s="5" t="s">
        <v>557</v>
      </c>
      <c r="G1491" s="36" t="s">
        <v>2459</v>
      </c>
      <c r="H1491" s="34" t="s">
        <v>725</v>
      </c>
      <c r="I1491" s="38" t="s">
        <v>196</v>
      </c>
      <c r="J1491" s="51">
        <v>450</v>
      </c>
      <c r="K1491" s="38" t="s">
        <v>272</v>
      </c>
    </row>
    <row r="1492" spans="1:11" ht="14.1" customHeight="1" x14ac:dyDescent="0.2">
      <c r="A1492" s="34" t="s">
        <v>2118</v>
      </c>
      <c r="B1492" s="34" t="s">
        <v>713</v>
      </c>
      <c r="C1492" s="34" t="s">
        <v>192</v>
      </c>
      <c r="D1492" s="74">
        <v>38.799399999999999</v>
      </c>
      <c r="E1492" s="74">
        <v>26.9742</v>
      </c>
      <c r="F1492" s="5" t="s">
        <v>557</v>
      </c>
      <c r="G1492" s="36" t="s">
        <v>2459</v>
      </c>
      <c r="H1492" s="34" t="s">
        <v>716</v>
      </c>
      <c r="I1492" s="38" t="s">
        <v>196</v>
      </c>
      <c r="J1492" s="51">
        <v>550</v>
      </c>
      <c r="K1492" s="38" t="s">
        <v>272</v>
      </c>
    </row>
    <row r="1493" spans="1:11" ht="14.1" customHeight="1" x14ac:dyDescent="0.2">
      <c r="A1493" s="34" t="s">
        <v>2118</v>
      </c>
      <c r="B1493" s="34" t="s">
        <v>713</v>
      </c>
      <c r="C1493" s="34" t="s">
        <v>192</v>
      </c>
      <c r="D1493" s="74">
        <v>38.799399999999999</v>
      </c>
      <c r="E1493" s="74">
        <v>26.9742</v>
      </c>
      <c r="F1493" s="5" t="s">
        <v>557</v>
      </c>
      <c r="G1493" s="36" t="s">
        <v>2459</v>
      </c>
      <c r="H1493" s="34" t="s">
        <v>715</v>
      </c>
      <c r="I1493" s="38" t="s">
        <v>196</v>
      </c>
      <c r="J1493" s="41">
        <v>600</v>
      </c>
      <c r="K1493" s="38" t="s">
        <v>272</v>
      </c>
    </row>
    <row r="1494" spans="1:11" ht="14.1" customHeight="1" x14ac:dyDescent="0.2">
      <c r="A1494" s="34" t="s">
        <v>2118</v>
      </c>
      <c r="B1494" s="34" t="s">
        <v>713</v>
      </c>
      <c r="C1494" s="34" t="s">
        <v>192</v>
      </c>
      <c r="D1494" s="74">
        <v>38.799399999999999</v>
      </c>
      <c r="E1494" s="74">
        <v>26.9742</v>
      </c>
      <c r="F1494" s="5" t="s">
        <v>557</v>
      </c>
      <c r="G1494" s="36" t="s">
        <v>2459</v>
      </c>
      <c r="H1494" s="34" t="s">
        <v>714</v>
      </c>
      <c r="I1494" s="38" t="s">
        <v>196</v>
      </c>
      <c r="J1494" s="51">
        <v>2000</v>
      </c>
      <c r="K1494" s="38" t="s">
        <v>272</v>
      </c>
    </row>
    <row r="1495" spans="1:11" ht="14.1" customHeight="1" x14ac:dyDescent="0.2">
      <c r="A1495" s="34" t="s">
        <v>2118</v>
      </c>
      <c r="B1495" s="34" t="s">
        <v>2126</v>
      </c>
      <c r="C1495" s="34" t="s">
        <v>192</v>
      </c>
      <c r="D1495" s="74">
        <v>39.7483</v>
      </c>
      <c r="E1495" s="74">
        <v>37.016100000000002</v>
      </c>
      <c r="F1495" s="5" t="s">
        <v>557</v>
      </c>
      <c r="G1495" s="36" t="s">
        <v>2459</v>
      </c>
      <c r="H1495" s="34" t="s">
        <v>731</v>
      </c>
      <c r="I1495" s="38" t="s">
        <v>196</v>
      </c>
      <c r="J1495" s="51">
        <v>400</v>
      </c>
      <c r="K1495" s="38" t="s">
        <v>272</v>
      </c>
    </row>
    <row r="1496" spans="1:11" ht="14.1" customHeight="1" x14ac:dyDescent="0.2">
      <c r="A1496" s="34" t="s">
        <v>2118</v>
      </c>
      <c r="B1496" s="34" t="s">
        <v>2211</v>
      </c>
      <c r="C1496" s="34" t="s">
        <v>192</v>
      </c>
      <c r="D1496" s="74">
        <v>40.7669</v>
      </c>
      <c r="E1496" s="74">
        <v>29.916899999999998</v>
      </c>
      <c r="F1496" s="5" t="s">
        <v>557</v>
      </c>
      <c r="G1496" s="36" t="s">
        <v>2459</v>
      </c>
      <c r="H1496" s="34" t="s">
        <v>720</v>
      </c>
      <c r="I1496" s="38" t="s">
        <v>196</v>
      </c>
      <c r="J1496" s="51">
        <v>420</v>
      </c>
      <c r="K1496" s="38" t="s">
        <v>272</v>
      </c>
    </row>
    <row r="1497" spans="1:11" ht="14.1" customHeight="1" x14ac:dyDescent="0.2">
      <c r="A1497" s="34" t="s">
        <v>2118</v>
      </c>
      <c r="B1497" s="34" t="s">
        <v>2211</v>
      </c>
      <c r="C1497" s="34" t="s">
        <v>192</v>
      </c>
      <c r="D1497" s="74">
        <v>40.7669</v>
      </c>
      <c r="E1497" s="74">
        <v>29.916899999999998</v>
      </c>
      <c r="F1497" s="5" t="s">
        <v>557</v>
      </c>
      <c r="G1497" s="36" t="s">
        <v>2459</v>
      </c>
      <c r="H1497" s="34" t="s">
        <v>719</v>
      </c>
      <c r="I1497" s="38" t="s">
        <v>196</v>
      </c>
      <c r="J1497" s="51">
        <v>650</v>
      </c>
      <c r="K1497" s="38" t="s">
        <v>272</v>
      </c>
    </row>
    <row r="1498" spans="1:11" ht="14.1" customHeight="1" x14ac:dyDescent="0.2">
      <c r="A1498" s="34" t="s">
        <v>2118</v>
      </c>
      <c r="B1498" s="34" t="s">
        <v>730</v>
      </c>
      <c r="C1498" s="34" t="s">
        <v>283</v>
      </c>
      <c r="D1498" s="74">
        <v>41.196399999999997</v>
      </c>
      <c r="E1498" s="74">
        <v>32.625599999999999</v>
      </c>
      <c r="F1498" s="5" t="s">
        <v>557</v>
      </c>
      <c r="G1498" s="36" t="s">
        <v>2459</v>
      </c>
      <c r="H1498" s="34" t="s">
        <v>712</v>
      </c>
      <c r="I1498" s="38" t="s">
        <v>196</v>
      </c>
      <c r="J1498" s="51">
        <v>150</v>
      </c>
      <c r="K1498" s="38" t="s">
        <v>272</v>
      </c>
    </row>
    <row r="1499" spans="1:11" ht="14.1" customHeight="1" x14ac:dyDescent="0.2">
      <c r="A1499" s="34" t="s">
        <v>2118</v>
      </c>
      <c r="B1499" s="34" t="s">
        <v>728</v>
      </c>
      <c r="C1499" s="34" t="s">
        <v>192</v>
      </c>
      <c r="D1499" s="74">
        <v>41.196399999999997</v>
      </c>
      <c r="E1499" s="74">
        <v>32.625599999999999</v>
      </c>
      <c r="F1499" s="5" t="s">
        <v>557</v>
      </c>
      <c r="G1499" s="36" t="s">
        <v>2459</v>
      </c>
      <c r="H1499" s="34" t="s">
        <v>729</v>
      </c>
      <c r="I1499" s="38" t="s">
        <v>196</v>
      </c>
      <c r="J1499" s="51">
        <v>1000</v>
      </c>
      <c r="K1499" s="38" t="s">
        <v>272</v>
      </c>
    </row>
    <row r="1500" spans="1:11" ht="14.1" customHeight="1" x14ac:dyDescent="0.2">
      <c r="A1500" s="34" t="s">
        <v>2118</v>
      </c>
      <c r="B1500" s="34" t="s">
        <v>733</v>
      </c>
      <c r="C1500" s="34" t="s">
        <v>351</v>
      </c>
      <c r="D1500" s="74">
        <v>38.732199999999999</v>
      </c>
      <c r="E1500" s="74">
        <v>35.485300000000002</v>
      </c>
      <c r="F1500" s="38" t="s">
        <v>2251</v>
      </c>
      <c r="G1500" s="34" t="s">
        <v>375</v>
      </c>
      <c r="H1500" s="34" t="s">
        <v>734</v>
      </c>
      <c r="I1500" s="38" t="s">
        <v>196</v>
      </c>
      <c r="J1500" s="41">
        <v>34</v>
      </c>
      <c r="K1500" s="38" t="s">
        <v>272</v>
      </c>
    </row>
    <row r="1501" spans="1:11" ht="14.1" customHeight="1" x14ac:dyDescent="0.2">
      <c r="A1501" s="34" t="s">
        <v>2118</v>
      </c>
      <c r="B1501" s="34" t="s">
        <v>2209</v>
      </c>
      <c r="C1501" s="34" t="s">
        <v>197</v>
      </c>
      <c r="D1501" s="74">
        <v>41.05</v>
      </c>
      <c r="E1501" s="74">
        <v>39.726900000000001</v>
      </c>
      <c r="F1501" s="38" t="s">
        <v>2251</v>
      </c>
      <c r="G1501" s="34" t="s">
        <v>375</v>
      </c>
      <c r="H1501" s="34" t="s">
        <v>732</v>
      </c>
      <c r="I1501" s="38" t="s">
        <v>196</v>
      </c>
      <c r="J1501" s="41">
        <v>36</v>
      </c>
      <c r="K1501" s="38" t="s">
        <v>272</v>
      </c>
    </row>
    <row r="1502" spans="1:11" ht="14.1" customHeight="1" x14ac:dyDescent="0.2">
      <c r="A1502" s="34" t="s">
        <v>735</v>
      </c>
      <c r="B1502" s="35" t="s">
        <v>736</v>
      </c>
      <c r="C1502" s="34" t="s">
        <v>351</v>
      </c>
      <c r="D1502" s="74">
        <v>25.252222</v>
      </c>
      <c r="E1502" s="74">
        <v>55.28</v>
      </c>
      <c r="F1502" s="34" t="s">
        <v>2288</v>
      </c>
      <c r="G1502" s="34" t="s">
        <v>375</v>
      </c>
      <c r="H1502" s="34" t="s">
        <v>2290</v>
      </c>
      <c r="I1502" s="38" t="s">
        <v>196</v>
      </c>
      <c r="J1502" s="39">
        <v>250</v>
      </c>
      <c r="K1502" s="38" t="s">
        <v>272</v>
      </c>
    </row>
    <row r="1503" spans="1:11" ht="14.1" customHeight="1" x14ac:dyDescent="0.2">
      <c r="A1503" s="34" t="s">
        <v>735</v>
      </c>
      <c r="B1503" s="34" t="s">
        <v>739</v>
      </c>
      <c r="C1503" s="34" t="s">
        <v>192</v>
      </c>
      <c r="D1503" s="74">
        <v>24.466666</v>
      </c>
      <c r="E1503" s="74">
        <v>54.366666000000002</v>
      </c>
      <c r="F1503" s="37" t="s">
        <v>296</v>
      </c>
      <c r="G1503" s="34" t="s">
        <v>199</v>
      </c>
      <c r="H1503" s="34" t="s">
        <v>740</v>
      </c>
      <c r="I1503" s="38" t="s">
        <v>196</v>
      </c>
      <c r="J1503" s="51">
        <v>780</v>
      </c>
      <c r="K1503" s="38" t="s">
        <v>272</v>
      </c>
    </row>
    <row r="1504" spans="1:11" ht="14.1" customHeight="1" x14ac:dyDescent="0.2">
      <c r="A1504" s="34" t="s">
        <v>735</v>
      </c>
      <c r="B1504" s="34" t="s">
        <v>736</v>
      </c>
      <c r="C1504" s="34" t="s">
        <v>192</v>
      </c>
      <c r="D1504" s="74">
        <v>25.252222</v>
      </c>
      <c r="E1504" s="74">
        <v>55.28</v>
      </c>
      <c r="F1504" s="37" t="s">
        <v>296</v>
      </c>
      <c r="G1504" s="34" t="s">
        <v>199</v>
      </c>
      <c r="H1504" s="34" t="s">
        <v>747</v>
      </c>
      <c r="I1504" s="38" t="s">
        <v>196</v>
      </c>
      <c r="J1504" s="41">
        <v>100</v>
      </c>
      <c r="K1504" s="38" t="s">
        <v>272</v>
      </c>
    </row>
    <row r="1505" spans="1:11" ht="14.1" customHeight="1" x14ac:dyDescent="0.2">
      <c r="A1505" s="34" t="s">
        <v>735</v>
      </c>
      <c r="B1505" s="34" t="s">
        <v>745</v>
      </c>
      <c r="C1505" s="34" t="s">
        <v>192</v>
      </c>
      <c r="D1505" s="74">
        <v>25.252222</v>
      </c>
      <c r="E1505" s="74">
        <v>55.28</v>
      </c>
      <c r="F1505" s="37" t="s">
        <v>296</v>
      </c>
      <c r="G1505" s="34" t="s">
        <v>199</v>
      </c>
      <c r="H1505" s="34" t="s">
        <v>746</v>
      </c>
      <c r="I1505" s="38" t="s">
        <v>196</v>
      </c>
      <c r="J1505" s="41">
        <v>1600</v>
      </c>
      <c r="K1505" s="38" t="s">
        <v>272</v>
      </c>
    </row>
    <row r="1506" spans="1:11" ht="14.1" customHeight="1" x14ac:dyDescent="0.2">
      <c r="A1506" s="34" t="s">
        <v>735</v>
      </c>
      <c r="B1506" s="34" t="s">
        <v>750</v>
      </c>
      <c r="C1506" s="34" t="s">
        <v>192</v>
      </c>
      <c r="D1506" s="74">
        <v>25.362200000000001</v>
      </c>
      <c r="E1506" s="74">
        <v>55.391100000000002</v>
      </c>
      <c r="F1506" s="37" t="s">
        <v>296</v>
      </c>
      <c r="G1506" s="34" t="s">
        <v>199</v>
      </c>
      <c r="H1506" s="34" t="s">
        <v>751</v>
      </c>
      <c r="I1506" s="38" t="s">
        <v>196</v>
      </c>
      <c r="J1506" s="41">
        <v>1300</v>
      </c>
      <c r="K1506" s="38" t="s">
        <v>272</v>
      </c>
    </row>
    <row r="1507" spans="1:11" ht="14.1" customHeight="1" x14ac:dyDescent="0.2">
      <c r="A1507" s="34" t="s">
        <v>735</v>
      </c>
      <c r="B1507" s="34" t="s">
        <v>737</v>
      </c>
      <c r="C1507" s="34" t="s">
        <v>192</v>
      </c>
      <c r="D1507" s="74">
        <v>25.406099999999999</v>
      </c>
      <c r="E1507" s="74">
        <v>55.442799999999998</v>
      </c>
      <c r="F1507" s="37" t="s">
        <v>296</v>
      </c>
      <c r="G1507" s="34" t="s">
        <v>199</v>
      </c>
      <c r="H1507" s="34" t="s">
        <v>738</v>
      </c>
      <c r="I1507" s="38" t="s">
        <v>196</v>
      </c>
      <c r="J1507" s="51">
        <v>800</v>
      </c>
      <c r="K1507" s="38" t="s">
        <v>272</v>
      </c>
    </row>
    <row r="1508" spans="1:11" ht="14.1" customHeight="1" x14ac:dyDescent="0.2">
      <c r="A1508" s="34" t="s">
        <v>735</v>
      </c>
      <c r="B1508" s="34" t="s">
        <v>743</v>
      </c>
      <c r="C1508" s="34" t="s">
        <v>192</v>
      </c>
      <c r="D1508" s="74">
        <v>25.616700000000002</v>
      </c>
      <c r="E1508" s="74">
        <v>56.2667</v>
      </c>
      <c r="F1508" s="37" t="s">
        <v>296</v>
      </c>
      <c r="G1508" s="34" t="s">
        <v>199</v>
      </c>
      <c r="H1508" s="34" t="s">
        <v>744</v>
      </c>
      <c r="I1508" s="38" t="s">
        <v>196</v>
      </c>
      <c r="J1508" s="41">
        <v>750</v>
      </c>
      <c r="K1508" s="38" t="s">
        <v>272</v>
      </c>
    </row>
    <row r="1509" spans="1:11" ht="14.1" customHeight="1" x14ac:dyDescent="0.2">
      <c r="A1509" s="34" t="s">
        <v>735</v>
      </c>
      <c r="B1509" s="34" t="s">
        <v>748</v>
      </c>
      <c r="C1509" s="34" t="s">
        <v>192</v>
      </c>
      <c r="D1509" s="74">
        <v>25.7911</v>
      </c>
      <c r="E1509" s="74">
        <v>55.942799999999998</v>
      </c>
      <c r="F1509" s="37" t="s">
        <v>296</v>
      </c>
      <c r="G1509" s="36" t="s">
        <v>2459</v>
      </c>
      <c r="H1509" s="34" t="s">
        <v>749</v>
      </c>
      <c r="I1509" s="38" t="s">
        <v>196</v>
      </c>
      <c r="J1509" s="41">
        <v>300</v>
      </c>
      <c r="K1509" s="38" t="s">
        <v>272</v>
      </c>
    </row>
    <row r="1510" spans="1:11" ht="14.1" customHeight="1" x14ac:dyDescent="0.2">
      <c r="A1510" s="34" t="s">
        <v>735</v>
      </c>
      <c r="B1510" s="34" t="s">
        <v>752</v>
      </c>
      <c r="C1510" s="34" t="s">
        <v>192</v>
      </c>
      <c r="D1510" s="74">
        <v>25.7911</v>
      </c>
      <c r="E1510" s="74">
        <v>55.942799999999998</v>
      </c>
      <c r="F1510" s="37" t="s">
        <v>296</v>
      </c>
      <c r="G1510" s="34" t="s">
        <v>199</v>
      </c>
      <c r="H1510" s="34" t="s">
        <v>753</v>
      </c>
      <c r="I1510" s="38" t="s">
        <v>196</v>
      </c>
      <c r="J1510" s="41">
        <v>960</v>
      </c>
      <c r="K1510" s="38" t="s">
        <v>272</v>
      </c>
    </row>
    <row r="1511" spans="1:11" ht="14.1" customHeight="1" x14ac:dyDescent="0.2">
      <c r="A1511" s="34" t="s">
        <v>735</v>
      </c>
      <c r="B1511" s="34" t="s">
        <v>741</v>
      </c>
      <c r="C1511" s="34" t="s">
        <v>192</v>
      </c>
      <c r="D1511" s="74">
        <v>25.7911</v>
      </c>
      <c r="E1511" s="74">
        <v>55.942799999999998</v>
      </c>
      <c r="F1511" s="37" t="s">
        <v>296</v>
      </c>
      <c r="G1511" s="34" t="s">
        <v>199</v>
      </c>
      <c r="H1511" s="34" t="s">
        <v>742</v>
      </c>
      <c r="I1511" s="38" t="s">
        <v>196</v>
      </c>
      <c r="J1511" s="41">
        <v>1000</v>
      </c>
      <c r="K1511" s="38" t="s">
        <v>272</v>
      </c>
    </row>
    <row r="1512" spans="1:11" ht="14.1" customHeight="1" x14ac:dyDescent="0.2">
      <c r="A1512" s="34" t="s">
        <v>735</v>
      </c>
      <c r="B1512" s="34" t="s">
        <v>754</v>
      </c>
      <c r="C1512" s="34" t="s">
        <v>192</v>
      </c>
      <c r="D1512" s="74">
        <v>24.466666</v>
      </c>
      <c r="E1512" s="74">
        <v>54.366666000000002</v>
      </c>
      <c r="F1512" s="34" t="s">
        <v>2498</v>
      </c>
      <c r="G1512" s="34" t="s">
        <v>199</v>
      </c>
      <c r="H1512" s="34" t="s">
        <v>2513</v>
      </c>
      <c r="I1512" s="38" t="s">
        <v>196</v>
      </c>
      <c r="J1512" s="41">
        <v>400</v>
      </c>
      <c r="K1512" s="38" t="s">
        <v>272</v>
      </c>
    </row>
    <row r="1513" spans="1:11" ht="14.1" customHeight="1" x14ac:dyDescent="0.2">
      <c r="A1513" s="34" t="s">
        <v>735</v>
      </c>
      <c r="B1513" s="34" t="s">
        <v>736</v>
      </c>
      <c r="C1513" s="34" t="s">
        <v>197</v>
      </c>
      <c r="D1513" s="74">
        <v>25.252222</v>
      </c>
      <c r="E1513" s="74">
        <v>55.28</v>
      </c>
      <c r="F1513" s="37" t="s">
        <v>449</v>
      </c>
      <c r="G1513" s="36" t="s">
        <v>2459</v>
      </c>
      <c r="H1513" s="34" t="s">
        <v>755</v>
      </c>
      <c r="I1513" s="38" t="s">
        <v>196</v>
      </c>
      <c r="J1513" s="41">
        <v>80</v>
      </c>
      <c r="K1513" s="38" t="s">
        <v>272</v>
      </c>
    </row>
    <row r="1514" spans="1:11" ht="14.1" customHeight="1" x14ac:dyDescent="0.2">
      <c r="A1514" s="34" t="s">
        <v>735</v>
      </c>
      <c r="B1514" s="34" t="s">
        <v>754</v>
      </c>
      <c r="C1514" s="34" t="s">
        <v>197</v>
      </c>
      <c r="D1514" s="74">
        <v>24.466666</v>
      </c>
      <c r="E1514" s="74">
        <v>54.366666000000002</v>
      </c>
      <c r="F1514" s="34" t="s">
        <v>199</v>
      </c>
      <c r="G1514" s="36" t="s">
        <v>2459</v>
      </c>
      <c r="H1514" s="34" t="s">
        <v>757</v>
      </c>
      <c r="I1514" s="38" t="s">
        <v>196</v>
      </c>
      <c r="J1514" s="41">
        <v>10</v>
      </c>
      <c r="K1514" s="38" t="s">
        <v>272</v>
      </c>
    </row>
    <row r="1515" spans="1:11" ht="14.1" customHeight="1" x14ac:dyDescent="0.2">
      <c r="A1515" s="34" t="s">
        <v>735</v>
      </c>
      <c r="B1515" s="34" t="s">
        <v>756</v>
      </c>
      <c r="C1515" s="34" t="s">
        <v>197</v>
      </c>
      <c r="D1515" s="74">
        <v>24.466666</v>
      </c>
      <c r="E1515" s="74">
        <v>54.366666000000002</v>
      </c>
      <c r="F1515" s="34" t="s">
        <v>199</v>
      </c>
      <c r="G1515" s="36" t="s">
        <v>2459</v>
      </c>
      <c r="H1515" s="34" t="s">
        <v>757</v>
      </c>
      <c r="I1515" s="38" t="s">
        <v>196</v>
      </c>
      <c r="J1515" s="41">
        <v>292</v>
      </c>
      <c r="K1515" s="38" t="s">
        <v>272</v>
      </c>
    </row>
    <row r="1516" spans="1:11" ht="14.1" customHeight="1" x14ac:dyDescent="0.2">
      <c r="A1516" s="38" t="s">
        <v>758</v>
      </c>
      <c r="B1516" s="40" t="s">
        <v>769</v>
      </c>
      <c r="C1516" s="38" t="s">
        <v>192</v>
      </c>
      <c r="D1516" s="73">
        <v>0.68472222222222201</v>
      </c>
      <c r="E1516" s="73">
        <v>34.1811111111111</v>
      </c>
      <c r="F1516" s="37" t="s">
        <v>296</v>
      </c>
      <c r="G1516" s="36" t="s">
        <v>2459</v>
      </c>
      <c r="H1516" s="40" t="s">
        <v>770</v>
      </c>
      <c r="I1516" s="38" t="s">
        <v>196</v>
      </c>
      <c r="J1516" s="53">
        <v>220000</v>
      </c>
      <c r="K1516" s="38" t="s">
        <v>272</v>
      </c>
    </row>
    <row r="1517" spans="1:11" ht="14.1" customHeight="1" x14ac:dyDescent="0.2">
      <c r="A1517" s="38" t="s">
        <v>758</v>
      </c>
      <c r="B1517" s="40" t="s">
        <v>767</v>
      </c>
      <c r="C1517" s="38" t="s">
        <v>192</v>
      </c>
      <c r="D1517" s="73">
        <v>0.98333333333333295</v>
      </c>
      <c r="E1517" s="73">
        <v>30.933333333333302</v>
      </c>
      <c r="F1517" s="37" t="s">
        <v>296</v>
      </c>
      <c r="G1517" s="36" t="s">
        <v>2459</v>
      </c>
      <c r="H1517" s="40" t="s">
        <v>768</v>
      </c>
      <c r="I1517" s="38" t="s">
        <v>196</v>
      </c>
      <c r="J1517" s="41">
        <v>300000</v>
      </c>
      <c r="K1517" s="38" t="s">
        <v>272</v>
      </c>
    </row>
    <row r="1518" spans="1:11" ht="14.1" customHeight="1" x14ac:dyDescent="0.2">
      <c r="A1518" s="38" t="s">
        <v>758</v>
      </c>
      <c r="B1518" s="38" t="s">
        <v>771</v>
      </c>
      <c r="C1518" s="38" t="s">
        <v>192</v>
      </c>
      <c r="D1518" s="73">
        <v>0.16700000000000001</v>
      </c>
      <c r="E1518" s="73">
        <v>31.1</v>
      </c>
      <c r="F1518" s="41" t="s">
        <v>2245</v>
      </c>
      <c r="G1518" s="36" t="s">
        <v>2459</v>
      </c>
      <c r="H1518" s="38" t="s">
        <v>772</v>
      </c>
      <c r="I1518" s="38" t="s">
        <v>196</v>
      </c>
      <c r="J1518" s="41">
        <v>1000</v>
      </c>
      <c r="K1518" s="38" t="s">
        <v>272</v>
      </c>
    </row>
    <row r="1519" spans="1:11" ht="14.1" customHeight="1" x14ac:dyDescent="0.2">
      <c r="A1519" s="38" t="s">
        <v>758</v>
      </c>
      <c r="B1519" s="40" t="s">
        <v>773</v>
      </c>
      <c r="C1519" s="38" t="s">
        <v>197</v>
      </c>
      <c r="D1519" s="75">
        <v>0.430552989244461</v>
      </c>
      <c r="E1519" s="75">
        <v>32.639225006103501</v>
      </c>
      <c r="F1519" s="23" t="s">
        <v>2296</v>
      </c>
      <c r="G1519" s="36" t="s">
        <v>2459</v>
      </c>
      <c r="H1519" s="40" t="s">
        <v>774</v>
      </c>
      <c r="I1519" s="38" t="s">
        <v>196</v>
      </c>
      <c r="J1519" s="43">
        <v>11</v>
      </c>
      <c r="K1519" s="44" t="s">
        <v>272</v>
      </c>
    </row>
    <row r="1520" spans="1:11" ht="14.1" customHeight="1" x14ac:dyDescent="0.2">
      <c r="A1520" s="38" t="s">
        <v>758</v>
      </c>
      <c r="B1520" s="40" t="s">
        <v>773</v>
      </c>
      <c r="C1520" s="38" t="s">
        <v>197</v>
      </c>
      <c r="D1520" s="75">
        <v>0.430552989244461</v>
      </c>
      <c r="E1520" s="75">
        <v>32.639225006103501</v>
      </c>
      <c r="F1520" s="23" t="s">
        <v>2495</v>
      </c>
      <c r="G1520" s="36" t="s">
        <v>2459</v>
      </c>
      <c r="H1520" s="40" t="s">
        <v>774</v>
      </c>
      <c r="I1520" s="38" t="s">
        <v>196</v>
      </c>
      <c r="J1520" s="43">
        <v>11</v>
      </c>
      <c r="K1520" s="44" t="s">
        <v>272</v>
      </c>
    </row>
    <row r="1521" spans="1:11" ht="14.1" customHeight="1" x14ac:dyDescent="0.2">
      <c r="A1521" s="38" t="s">
        <v>758</v>
      </c>
      <c r="B1521" s="40" t="s">
        <v>763</v>
      </c>
      <c r="C1521" s="38" t="s">
        <v>192</v>
      </c>
      <c r="D1521" s="73">
        <v>0.31555555555555598</v>
      </c>
      <c r="E1521" s="73">
        <v>32.065555555555598</v>
      </c>
      <c r="F1521" s="35" t="s">
        <v>2250</v>
      </c>
      <c r="G1521" s="36" t="s">
        <v>2459</v>
      </c>
      <c r="H1521" s="40" t="s">
        <v>775</v>
      </c>
      <c r="I1521" s="38" t="s">
        <v>196</v>
      </c>
      <c r="J1521" s="53">
        <v>1000</v>
      </c>
      <c r="K1521" s="38" t="s">
        <v>272</v>
      </c>
    </row>
    <row r="1522" spans="1:11" ht="14.1" customHeight="1" x14ac:dyDescent="0.2">
      <c r="A1522" s="38" t="s">
        <v>758</v>
      </c>
      <c r="B1522" s="40" t="s">
        <v>776</v>
      </c>
      <c r="C1522" s="38" t="s">
        <v>192</v>
      </c>
      <c r="D1522" s="73">
        <v>2.5333333333333301</v>
      </c>
      <c r="E1522" s="73">
        <v>34.766666666666701</v>
      </c>
      <c r="F1522" s="40" t="s">
        <v>2374</v>
      </c>
      <c r="G1522" s="36" t="s">
        <v>2459</v>
      </c>
      <c r="H1522" s="40" t="s">
        <v>777</v>
      </c>
      <c r="I1522" s="38" t="s">
        <v>196</v>
      </c>
      <c r="J1522" s="41" t="s">
        <v>198</v>
      </c>
      <c r="K1522" s="38" t="s">
        <v>272</v>
      </c>
    </row>
    <row r="1523" spans="1:11" ht="14.1" customHeight="1" x14ac:dyDescent="0.2">
      <c r="A1523" s="38" t="s">
        <v>758</v>
      </c>
      <c r="B1523" s="40" t="s">
        <v>759</v>
      </c>
      <c r="C1523" s="38" t="s">
        <v>192</v>
      </c>
      <c r="D1523" s="73">
        <v>0.38333333333333303</v>
      </c>
      <c r="E1523" s="73">
        <v>32.549999999999997</v>
      </c>
      <c r="F1523" s="5" t="s">
        <v>557</v>
      </c>
      <c r="G1523" s="36" t="s">
        <v>2459</v>
      </c>
      <c r="H1523" s="40" t="s">
        <v>760</v>
      </c>
      <c r="I1523" s="38" t="s">
        <v>196</v>
      </c>
      <c r="J1523" s="53">
        <v>60000</v>
      </c>
      <c r="K1523" s="38" t="s">
        <v>272</v>
      </c>
    </row>
    <row r="1524" spans="1:11" ht="14.1" customHeight="1" x14ac:dyDescent="0.2">
      <c r="A1524" s="38" t="s">
        <v>758</v>
      </c>
      <c r="B1524" s="40" t="s">
        <v>763</v>
      </c>
      <c r="C1524" s="38" t="s">
        <v>192</v>
      </c>
      <c r="D1524" s="73">
        <v>0.31555555555555598</v>
      </c>
      <c r="E1524" s="73">
        <v>32.065555555555598</v>
      </c>
      <c r="F1524" s="5" t="s">
        <v>557</v>
      </c>
      <c r="G1524" s="36" t="s">
        <v>2459</v>
      </c>
      <c r="H1524" s="40" t="s">
        <v>764</v>
      </c>
      <c r="I1524" s="38" t="s">
        <v>196</v>
      </c>
      <c r="J1524" s="53">
        <v>20000</v>
      </c>
      <c r="K1524" s="38" t="s">
        <v>272</v>
      </c>
    </row>
    <row r="1525" spans="1:11" ht="14.1" customHeight="1" x14ac:dyDescent="0.2">
      <c r="A1525" s="38" t="s">
        <v>758</v>
      </c>
      <c r="B1525" s="40" t="s">
        <v>759</v>
      </c>
      <c r="C1525" s="38" t="s">
        <v>192</v>
      </c>
      <c r="D1525" s="73">
        <v>0.38333333333333303</v>
      </c>
      <c r="E1525" s="73">
        <v>32.549999999999997</v>
      </c>
      <c r="F1525" s="5" t="s">
        <v>557</v>
      </c>
      <c r="G1525" s="36" t="s">
        <v>2459</v>
      </c>
      <c r="H1525" s="40" t="s">
        <v>761</v>
      </c>
      <c r="I1525" s="38" t="s">
        <v>196</v>
      </c>
      <c r="J1525" s="53">
        <v>21000</v>
      </c>
      <c r="K1525" s="38" t="s">
        <v>272</v>
      </c>
    </row>
    <row r="1526" spans="1:11" ht="14.1" customHeight="1" x14ac:dyDescent="0.2">
      <c r="A1526" s="38" t="s">
        <v>758</v>
      </c>
      <c r="B1526" s="40" t="s">
        <v>759</v>
      </c>
      <c r="C1526" s="38" t="s">
        <v>192</v>
      </c>
      <c r="D1526" s="73">
        <v>0.38333333333333303</v>
      </c>
      <c r="E1526" s="73">
        <v>32.549999999999997</v>
      </c>
      <c r="F1526" s="5" t="s">
        <v>557</v>
      </c>
      <c r="G1526" s="36" t="s">
        <v>2459</v>
      </c>
      <c r="H1526" s="40" t="s">
        <v>762</v>
      </c>
      <c r="I1526" s="38" t="s">
        <v>196</v>
      </c>
      <c r="J1526" s="51">
        <v>24000</v>
      </c>
      <c r="K1526" s="38" t="s">
        <v>272</v>
      </c>
    </row>
    <row r="1527" spans="1:11" ht="14.1" customHeight="1" x14ac:dyDescent="0.2">
      <c r="A1527" s="38" t="s">
        <v>758</v>
      </c>
      <c r="B1527" s="40" t="s">
        <v>759</v>
      </c>
      <c r="C1527" s="38" t="s">
        <v>192</v>
      </c>
      <c r="D1527" s="73">
        <v>0.38333333333333303</v>
      </c>
      <c r="E1527" s="73">
        <v>32.549999999999997</v>
      </c>
      <c r="F1527" s="5" t="s">
        <v>557</v>
      </c>
      <c r="G1527" s="36" t="s">
        <v>2459</v>
      </c>
      <c r="H1527" s="40" t="s">
        <v>760</v>
      </c>
      <c r="I1527" s="38" t="s">
        <v>196</v>
      </c>
      <c r="J1527" s="53">
        <v>25000</v>
      </c>
      <c r="K1527" s="38" t="s">
        <v>272</v>
      </c>
    </row>
    <row r="1528" spans="1:11" ht="14.1" customHeight="1" x14ac:dyDescent="0.2">
      <c r="A1528" s="38" t="s">
        <v>758</v>
      </c>
      <c r="B1528" s="40" t="s">
        <v>759</v>
      </c>
      <c r="C1528" s="38" t="s">
        <v>192</v>
      </c>
      <c r="D1528" s="73">
        <v>0.38333333333333303</v>
      </c>
      <c r="E1528" s="73">
        <v>32.549999999999997</v>
      </c>
      <c r="F1528" s="5" t="s">
        <v>557</v>
      </c>
      <c r="G1528" s="36" t="s">
        <v>2459</v>
      </c>
      <c r="H1528" s="40" t="s">
        <v>760</v>
      </c>
      <c r="I1528" s="38" t="s">
        <v>196</v>
      </c>
      <c r="J1528" s="53">
        <v>101200</v>
      </c>
      <c r="K1528" s="38" t="s">
        <v>272</v>
      </c>
    </row>
    <row r="1529" spans="1:11" ht="14.1" customHeight="1" x14ac:dyDescent="0.2">
      <c r="A1529" s="38" t="s">
        <v>758</v>
      </c>
      <c r="B1529" s="40" t="s">
        <v>765</v>
      </c>
      <c r="C1529" s="38" t="s">
        <v>192</v>
      </c>
      <c r="D1529" s="73">
        <v>0.65833333333333299</v>
      </c>
      <c r="E1529" s="73">
        <v>30.675833333333301</v>
      </c>
      <c r="F1529" s="5" t="s">
        <v>557</v>
      </c>
      <c r="G1529" s="36" t="s">
        <v>2459</v>
      </c>
      <c r="H1529" s="40" t="s">
        <v>766</v>
      </c>
      <c r="I1529" s="38" t="s">
        <v>196</v>
      </c>
      <c r="J1529" s="53">
        <v>20000</v>
      </c>
      <c r="K1529" s="38" t="s">
        <v>272</v>
      </c>
    </row>
    <row r="1530" spans="1:11" ht="14.1" customHeight="1" x14ac:dyDescent="0.2">
      <c r="A1530" s="38" t="s">
        <v>758</v>
      </c>
      <c r="B1530" s="40" t="s">
        <v>780</v>
      </c>
      <c r="C1530" s="38" t="s">
        <v>197</v>
      </c>
      <c r="D1530" s="75">
        <v>1.25</v>
      </c>
      <c r="E1530" s="75">
        <v>32.5</v>
      </c>
      <c r="F1530" s="40" t="s">
        <v>1163</v>
      </c>
      <c r="G1530" s="36" t="s">
        <v>2459</v>
      </c>
      <c r="H1530" s="40" t="s">
        <v>781</v>
      </c>
      <c r="I1530" s="38" t="s">
        <v>196</v>
      </c>
      <c r="J1530" s="53">
        <v>25000</v>
      </c>
      <c r="K1530" s="38" t="s">
        <v>272</v>
      </c>
    </row>
    <row r="1531" spans="1:11" ht="14.1" customHeight="1" x14ac:dyDescent="0.2">
      <c r="A1531" s="38" t="s">
        <v>758</v>
      </c>
      <c r="B1531" s="40" t="s">
        <v>778</v>
      </c>
      <c r="C1531" s="38" t="s">
        <v>197</v>
      </c>
      <c r="D1531" s="75">
        <v>1.25</v>
      </c>
      <c r="E1531" s="75">
        <v>32.5</v>
      </c>
      <c r="F1531" s="21" t="s">
        <v>2382</v>
      </c>
      <c r="G1531" s="36" t="s">
        <v>2459</v>
      </c>
      <c r="H1531" s="40" t="s">
        <v>779</v>
      </c>
      <c r="I1531" s="38" t="s">
        <v>194</v>
      </c>
      <c r="J1531" s="53">
        <v>115</v>
      </c>
      <c r="K1531" s="38" t="s">
        <v>272</v>
      </c>
    </row>
    <row r="1532" spans="1:11" ht="14.1" customHeight="1" x14ac:dyDescent="0.2">
      <c r="A1532" s="38" t="s">
        <v>1637</v>
      </c>
      <c r="B1532" s="38" t="s">
        <v>1638</v>
      </c>
      <c r="C1532" s="38" t="s">
        <v>197</v>
      </c>
      <c r="D1532" s="74">
        <v>26.283300000000001</v>
      </c>
      <c r="E1532" s="74">
        <v>12.7667</v>
      </c>
      <c r="F1532" s="38" t="s">
        <v>182</v>
      </c>
      <c r="G1532" s="38" t="s">
        <v>199</v>
      </c>
      <c r="H1532" s="38"/>
      <c r="I1532" s="38" t="s">
        <v>196</v>
      </c>
      <c r="J1532" s="36" t="s">
        <v>198</v>
      </c>
      <c r="K1532" s="38" t="s">
        <v>272</v>
      </c>
    </row>
    <row r="1533" spans="1:11" ht="14.1" customHeight="1" x14ac:dyDescent="0.2">
      <c r="A1533" s="34" t="s">
        <v>782</v>
      </c>
      <c r="B1533" s="35" t="s">
        <v>794</v>
      </c>
      <c r="C1533" s="34" t="s">
        <v>197</v>
      </c>
      <c r="D1533" s="74">
        <v>13.566700000000001</v>
      </c>
      <c r="E1533" s="74">
        <v>44.033299999999997</v>
      </c>
      <c r="F1533" s="34" t="s">
        <v>2376</v>
      </c>
      <c r="G1533" s="34" t="s">
        <v>199</v>
      </c>
      <c r="H1533" s="35" t="s">
        <v>793</v>
      </c>
      <c r="I1533" s="38" t="s">
        <v>196</v>
      </c>
      <c r="J1533" s="39" t="s">
        <v>198</v>
      </c>
      <c r="K1533" s="38" t="s">
        <v>272</v>
      </c>
    </row>
    <row r="1534" spans="1:11" ht="14.1" customHeight="1" x14ac:dyDescent="0.2">
      <c r="A1534" s="34" t="s">
        <v>782</v>
      </c>
      <c r="B1534" s="35" t="s">
        <v>2447</v>
      </c>
      <c r="C1534" s="34" t="s">
        <v>197</v>
      </c>
      <c r="D1534" s="74">
        <v>15.354699999999999</v>
      </c>
      <c r="E1534" s="74">
        <v>44.206699999999998</v>
      </c>
      <c r="F1534" s="34" t="s">
        <v>2376</v>
      </c>
      <c r="G1534" s="34" t="s">
        <v>199</v>
      </c>
      <c r="H1534" s="35" t="s">
        <v>793</v>
      </c>
      <c r="I1534" s="38" t="s">
        <v>196</v>
      </c>
      <c r="J1534" s="39" t="s">
        <v>198</v>
      </c>
      <c r="K1534" s="38" t="s">
        <v>272</v>
      </c>
    </row>
    <row r="1535" spans="1:11" ht="14.1" customHeight="1" x14ac:dyDescent="0.2">
      <c r="A1535" s="34" t="s">
        <v>782</v>
      </c>
      <c r="B1535" s="35" t="s">
        <v>795</v>
      </c>
      <c r="C1535" s="34" t="s">
        <v>197</v>
      </c>
      <c r="D1535" s="74">
        <v>14.55</v>
      </c>
      <c r="E1535" s="74">
        <v>44.401699999999998</v>
      </c>
      <c r="F1535" s="34" t="s">
        <v>2376</v>
      </c>
      <c r="G1535" s="34" t="s">
        <v>199</v>
      </c>
      <c r="H1535" s="35" t="s">
        <v>793</v>
      </c>
      <c r="I1535" s="38" t="s">
        <v>196</v>
      </c>
      <c r="J1535" s="39" t="s">
        <v>198</v>
      </c>
      <c r="K1535" s="38" t="s">
        <v>272</v>
      </c>
    </row>
    <row r="1536" spans="1:11" ht="14.1" customHeight="1" x14ac:dyDescent="0.2">
      <c r="A1536" s="34" t="s">
        <v>782</v>
      </c>
      <c r="B1536" s="35" t="s">
        <v>795</v>
      </c>
      <c r="C1536" s="34" t="s">
        <v>197</v>
      </c>
      <c r="D1536" s="74">
        <v>14.55</v>
      </c>
      <c r="E1536" s="74">
        <v>44.401699999999998</v>
      </c>
      <c r="F1536" s="34" t="s">
        <v>2504</v>
      </c>
      <c r="G1536" s="34" t="s">
        <v>199</v>
      </c>
      <c r="H1536" s="35" t="s">
        <v>793</v>
      </c>
      <c r="I1536" s="38" t="s">
        <v>196</v>
      </c>
      <c r="J1536" s="39" t="s">
        <v>198</v>
      </c>
      <c r="K1536" s="38" t="s">
        <v>272</v>
      </c>
    </row>
    <row r="1537" spans="1:11" ht="14.1" customHeight="1" x14ac:dyDescent="0.2">
      <c r="A1537" s="34" t="s">
        <v>782</v>
      </c>
      <c r="B1537" s="35" t="s">
        <v>795</v>
      </c>
      <c r="C1537" s="34" t="s">
        <v>197</v>
      </c>
      <c r="D1537" s="74">
        <v>14.55</v>
      </c>
      <c r="E1537" s="74">
        <v>44.401699999999998</v>
      </c>
      <c r="F1537" s="34" t="s">
        <v>421</v>
      </c>
      <c r="G1537" s="34" t="s">
        <v>199</v>
      </c>
      <c r="H1537" s="35" t="s">
        <v>793</v>
      </c>
      <c r="I1537" s="38" t="s">
        <v>196</v>
      </c>
      <c r="J1537" s="39" t="s">
        <v>198</v>
      </c>
      <c r="K1537" s="38" t="s">
        <v>272</v>
      </c>
    </row>
    <row r="1538" spans="1:11" ht="14.1" customHeight="1" x14ac:dyDescent="0.2">
      <c r="A1538" s="34" t="s">
        <v>782</v>
      </c>
      <c r="B1538" s="48" t="s">
        <v>787</v>
      </c>
      <c r="C1538" s="34" t="s">
        <v>192</v>
      </c>
      <c r="D1538" s="74">
        <v>13.566700000000001</v>
      </c>
      <c r="E1538" s="74">
        <v>44.033299999999997</v>
      </c>
      <c r="F1538" s="37" t="s">
        <v>296</v>
      </c>
      <c r="G1538" s="36" t="s">
        <v>2459</v>
      </c>
      <c r="H1538" s="48" t="s">
        <v>788</v>
      </c>
      <c r="I1538" s="38" t="s">
        <v>196</v>
      </c>
      <c r="J1538" s="49">
        <v>480</v>
      </c>
      <c r="K1538" s="38" t="s">
        <v>272</v>
      </c>
    </row>
    <row r="1539" spans="1:11" ht="14.1" customHeight="1" x14ac:dyDescent="0.2">
      <c r="A1539" s="34" t="s">
        <v>782</v>
      </c>
      <c r="B1539" s="48" t="s">
        <v>785</v>
      </c>
      <c r="C1539" s="34" t="s">
        <v>192</v>
      </c>
      <c r="D1539" s="74">
        <v>15.066700000000001</v>
      </c>
      <c r="E1539" s="74">
        <v>43.283299999999997</v>
      </c>
      <c r="F1539" s="37" t="s">
        <v>296</v>
      </c>
      <c r="G1539" s="36" t="s">
        <v>2459</v>
      </c>
      <c r="H1539" s="48" t="s">
        <v>786</v>
      </c>
      <c r="I1539" s="38" t="s">
        <v>196</v>
      </c>
      <c r="J1539" s="49">
        <v>262</v>
      </c>
      <c r="K1539" s="38" t="s">
        <v>272</v>
      </c>
    </row>
    <row r="1540" spans="1:11" ht="14.1" customHeight="1" x14ac:dyDescent="0.2">
      <c r="A1540" s="34" t="s">
        <v>782</v>
      </c>
      <c r="B1540" s="48" t="s">
        <v>783</v>
      </c>
      <c r="C1540" s="34" t="s">
        <v>192</v>
      </c>
      <c r="D1540" s="74">
        <v>15.66</v>
      </c>
      <c r="E1540" s="74">
        <v>43.94</v>
      </c>
      <c r="F1540" s="37" t="s">
        <v>296</v>
      </c>
      <c r="G1540" s="36" t="s">
        <v>2459</v>
      </c>
      <c r="H1540" s="48" t="s">
        <v>784</v>
      </c>
      <c r="I1540" s="38" t="s">
        <v>196</v>
      </c>
      <c r="J1540" s="49">
        <v>520</v>
      </c>
      <c r="K1540" s="38" t="s">
        <v>272</v>
      </c>
    </row>
    <row r="1541" spans="1:11" ht="14.1" customHeight="1" x14ac:dyDescent="0.2">
      <c r="A1541" s="34" t="s">
        <v>782</v>
      </c>
      <c r="B1541" s="48" t="s">
        <v>789</v>
      </c>
      <c r="C1541" s="34" t="s">
        <v>192</v>
      </c>
      <c r="D1541" s="74">
        <v>15.3108</v>
      </c>
      <c r="E1541" s="74">
        <v>42.673099999999998</v>
      </c>
      <c r="F1541" s="37" t="s">
        <v>449</v>
      </c>
      <c r="G1541" s="34" t="s">
        <v>199</v>
      </c>
      <c r="H1541" s="48" t="s">
        <v>688</v>
      </c>
      <c r="I1541" s="38" t="s">
        <v>196</v>
      </c>
      <c r="J1541" s="49">
        <v>70</v>
      </c>
      <c r="K1541" s="38" t="s">
        <v>272</v>
      </c>
    </row>
    <row r="1542" spans="1:11" ht="14.1" customHeight="1" x14ac:dyDescent="0.2">
      <c r="A1542" s="34" t="s">
        <v>782</v>
      </c>
      <c r="B1542" s="35" t="s">
        <v>796</v>
      </c>
      <c r="C1542" s="34" t="s">
        <v>197</v>
      </c>
      <c r="D1542" s="74">
        <v>14.008333</v>
      </c>
      <c r="E1542" s="74">
        <v>44.012500000000003</v>
      </c>
      <c r="F1542" s="26" t="s">
        <v>421</v>
      </c>
      <c r="G1542" s="34" t="s">
        <v>199</v>
      </c>
      <c r="H1542" s="35" t="s">
        <v>793</v>
      </c>
      <c r="I1542" s="38" t="s">
        <v>196</v>
      </c>
      <c r="J1542" s="39" t="s">
        <v>198</v>
      </c>
      <c r="K1542" s="38" t="s">
        <v>272</v>
      </c>
    </row>
    <row r="1543" spans="1:11" ht="14.1" customHeight="1" x14ac:dyDescent="0.2">
      <c r="A1543" s="34" t="s">
        <v>782</v>
      </c>
      <c r="B1543" s="35" t="s">
        <v>797</v>
      </c>
      <c r="C1543" s="34" t="s">
        <v>197</v>
      </c>
      <c r="D1543" s="74">
        <v>14.0722</v>
      </c>
      <c r="E1543" s="74">
        <v>45.766399999999997</v>
      </c>
      <c r="F1543" s="26" t="s">
        <v>421</v>
      </c>
      <c r="G1543" s="34" t="s">
        <v>199</v>
      </c>
      <c r="H1543" s="35" t="s">
        <v>793</v>
      </c>
      <c r="I1543" s="38" t="s">
        <v>196</v>
      </c>
      <c r="J1543" s="39" t="s">
        <v>198</v>
      </c>
      <c r="K1543" s="38" t="s">
        <v>272</v>
      </c>
    </row>
    <row r="1544" spans="1:11" ht="14.1" customHeight="1" x14ac:dyDescent="0.2">
      <c r="A1544" s="34" t="s">
        <v>782</v>
      </c>
      <c r="B1544" s="34" t="s">
        <v>790</v>
      </c>
      <c r="C1544" s="34" t="s">
        <v>192</v>
      </c>
      <c r="D1544" s="74">
        <v>12.829722</v>
      </c>
      <c r="E1544" s="74">
        <v>45.028610999999998</v>
      </c>
      <c r="F1544" s="38" t="s">
        <v>344</v>
      </c>
      <c r="G1544" s="34" t="s">
        <v>199</v>
      </c>
      <c r="H1544" s="35" t="s">
        <v>791</v>
      </c>
      <c r="I1544" s="38" t="s">
        <v>196</v>
      </c>
      <c r="J1544" s="41" t="s">
        <v>198</v>
      </c>
      <c r="K1544" s="38" t="s">
        <v>272</v>
      </c>
    </row>
    <row r="1545" spans="1:11" ht="14.1" customHeight="1" x14ac:dyDescent="0.2">
      <c r="A1545" s="34" t="s">
        <v>782</v>
      </c>
      <c r="B1545" s="35" t="s">
        <v>789</v>
      </c>
      <c r="C1545" s="34" t="s">
        <v>192</v>
      </c>
      <c r="D1545" s="74">
        <v>15.3108</v>
      </c>
      <c r="E1545" s="74">
        <v>42.673099999999998</v>
      </c>
      <c r="F1545" s="38" t="s">
        <v>344</v>
      </c>
      <c r="G1545" s="34" t="s">
        <v>199</v>
      </c>
      <c r="H1545" s="35" t="s">
        <v>792</v>
      </c>
      <c r="I1545" s="38" t="s">
        <v>196</v>
      </c>
      <c r="J1545" s="39" t="s">
        <v>198</v>
      </c>
      <c r="K1545" s="38" t="s">
        <v>272</v>
      </c>
    </row>
    <row r="1546" spans="1:11" ht="14.1" customHeight="1" x14ac:dyDescent="0.2">
      <c r="A1546" s="69" t="s">
        <v>798</v>
      </c>
      <c r="B1546" s="69" t="s">
        <v>801</v>
      </c>
      <c r="C1546" s="69" t="s">
        <v>192</v>
      </c>
      <c r="D1546" s="74">
        <v>-15.87</v>
      </c>
      <c r="E1546" s="74">
        <v>28.77</v>
      </c>
      <c r="F1546" s="69" t="s">
        <v>2252</v>
      </c>
      <c r="G1546" s="36" t="s">
        <v>2459</v>
      </c>
      <c r="H1546" s="69" t="s">
        <v>802</v>
      </c>
      <c r="I1546" s="38" t="s">
        <v>196</v>
      </c>
      <c r="J1546" s="51">
        <v>50</v>
      </c>
      <c r="K1546" s="44" t="s">
        <v>272</v>
      </c>
    </row>
    <row r="1547" spans="1:11" ht="14.1" customHeight="1" x14ac:dyDescent="0.2">
      <c r="A1547" s="69" t="s">
        <v>798</v>
      </c>
      <c r="B1547" s="69" t="s">
        <v>799</v>
      </c>
      <c r="C1547" s="69" t="s">
        <v>197</v>
      </c>
      <c r="D1547" s="74">
        <v>-15.17</v>
      </c>
      <c r="E1547" s="74">
        <v>28.2</v>
      </c>
      <c r="F1547" s="44" t="s">
        <v>2242</v>
      </c>
      <c r="G1547" s="36" t="s">
        <v>2459</v>
      </c>
      <c r="H1547" s="69" t="s">
        <v>800</v>
      </c>
      <c r="I1547" s="38" t="s">
        <v>194</v>
      </c>
      <c r="J1547" s="51">
        <v>600</v>
      </c>
      <c r="K1547" s="44" t="s">
        <v>271</v>
      </c>
    </row>
    <row r="1548" spans="1:11" ht="14.1" customHeight="1" x14ac:dyDescent="0.2">
      <c r="A1548" s="69" t="s">
        <v>798</v>
      </c>
      <c r="B1548" s="69" t="s">
        <v>801</v>
      </c>
      <c r="C1548" s="69" t="s">
        <v>192</v>
      </c>
      <c r="D1548" s="74">
        <v>-15.87</v>
      </c>
      <c r="E1548" s="74">
        <v>28.77</v>
      </c>
      <c r="F1548" s="69" t="s">
        <v>2242</v>
      </c>
      <c r="G1548" s="36" t="s">
        <v>2459</v>
      </c>
      <c r="H1548" s="69" t="s">
        <v>802</v>
      </c>
      <c r="I1548" s="38" t="s">
        <v>196</v>
      </c>
      <c r="J1548" s="51">
        <v>400</v>
      </c>
      <c r="K1548" s="44" t="s">
        <v>271</v>
      </c>
    </row>
    <row r="1549" spans="1:11" ht="14.1" customHeight="1" x14ac:dyDescent="0.2">
      <c r="A1549" s="70" t="s">
        <v>798</v>
      </c>
      <c r="B1549" s="70" t="s">
        <v>803</v>
      </c>
      <c r="C1549" s="70" t="s">
        <v>192</v>
      </c>
      <c r="D1549" s="74">
        <v>-15.25</v>
      </c>
      <c r="E1549" s="74">
        <v>28.6</v>
      </c>
      <c r="F1549" s="37" t="s">
        <v>296</v>
      </c>
      <c r="G1549" s="36" t="s">
        <v>2459</v>
      </c>
      <c r="H1549" s="70" t="s">
        <v>804</v>
      </c>
      <c r="I1549" s="38" t="s">
        <v>196</v>
      </c>
      <c r="J1549" s="41">
        <v>207000</v>
      </c>
      <c r="K1549" s="38" t="s">
        <v>272</v>
      </c>
    </row>
    <row r="1550" spans="1:11" ht="14.1" customHeight="1" x14ac:dyDescent="0.2">
      <c r="A1550" s="70" t="s">
        <v>798</v>
      </c>
      <c r="B1550" s="70" t="s">
        <v>805</v>
      </c>
      <c r="C1550" s="70" t="s">
        <v>192</v>
      </c>
      <c r="D1550" s="74">
        <v>-13.033333333333299</v>
      </c>
      <c r="E1550" s="74">
        <v>28.7</v>
      </c>
      <c r="F1550" s="37" t="s">
        <v>296</v>
      </c>
      <c r="G1550" s="36" t="s">
        <v>2459</v>
      </c>
      <c r="H1550" s="70" t="s">
        <v>804</v>
      </c>
      <c r="I1550" s="38" t="s">
        <v>196</v>
      </c>
      <c r="J1550" s="41">
        <v>310000</v>
      </c>
      <c r="K1550" s="38" t="s">
        <v>272</v>
      </c>
    </row>
    <row r="1551" spans="1:11" ht="14.1" customHeight="1" x14ac:dyDescent="0.2">
      <c r="A1551" s="69" t="s">
        <v>798</v>
      </c>
      <c r="B1551" s="69" t="s">
        <v>1524</v>
      </c>
      <c r="C1551" s="69" t="s">
        <v>283</v>
      </c>
      <c r="D1551" s="74">
        <v>12.8166666666667</v>
      </c>
      <c r="E1551" s="74">
        <v>28.2</v>
      </c>
      <c r="F1551" s="41" t="s">
        <v>2245</v>
      </c>
      <c r="G1551" s="36" t="s">
        <v>2459</v>
      </c>
      <c r="H1551" s="69" t="s">
        <v>2268</v>
      </c>
      <c r="I1551" s="38" t="s">
        <v>196</v>
      </c>
      <c r="J1551" s="51">
        <v>1900</v>
      </c>
      <c r="K1551" s="38" t="s">
        <v>272</v>
      </c>
    </row>
    <row r="1552" spans="1:11" ht="14.1" customHeight="1" x14ac:dyDescent="0.2">
      <c r="A1552" s="69" t="s">
        <v>798</v>
      </c>
      <c r="B1552" s="69" t="s">
        <v>1509</v>
      </c>
      <c r="C1552" s="69" t="s">
        <v>283</v>
      </c>
      <c r="D1552" s="74">
        <v>12.983333333333301</v>
      </c>
      <c r="E1552" s="74">
        <v>28.216666666666701</v>
      </c>
      <c r="F1552" s="41" t="s">
        <v>2245</v>
      </c>
      <c r="G1552" s="36" t="s">
        <v>2459</v>
      </c>
      <c r="H1552" s="69" t="s">
        <v>1510</v>
      </c>
      <c r="I1552" s="38" t="s">
        <v>196</v>
      </c>
      <c r="J1552" s="51">
        <v>1900</v>
      </c>
      <c r="K1552" s="38" t="s">
        <v>272</v>
      </c>
    </row>
    <row r="1553" spans="1:11" ht="14.1" customHeight="1" x14ac:dyDescent="0.2">
      <c r="A1553" s="69" t="s">
        <v>798</v>
      </c>
      <c r="B1553" s="69" t="s">
        <v>1521</v>
      </c>
      <c r="C1553" s="69" t="s">
        <v>283</v>
      </c>
      <c r="D1553" s="74">
        <v>13.766666666666699</v>
      </c>
      <c r="E1553" s="74">
        <v>29.933333333333302</v>
      </c>
      <c r="F1553" s="41" t="s">
        <v>2245</v>
      </c>
      <c r="G1553" s="36" t="s">
        <v>2459</v>
      </c>
      <c r="H1553" s="69" t="s">
        <v>1518</v>
      </c>
      <c r="I1553" s="38" t="s">
        <v>196</v>
      </c>
      <c r="J1553" s="51">
        <v>10000</v>
      </c>
      <c r="K1553" s="38" t="s">
        <v>272</v>
      </c>
    </row>
    <row r="1554" spans="1:11" ht="14.1" customHeight="1" x14ac:dyDescent="0.2">
      <c r="A1554" s="34" t="s">
        <v>798</v>
      </c>
      <c r="B1554" s="34" t="s">
        <v>808</v>
      </c>
      <c r="C1554" s="34" t="s">
        <v>197</v>
      </c>
      <c r="D1554" s="74">
        <v>-17.366700000000002</v>
      </c>
      <c r="E1554" s="74">
        <v>27.15</v>
      </c>
      <c r="F1554" s="41" t="s">
        <v>276</v>
      </c>
      <c r="G1554" s="36" t="s">
        <v>2459</v>
      </c>
      <c r="H1554" s="34" t="s">
        <v>809</v>
      </c>
      <c r="I1554" s="38" t="s">
        <v>196</v>
      </c>
      <c r="J1554" s="51">
        <v>600000</v>
      </c>
      <c r="K1554" s="38" t="s">
        <v>272</v>
      </c>
    </row>
    <row r="1555" spans="1:11" ht="14.1" customHeight="1" x14ac:dyDescent="0.2">
      <c r="A1555" s="70" t="s">
        <v>798</v>
      </c>
      <c r="B1555" s="70" t="s">
        <v>806</v>
      </c>
      <c r="C1555" s="70" t="s">
        <v>197</v>
      </c>
      <c r="D1555" s="74">
        <v>-17.3</v>
      </c>
      <c r="E1555" s="74">
        <v>27.13</v>
      </c>
      <c r="F1555" s="41" t="s">
        <v>276</v>
      </c>
      <c r="G1555" s="36" t="s">
        <v>2459</v>
      </c>
      <c r="H1555" s="70" t="s">
        <v>807</v>
      </c>
      <c r="I1555" s="38" t="s">
        <v>196</v>
      </c>
      <c r="J1555" s="41">
        <v>200000</v>
      </c>
      <c r="K1555" s="38" t="s">
        <v>272</v>
      </c>
    </row>
    <row r="1556" spans="1:11" ht="14.1" customHeight="1" x14ac:dyDescent="0.2">
      <c r="A1556" s="70" t="s">
        <v>798</v>
      </c>
      <c r="B1556" s="70" t="s">
        <v>1507</v>
      </c>
      <c r="C1556" s="70" t="s">
        <v>283</v>
      </c>
      <c r="D1556" s="76">
        <v>-14.58</v>
      </c>
      <c r="E1556" s="76">
        <v>29.31</v>
      </c>
      <c r="F1556" s="38" t="s">
        <v>2247</v>
      </c>
      <c r="G1556" s="36" t="s">
        <v>2459</v>
      </c>
      <c r="H1556" s="70" t="s">
        <v>1508</v>
      </c>
      <c r="I1556" s="38" t="s">
        <v>196</v>
      </c>
      <c r="J1556" s="41" t="s">
        <v>198</v>
      </c>
      <c r="K1556" s="38" t="s">
        <v>272</v>
      </c>
    </row>
    <row r="1557" spans="1:11" ht="14.1" customHeight="1" x14ac:dyDescent="0.2">
      <c r="A1557" s="70" t="s">
        <v>798</v>
      </c>
      <c r="B1557" s="70" t="s">
        <v>1505</v>
      </c>
      <c r="C1557" s="70" t="s">
        <v>197</v>
      </c>
      <c r="D1557" s="74">
        <v>-10.333299999999999</v>
      </c>
      <c r="E1557" s="74">
        <v>31.3</v>
      </c>
      <c r="F1557" s="38" t="s">
        <v>2247</v>
      </c>
      <c r="G1557" s="36" t="s">
        <v>2459</v>
      </c>
      <c r="H1557" s="70" t="s">
        <v>1506</v>
      </c>
      <c r="I1557" s="38" t="s">
        <v>196</v>
      </c>
      <c r="J1557" s="41">
        <v>34000</v>
      </c>
      <c r="K1557" s="38" t="s">
        <v>272</v>
      </c>
    </row>
    <row r="1558" spans="1:11" ht="14.1" customHeight="1" x14ac:dyDescent="0.2">
      <c r="A1558" s="69" t="s">
        <v>798</v>
      </c>
      <c r="B1558" s="69" t="s">
        <v>1524</v>
      </c>
      <c r="C1558" s="69" t="s">
        <v>283</v>
      </c>
      <c r="D1558" s="74">
        <v>12.8166666666667</v>
      </c>
      <c r="E1558" s="74">
        <v>28.2</v>
      </c>
      <c r="F1558" s="41" t="s">
        <v>2247</v>
      </c>
      <c r="G1558" s="36" t="s">
        <v>2459</v>
      </c>
      <c r="H1558" s="69" t="s">
        <v>2268</v>
      </c>
      <c r="I1558" s="38" t="s">
        <v>196</v>
      </c>
      <c r="J1558" s="51">
        <v>45000</v>
      </c>
      <c r="K1558" s="38" t="s">
        <v>272</v>
      </c>
    </row>
    <row r="1559" spans="1:11" ht="14.1" customHeight="1" x14ac:dyDescent="0.2">
      <c r="A1559" s="69" t="s">
        <v>798</v>
      </c>
      <c r="B1559" s="69" t="s">
        <v>1509</v>
      </c>
      <c r="C1559" s="69" t="s">
        <v>283</v>
      </c>
      <c r="D1559" s="74">
        <v>12.983333333333301</v>
      </c>
      <c r="E1559" s="74">
        <v>28.216666666666701</v>
      </c>
      <c r="F1559" s="41" t="s">
        <v>2247</v>
      </c>
      <c r="G1559" s="36" t="s">
        <v>2459</v>
      </c>
      <c r="H1559" s="69" t="s">
        <v>1510</v>
      </c>
      <c r="I1559" s="38" t="s">
        <v>196</v>
      </c>
      <c r="J1559" s="51">
        <v>24000</v>
      </c>
      <c r="K1559" s="38" t="s">
        <v>272</v>
      </c>
    </row>
    <row r="1560" spans="1:11" ht="14.1" customHeight="1" x14ac:dyDescent="0.2">
      <c r="A1560" s="69" t="s">
        <v>798</v>
      </c>
      <c r="B1560" s="69" t="s">
        <v>1521</v>
      </c>
      <c r="C1560" s="69" t="s">
        <v>283</v>
      </c>
      <c r="D1560" s="74">
        <v>13.766666666666699</v>
      </c>
      <c r="E1560" s="74">
        <v>29.933333333333302</v>
      </c>
      <c r="F1560" s="41" t="s">
        <v>2247</v>
      </c>
      <c r="G1560" s="36" t="s">
        <v>2459</v>
      </c>
      <c r="H1560" s="69" t="s">
        <v>1518</v>
      </c>
      <c r="I1560" s="38" t="s">
        <v>196</v>
      </c>
      <c r="J1560" s="51">
        <v>88000</v>
      </c>
      <c r="K1560" s="38" t="s">
        <v>272</v>
      </c>
    </row>
    <row r="1561" spans="1:11" ht="14.1" customHeight="1" x14ac:dyDescent="0.2">
      <c r="A1561" s="69" t="s">
        <v>798</v>
      </c>
      <c r="B1561" s="69" t="s">
        <v>1522</v>
      </c>
      <c r="C1561" s="69" t="s">
        <v>351</v>
      </c>
      <c r="D1561" s="74">
        <v>-13.766666666666699</v>
      </c>
      <c r="E1561" s="74">
        <v>29.933333333333302</v>
      </c>
      <c r="F1561" s="41" t="s">
        <v>2247</v>
      </c>
      <c r="G1561" s="36" t="s">
        <v>2459</v>
      </c>
      <c r="H1561" s="69" t="s">
        <v>1523</v>
      </c>
      <c r="I1561" s="38" t="s">
        <v>196</v>
      </c>
      <c r="J1561" s="51">
        <v>450000</v>
      </c>
      <c r="K1561" s="38" t="s">
        <v>272</v>
      </c>
    </row>
    <row r="1562" spans="1:11" ht="14.1" customHeight="1" x14ac:dyDescent="0.2">
      <c r="A1562" s="69" t="s">
        <v>798</v>
      </c>
      <c r="B1562" s="69" t="s">
        <v>1522</v>
      </c>
      <c r="C1562" s="69" t="s">
        <v>351</v>
      </c>
      <c r="D1562" s="74">
        <v>-13.766666666666699</v>
      </c>
      <c r="E1562" s="74">
        <v>29.933333333333302</v>
      </c>
      <c r="F1562" s="41" t="s">
        <v>2245</v>
      </c>
      <c r="G1562" s="36" t="s">
        <v>2459</v>
      </c>
      <c r="H1562" s="69" t="s">
        <v>1523</v>
      </c>
      <c r="I1562" s="38" t="s">
        <v>196</v>
      </c>
      <c r="J1562" s="51">
        <v>450000</v>
      </c>
      <c r="K1562" s="38" t="s">
        <v>272</v>
      </c>
    </row>
    <row r="1563" spans="1:11" ht="14.1" customHeight="1" x14ac:dyDescent="0.2">
      <c r="A1563" s="69" t="s">
        <v>798</v>
      </c>
      <c r="B1563" s="69" t="s">
        <v>1521</v>
      </c>
      <c r="C1563" s="69" t="s">
        <v>197</v>
      </c>
      <c r="D1563" s="74">
        <v>-13.766666666666699</v>
      </c>
      <c r="E1563" s="74">
        <v>29.933333333333302</v>
      </c>
      <c r="F1563" s="41" t="s">
        <v>2247</v>
      </c>
      <c r="G1563" s="69" t="s">
        <v>375</v>
      </c>
      <c r="H1563" s="69" t="s">
        <v>1508</v>
      </c>
      <c r="I1563" s="38" t="s">
        <v>196</v>
      </c>
      <c r="J1563" s="51">
        <v>2800000</v>
      </c>
      <c r="K1563" s="38" t="s">
        <v>272</v>
      </c>
    </row>
    <row r="1564" spans="1:11" ht="14.1" customHeight="1" x14ac:dyDescent="0.2">
      <c r="A1564" s="69" t="s">
        <v>798</v>
      </c>
      <c r="B1564" s="69" t="s">
        <v>1521</v>
      </c>
      <c r="C1564" s="69" t="s">
        <v>197</v>
      </c>
      <c r="D1564" s="74">
        <v>-13.766666666666699</v>
      </c>
      <c r="E1564" s="74">
        <v>29.933333333333302</v>
      </c>
      <c r="F1564" s="41" t="s">
        <v>2245</v>
      </c>
      <c r="G1564" s="69" t="s">
        <v>199</v>
      </c>
      <c r="H1564" s="69" t="s">
        <v>1508</v>
      </c>
      <c r="I1564" s="38" t="s">
        <v>196</v>
      </c>
      <c r="J1564" s="51">
        <v>4500000</v>
      </c>
      <c r="K1564" s="38" t="s">
        <v>272</v>
      </c>
    </row>
    <row r="1565" spans="1:11" ht="14.1" customHeight="1" x14ac:dyDescent="0.2">
      <c r="A1565" s="69" t="s">
        <v>798</v>
      </c>
      <c r="B1565" s="69" t="s">
        <v>1519</v>
      </c>
      <c r="C1565" s="69" t="s">
        <v>197</v>
      </c>
      <c r="D1565" s="74">
        <v>-13.133333333333301</v>
      </c>
      <c r="E1565" s="74">
        <v>28.4</v>
      </c>
      <c r="F1565" s="41" t="s">
        <v>2245</v>
      </c>
      <c r="G1565" s="69" t="s">
        <v>375</v>
      </c>
      <c r="H1565" s="69" t="s">
        <v>1510</v>
      </c>
      <c r="I1565" s="38" t="s">
        <v>196</v>
      </c>
      <c r="J1565" s="51">
        <v>600000</v>
      </c>
      <c r="K1565" s="38" t="s">
        <v>272</v>
      </c>
    </row>
    <row r="1566" spans="1:11" ht="14.1" customHeight="1" x14ac:dyDescent="0.2">
      <c r="A1566" s="69" t="s">
        <v>798</v>
      </c>
      <c r="B1566" s="69" t="s">
        <v>1519</v>
      </c>
      <c r="C1566" s="69" t="s">
        <v>197</v>
      </c>
      <c r="D1566" s="74">
        <v>-13.133333333333301</v>
      </c>
      <c r="E1566" s="74">
        <v>28.4</v>
      </c>
      <c r="F1566" s="41" t="s">
        <v>2247</v>
      </c>
      <c r="G1566" s="69" t="s">
        <v>375</v>
      </c>
      <c r="H1566" s="69" t="s">
        <v>1510</v>
      </c>
      <c r="I1566" s="38" t="s">
        <v>196</v>
      </c>
      <c r="J1566" s="51">
        <v>600000</v>
      </c>
      <c r="K1566" s="38" t="s">
        <v>272</v>
      </c>
    </row>
    <row r="1567" spans="1:11" ht="14.1" customHeight="1" x14ac:dyDescent="0.2">
      <c r="A1567" s="69" t="s">
        <v>798</v>
      </c>
      <c r="B1567" s="69" t="s">
        <v>1517</v>
      </c>
      <c r="C1567" s="69" t="s">
        <v>197</v>
      </c>
      <c r="D1567" s="74">
        <v>-13.133333333333301</v>
      </c>
      <c r="E1567" s="74">
        <v>28.4</v>
      </c>
      <c r="F1567" s="41" t="s">
        <v>2247</v>
      </c>
      <c r="G1567" s="69" t="s">
        <v>375</v>
      </c>
      <c r="H1567" s="69" t="s">
        <v>1518</v>
      </c>
      <c r="I1567" s="38" t="s">
        <v>196</v>
      </c>
      <c r="J1567" s="51">
        <v>2200000</v>
      </c>
      <c r="K1567" s="38" t="s">
        <v>272</v>
      </c>
    </row>
    <row r="1568" spans="1:11" ht="14.1" customHeight="1" x14ac:dyDescent="0.2">
      <c r="A1568" s="69" t="s">
        <v>798</v>
      </c>
      <c r="B1568" s="69" t="s">
        <v>1517</v>
      </c>
      <c r="C1568" s="69" t="s">
        <v>197</v>
      </c>
      <c r="D1568" s="74">
        <v>-13.133333333333301</v>
      </c>
      <c r="E1568" s="74">
        <v>28.4</v>
      </c>
      <c r="F1568" s="41" t="s">
        <v>2245</v>
      </c>
      <c r="G1568" s="69" t="s">
        <v>375</v>
      </c>
      <c r="H1568" s="69" t="s">
        <v>1518</v>
      </c>
      <c r="I1568" s="38" t="s">
        <v>196</v>
      </c>
      <c r="J1568" s="51">
        <v>2200000</v>
      </c>
      <c r="K1568" s="38" t="s">
        <v>272</v>
      </c>
    </row>
    <row r="1569" spans="1:11" ht="14.1" customHeight="1" x14ac:dyDescent="0.2">
      <c r="A1569" s="69" t="s">
        <v>798</v>
      </c>
      <c r="B1569" s="69" t="s">
        <v>1513</v>
      </c>
      <c r="C1569" s="69" t="s">
        <v>192</v>
      </c>
      <c r="D1569" s="74">
        <v>-13.033333333333299</v>
      </c>
      <c r="E1569" s="74">
        <v>28.7</v>
      </c>
      <c r="F1569" s="41" t="s">
        <v>2247</v>
      </c>
      <c r="G1569" s="36" t="s">
        <v>2459</v>
      </c>
      <c r="H1569" s="69" t="s">
        <v>1514</v>
      </c>
      <c r="I1569" s="38" t="s">
        <v>196</v>
      </c>
      <c r="J1569" s="51">
        <v>10000</v>
      </c>
      <c r="K1569" s="38" t="s">
        <v>272</v>
      </c>
    </row>
    <row r="1570" spans="1:11" ht="14.1" customHeight="1" x14ac:dyDescent="0.2">
      <c r="A1570" s="69" t="s">
        <v>798</v>
      </c>
      <c r="B1570" s="69" t="s">
        <v>1513</v>
      </c>
      <c r="C1570" s="69" t="s">
        <v>192</v>
      </c>
      <c r="D1570" s="74">
        <v>-13.033333333333299</v>
      </c>
      <c r="E1570" s="74">
        <v>28.7</v>
      </c>
      <c r="F1570" s="41" t="s">
        <v>2245</v>
      </c>
      <c r="G1570" s="36" t="s">
        <v>2459</v>
      </c>
      <c r="H1570" s="69" t="s">
        <v>1514</v>
      </c>
      <c r="I1570" s="38" t="s">
        <v>196</v>
      </c>
      <c r="J1570" s="51">
        <v>10000</v>
      </c>
      <c r="K1570" s="38" t="s">
        <v>272</v>
      </c>
    </row>
    <row r="1571" spans="1:11" ht="14.1" customHeight="1" x14ac:dyDescent="0.2">
      <c r="A1571" s="69" t="s">
        <v>798</v>
      </c>
      <c r="B1571" s="69" t="s">
        <v>1519</v>
      </c>
      <c r="C1571" s="69" t="s">
        <v>197</v>
      </c>
      <c r="D1571" s="74">
        <v>-12.983333333333301</v>
      </c>
      <c r="E1571" s="74">
        <v>28.216666666666701</v>
      </c>
      <c r="F1571" s="41" t="s">
        <v>2247</v>
      </c>
      <c r="G1571" s="36" t="s">
        <v>2459</v>
      </c>
      <c r="H1571" s="69" t="s">
        <v>1512</v>
      </c>
      <c r="I1571" s="38" t="s">
        <v>194</v>
      </c>
      <c r="J1571" s="51">
        <v>20000</v>
      </c>
      <c r="K1571" s="38" t="s">
        <v>272</v>
      </c>
    </row>
    <row r="1572" spans="1:11" ht="14.1" customHeight="1" x14ac:dyDescent="0.2">
      <c r="A1572" s="69" t="s">
        <v>798</v>
      </c>
      <c r="B1572" s="69" t="s">
        <v>1519</v>
      </c>
      <c r="C1572" s="69" t="s">
        <v>197</v>
      </c>
      <c r="D1572" s="74">
        <v>-12.983333333333301</v>
      </c>
      <c r="E1572" s="74">
        <v>28.216666666666701</v>
      </c>
      <c r="F1572" s="41" t="s">
        <v>2245</v>
      </c>
      <c r="G1572" s="36" t="s">
        <v>2459</v>
      </c>
      <c r="H1572" s="69" t="s">
        <v>1512</v>
      </c>
      <c r="I1572" s="38" t="s">
        <v>194</v>
      </c>
      <c r="J1572" s="51">
        <v>20000</v>
      </c>
      <c r="K1572" s="38" t="s">
        <v>272</v>
      </c>
    </row>
    <row r="1573" spans="1:11" ht="14.1" customHeight="1" x14ac:dyDescent="0.2">
      <c r="A1573" s="69" t="s">
        <v>798</v>
      </c>
      <c r="B1573" s="69" t="s">
        <v>1511</v>
      </c>
      <c r="C1573" s="69" t="s">
        <v>197</v>
      </c>
      <c r="D1573" s="74">
        <v>-12.983333333333301</v>
      </c>
      <c r="E1573" s="74">
        <v>28.216666666666701</v>
      </c>
      <c r="F1573" s="41" t="s">
        <v>2247</v>
      </c>
      <c r="G1573" s="69" t="s">
        <v>375</v>
      </c>
      <c r="H1573" s="69" t="s">
        <v>1512</v>
      </c>
      <c r="I1573" s="38" t="s">
        <v>196</v>
      </c>
      <c r="J1573" s="51">
        <v>725000</v>
      </c>
      <c r="K1573" s="38" t="s">
        <v>272</v>
      </c>
    </row>
    <row r="1574" spans="1:11" ht="14.1" customHeight="1" x14ac:dyDescent="0.2">
      <c r="A1574" s="69" t="s">
        <v>798</v>
      </c>
      <c r="B1574" s="69" t="s">
        <v>1511</v>
      </c>
      <c r="C1574" s="69" t="s">
        <v>197</v>
      </c>
      <c r="D1574" s="74">
        <v>-12.983333333333301</v>
      </c>
      <c r="E1574" s="74">
        <v>28.216666666666701</v>
      </c>
      <c r="F1574" s="41" t="s">
        <v>2245</v>
      </c>
      <c r="G1574" s="69" t="s">
        <v>375</v>
      </c>
      <c r="H1574" s="69" t="s">
        <v>1512</v>
      </c>
      <c r="I1574" s="38" t="s">
        <v>196</v>
      </c>
      <c r="J1574" s="51">
        <v>725000</v>
      </c>
      <c r="K1574" s="38" t="s">
        <v>272</v>
      </c>
    </row>
    <row r="1575" spans="1:11" ht="14.1" customHeight="1" x14ac:dyDescent="0.2">
      <c r="A1575" s="69" t="s">
        <v>798</v>
      </c>
      <c r="B1575" s="69" t="s">
        <v>1516</v>
      </c>
      <c r="C1575" s="69" t="s">
        <v>197</v>
      </c>
      <c r="D1575" s="74">
        <v>-12.8333333333333</v>
      </c>
      <c r="E1575" s="74">
        <v>28.1</v>
      </c>
      <c r="F1575" s="41" t="s">
        <v>2247</v>
      </c>
      <c r="G1575" s="69" t="s">
        <v>375</v>
      </c>
      <c r="H1575" s="69" t="s">
        <v>2266</v>
      </c>
      <c r="I1575" s="38" t="s">
        <v>196</v>
      </c>
      <c r="J1575" s="51">
        <v>8400</v>
      </c>
      <c r="K1575" s="38" t="s">
        <v>272</v>
      </c>
    </row>
    <row r="1576" spans="1:11" ht="14.1" customHeight="1" x14ac:dyDescent="0.2">
      <c r="A1576" s="69" t="s">
        <v>798</v>
      </c>
      <c r="B1576" s="69" t="s">
        <v>1516</v>
      </c>
      <c r="C1576" s="69" t="s">
        <v>197</v>
      </c>
      <c r="D1576" s="74">
        <v>-12.8333333333333</v>
      </c>
      <c r="E1576" s="74">
        <v>28.1</v>
      </c>
      <c r="F1576" s="41" t="s">
        <v>2245</v>
      </c>
      <c r="G1576" s="69" t="s">
        <v>375</v>
      </c>
      <c r="H1576" s="69" t="s">
        <v>2266</v>
      </c>
      <c r="I1576" s="38" t="s">
        <v>196</v>
      </c>
      <c r="J1576" s="51">
        <v>8400</v>
      </c>
      <c r="K1576" s="38" t="s">
        <v>272</v>
      </c>
    </row>
    <row r="1577" spans="1:11" ht="14.1" customHeight="1" x14ac:dyDescent="0.2">
      <c r="A1577" s="69" t="s">
        <v>798</v>
      </c>
      <c r="B1577" s="69" t="s">
        <v>1515</v>
      </c>
      <c r="C1577" s="69" t="s">
        <v>197</v>
      </c>
      <c r="D1577" s="74">
        <v>-12.8333333333333</v>
      </c>
      <c r="E1577" s="74">
        <v>28.1</v>
      </c>
      <c r="F1577" s="41" t="s">
        <v>2247</v>
      </c>
      <c r="G1577" s="36" t="s">
        <v>2459</v>
      </c>
      <c r="H1577" s="69" t="s">
        <v>2266</v>
      </c>
      <c r="I1577" s="38" t="s">
        <v>196</v>
      </c>
      <c r="J1577" s="51">
        <v>16500</v>
      </c>
      <c r="K1577" s="38" t="s">
        <v>272</v>
      </c>
    </row>
    <row r="1578" spans="1:11" ht="14.1" customHeight="1" x14ac:dyDescent="0.2">
      <c r="A1578" s="69" t="s">
        <v>798</v>
      </c>
      <c r="B1578" s="69" t="s">
        <v>1515</v>
      </c>
      <c r="C1578" s="69" t="s">
        <v>197</v>
      </c>
      <c r="D1578" s="74">
        <v>-12.8333333333333</v>
      </c>
      <c r="E1578" s="74">
        <v>28.1</v>
      </c>
      <c r="F1578" s="41" t="s">
        <v>2245</v>
      </c>
      <c r="G1578" s="36" t="s">
        <v>2459</v>
      </c>
      <c r="H1578" s="69" t="s">
        <v>2266</v>
      </c>
      <c r="I1578" s="38" t="s">
        <v>196</v>
      </c>
      <c r="J1578" s="51">
        <v>16500</v>
      </c>
      <c r="K1578" s="38" t="s">
        <v>272</v>
      </c>
    </row>
    <row r="1579" spans="1:11" ht="14.1" customHeight="1" x14ac:dyDescent="0.2">
      <c r="A1579" s="69" t="s">
        <v>798</v>
      </c>
      <c r="B1579" s="69" t="s">
        <v>1516</v>
      </c>
      <c r="C1579" s="69" t="s">
        <v>283</v>
      </c>
      <c r="D1579" s="74">
        <v>-12.8333333333333</v>
      </c>
      <c r="E1579" s="74">
        <v>28.1</v>
      </c>
      <c r="F1579" s="41" t="s">
        <v>2247</v>
      </c>
      <c r="G1579" s="36" t="s">
        <v>2459</v>
      </c>
      <c r="H1579" s="69" t="s">
        <v>2266</v>
      </c>
      <c r="I1579" s="38" t="s">
        <v>196</v>
      </c>
      <c r="J1579" s="51">
        <v>450000</v>
      </c>
      <c r="K1579" s="38" t="s">
        <v>272</v>
      </c>
    </row>
    <row r="1580" spans="1:11" ht="14.1" customHeight="1" x14ac:dyDescent="0.2">
      <c r="A1580" s="69" t="s">
        <v>798</v>
      </c>
      <c r="B1580" s="69" t="s">
        <v>1516</v>
      </c>
      <c r="C1580" s="69" t="s">
        <v>283</v>
      </c>
      <c r="D1580" s="74">
        <v>-12.8333333333333</v>
      </c>
      <c r="E1580" s="74">
        <v>28.1</v>
      </c>
      <c r="F1580" s="41" t="s">
        <v>2245</v>
      </c>
      <c r="G1580" s="36" t="s">
        <v>2459</v>
      </c>
      <c r="H1580" s="69" t="s">
        <v>2266</v>
      </c>
      <c r="I1580" s="38" t="s">
        <v>196</v>
      </c>
      <c r="J1580" s="51">
        <v>450000</v>
      </c>
      <c r="K1580" s="38" t="s">
        <v>272</v>
      </c>
    </row>
    <row r="1581" spans="1:11" ht="14.1" customHeight="1" x14ac:dyDescent="0.2">
      <c r="A1581" s="69" t="s">
        <v>798</v>
      </c>
      <c r="B1581" s="69" t="s">
        <v>1524</v>
      </c>
      <c r="C1581" s="69" t="s">
        <v>192</v>
      </c>
      <c r="D1581" s="74">
        <v>-12.8166666666667</v>
      </c>
      <c r="E1581" s="74">
        <v>28.2</v>
      </c>
      <c r="F1581" s="41" t="s">
        <v>2247</v>
      </c>
      <c r="G1581" s="36" t="s">
        <v>2459</v>
      </c>
      <c r="H1581" s="69" t="s">
        <v>1518</v>
      </c>
      <c r="I1581" s="38" t="s">
        <v>196</v>
      </c>
      <c r="J1581" s="51">
        <v>61000</v>
      </c>
      <c r="K1581" s="38" t="s">
        <v>272</v>
      </c>
    </row>
    <row r="1582" spans="1:11" ht="14.1" customHeight="1" x14ac:dyDescent="0.2">
      <c r="A1582" s="69" t="s">
        <v>798</v>
      </c>
      <c r="B1582" s="69" t="s">
        <v>1524</v>
      </c>
      <c r="C1582" s="69" t="s">
        <v>192</v>
      </c>
      <c r="D1582" s="74">
        <v>-12.8166666666667</v>
      </c>
      <c r="E1582" s="74">
        <v>28.2</v>
      </c>
      <c r="F1582" s="41" t="s">
        <v>2245</v>
      </c>
      <c r="G1582" s="36" t="s">
        <v>2459</v>
      </c>
      <c r="H1582" s="69" t="s">
        <v>1518</v>
      </c>
      <c r="I1582" s="38" t="s">
        <v>196</v>
      </c>
      <c r="J1582" s="51">
        <v>61000</v>
      </c>
      <c r="K1582" s="38" t="s">
        <v>272</v>
      </c>
    </row>
    <row r="1583" spans="1:11" ht="14.1" customHeight="1" x14ac:dyDescent="0.2">
      <c r="A1583" s="69" t="s">
        <v>798</v>
      </c>
      <c r="B1583" s="69" t="s">
        <v>1524</v>
      </c>
      <c r="C1583" s="69" t="s">
        <v>351</v>
      </c>
      <c r="D1583" s="74">
        <v>-12.8166666666667</v>
      </c>
      <c r="E1583" s="74">
        <v>28.2</v>
      </c>
      <c r="F1583" s="41" t="s">
        <v>2247</v>
      </c>
      <c r="G1583" s="36" t="s">
        <v>2459</v>
      </c>
      <c r="H1583" s="69" t="s">
        <v>1525</v>
      </c>
      <c r="I1583" s="38" t="s">
        <v>196</v>
      </c>
      <c r="J1583" s="51">
        <v>150000</v>
      </c>
      <c r="K1583" s="38" t="s">
        <v>272</v>
      </c>
    </row>
    <row r="1584" spans="1:11" ht="14.1" customHeight="1" x14ac:dyDescent="0.2">
      <c r="A1584" s="69" t="s">
        <v>798</v>
      </c>
      <c r="B1584" s="69" t="s">
        <v>1524</v>
      </c>
      <c r="C1584" s="69" t="s">
        <v>351</v>
      </c>
      <c r="D1584" s="74">
        <v>-12.8166666666667</v>
      </c>
      <c r="E1584" s="74">
        <v>28.2</v>
      </c>
      <c r="F1584" s="41" t="s">
        <v>2245</v>
      </c>
      <c r="G1584" s="36" t="s">
        <v>2459</v>
      </c>
      <c r="H1584" s="69" t="s">
        <v>1525</v>
      </c>
      <c r="I1584" s="38" t="s">
        <v>196</v>
      </c>
      <c r="J1584" s="51">
        <v>150000</v>
      </c>
      <c r="K1584" s="38" t="s">
        <v>272</v>
      </c>
    </row>
    <row r="1585" spans="1:11" ht="14.1" customHeight="1" x14ac:dyDescent="0.2">
      <c r="A1585" s="69" t="s">
        <v>798</v>
      </c>
      <c r="B1585" s="69" t="s">
        <v>1524</v>
      </c>
      <c r="C1585" s="69" t="s">
        <v>197</v>
      </c>
      <c r="D1585" s="74">
        <v>-12.8166666666667</v>
      </c>
      <c r="E1585" s="74">
        <v>28.2</v>
      </c>
      <c r="F1585" s="41" t="s">
        <v>2247</v>
      </c>
      <c r="G1585" s="36" t="s">
        <v>2459</v>
      </c>
      <c r="H1585" s="69" t="s">
        <v>2268</v>
      </c>
      <c r="I1585" s="38" t="s">
        <v>196</v>
      </c>
      <c r="J1585" s="51">
        <v>5500000</v>
      </c>
      <c r="K1585" s="38" t="s">
        <v>272</v>
      </c>
    </row>
    <row r="1586" spans="1:11" ht="14.1" customHeight="1" x14ac:dyDescent="0.2">
      <c r="A1586" s="69" t="s">
        <v>798</v>
      </c>
      <c r="B1586" s="69" t="s">
        <v>1524</v>
      </c>
      <c r="C1586" s="69" t="s">
        <v>197</v>
      </c>
      <c r="D1586" s="74">
        <v>-12.8166666666667</v>
      </c>
      <c r="E1586" s="74">
        <v>28.2</v>
      </c>
      <c r="F1586" s="41" t="s">
        <v>2245</v>
      </c>
      <c r="G1586" s="36" t="s">
        <v>2459</v>
      </c>
      <c r="H1586" s="69" t="s">
        <v>2268</v>
      </c>
      <c r="I1586" s="38" t="s">
        <v>196</v>
      </c>
      <c r="J1586" s="51">
        <v>5500000</v>
      </c>
      <c r="K1586" s="38" t="s">
        <v>272</v>
      </c>
    </row>
    <row r="1587" spans="1:11" ht="14.1" customHeight="1" x14ac:dyDescent="0.2">
      <c r="A1587" s="69" t="s">
        <v>798</v>
      </c>
      <c r="B1587" s="69" t="s">
        <v>1520</v>
      </c>
      <c r="C1587" s="69" t="s">
        <v>283</v>
      </c>
      <c r="D1587" s="74">
        <v>-12.533333333333299</v>
      </c>
      <c r="E1587" s="74">
        <v>28.233333333333299</v>
      </c>
      <c r="F1587" s="41" t="s">
        <v>2247</v>
      </c>
      <c r="G1587" s="36" t="s">
        <v>2459</v>
      </c>
      <c r="H1587" s="69" t="s">
        <v>2267</v>
      </c>
      <c r="I1587" s="38" t="s">
        <v>196</v>
      </c>
      <c r="J1587" s="51">
        <v>125000</v>
      </c>
      <c r="K1587" s="38" t="s">
        <v>272</v>
      </c>
    </row>
    <row r="1588" spans="1:11" ht="14.1" customHeight="1" x14ac:dyDescent="0.2">
      <c r="A1588" s="69" t="s">
        <v>798</v>
      </c>
      <c r="B1588" s="69" t="s">
        <v>1520</v>
      </c>
      <c r="C1588" s="69" t="s">
        <v>283</v>
      </c>
      <c r="D1588" s="74">
        <v>-12.533333333333299</v>
      </c>
      <c r="E1588" s="74">
        <v>28.233333333333299</v>
      </c>
      <c r="F1588" s="41" t="s">
        <v>2245</v>
      </c>
      <c r="G1588" s="36" t="s">
        <v>2459</v>
      </c>
      <c r="H1588" s="69" t="s">
        <v>2267</v>
      </c>
      <c r="I1588" s="38" t="s">
        <v>196</v>
      </c>
      <c r="J1588" s="51">
        <v>125000</v>
      </c>
      <c r="K1588" s="38" t="s">
        <v>272</v>
      </c>
    </row>
    <row r="1589" spans="1:11" ht="14.1" customHeight="1" x14ac:dyDescent="0.2">
      <c r="A1589" s="69" t="s">
        <v>798</v>
      </c>
      <c r="B1589" s="69" t="s">
        <v>1520</v>
      </c>
      <c r="C1589" s="69" t="s">
        <v>281</v>
      </c>
      <c r="D1589" s="74">
        <v>-12.533333333333299</v>
      </c>
      <c r="E1589" s="74">
        <v>28.233333333333299</v>
      </c>
      <c r="F1589" s="41" t="s">
        <v>2247</v>
      </c>
      <c r="G1589" s="36" t="s">
        <v>2459</v>
      </c>
      <c r="H1589" s="69" t="s">
        <v>2267</v>
      </c>
      <c r="I1589" s="38" t="s">
        <v>196</v>
      </c>
      <c r="J1589" s="51">
        <v>270000</v>
      </c>
      <c r="K1589" s="38" t="s">
        <v>272</v>
      </c>
    </row>
    <row r="1590" spans="1:11" ht="14.1" customHeight="1" x14ac:dyDescent="0.2">
      <c r="A1590" s="69" t="s">
        <v>798</v>
      </c>
      <c r="B1590" s="69" t="s">
        <v>1520</v>
      </c>
      <c r="C1590" s="69" t="s">
        <v>281</v>
      </c>
      <c r="D1590" s="74">
        <v>-12.533333333333299</v>
      </c>
      <c r="E1590" s="74">
        <v>28.233333333333299</v>
      </c>
      <c r="F1590" s="41" t="s">
        <v>2245</v>
      </c>
      <c r="G1590" s="36" t="s">
        <v>2459</v>
      </c>
      <c r="H1590" s="69" t="s">
        <v>2267</v>
      </c>
      <c r="I1590" s="38" t="s">
        <v>196</v>
      </c>
      <c r="J1590" s="51">
        <v>270000</v>
      </c>
      <c r="K1590" s="38" t="s">
        <v>272</v>
      </c>
    </row>
    <row r="1591" spans="1:11" ht="14.1" customHeight="1" x14ac:dyDescent="0.2">
      <c r="A1591" s="69" t="s">
        <v>798</v>
      </c>
      <c r="B1591" s="69" t="s">
        <v>1520</v>
      </c>
      <c r="C1591" s="69" t="s">
        <v>197</v>
      </c>
      <c r="D1591" s="74">
        <v>-12.533333333333299</v>
      </c>
      <c r="E1591" s="74">
        <v>28.233333333333299</v>
      </c>
      <c r="F1591" s="41" t="s">
        <v>2247</v>
      </c>
      <c r="G1591" s="69" t="s">
        <v>375</v>
      </c>
      <c r="H1591" s="69" t="s">
        <v>2267</v>
      </c>
      <c r="I1591" s="38" t="s">
        <v>196</v>
      </c>
      <c r="J1591" s="51">
        <v>2500000</v>
      </c>
      <c r="K1591" s="38" t="s">
        <v>272</v>
      </c>
    </row>
    <row r="1592" spans="1:11" ht="14.1" customHeight="1" x14ac:dyDescent="0.2">
      <c r="A1592" s="69" t="s">
        <v>798</v>
      </c>
      <c r="B1592" s="69" t="s">
        <v>1520</v>
      </c>
      <c r="C1592" s="69" t="s">
        <v>197</v>
      </c>
      <c r="D1592" s="74">
        <v>-12.533333333333299</v>
      </c>
      <c r="E1592" s="74">
        <v>28.233333333333299</v>
      </c>
      <c r="F1592" s="41" t="s">
        <v>2245</v>
      </c>
      <c r="G1592" s="69" t="s">
        <v>375</v>
      </c>
      <c r="H1592" s="69" t="s">
        <v>2267</v>
      </c>
      <c r="I1592" s="38" t="s">
        <v>196</v>
      </c>
      <c r="J1592" s="51">
        <v>2500000</v>
      </c>
      <c r="K1592" s="38" t="s">
        <v>272</v>
      </c>
    </row>
    <row r="1593" spans="1:11" ht="14.1" customHeight="1" x14ac:dyDescent="0.2">
      <c r="A1593" s="69" t="s">
        <v>798</v>
      </c>
      <c r="B1593" s="69" t="s">
        <v>1517</v>
      </c>
      <c r="C1593" s="69" t="s">
        <v>283</v>
      </c>
      <c r="D1593" s="74">
        <v>-12.3</v>
      </c>
      <c r="E1593" s="74">
        <v>27.766666666666701</v>
      </c>
      <c r="F1593" s="41" t="s">
        <v>2247</v>
      </c>
      <c r="G1593" s="36" t="s">
        <v>2459</v>
      </c>
      <c r="H1593" s="69" t="s">
        <v>1508</v>
      </c>
      <c r="I1593" s="38" t="s">
        <v>196</v>
      </c>
      <c r="J1593" s="51">
        <v>50000</v>
      </c>
      <c r="K1593" s="38" t="s">
        <v>272</v>
      </c>
    </row>
    <row r="1594" spans="1:11" ht="14.1" customHeight="1" x14ac:dyDescent="0.2">
      <c r="A1594" s="69" t="s">
        <v>798</v>
      </c>
      <c r="B1594" s="69" t="s">
        <v>1517</v>
      </c>
      <c r="C1594" s="69" t="s">
        <v>283</v>
      </c>
      <c r="D1594" s="74">
        <v>-12.3</v>
      </c>
      <c r="E1594" s="74">
        <v>27.766666666666701</v>
      </c>
      <c r="F1594" s="41" t="s">
        <v>2245</v>
      </c>
      <c r="G1594" s="36" t="s">
        <v>2459</v>
      </c>
      <c r="H1594" s="69" t="s">
        <v>1508</v>
      </c>
      <c r="I1594" s="38" t="s">
        <v>196</v>
      </c>
      <c r="J1594" s="51">
        <v>50000</v>
      </c>
      <c r="K1594" s="38" t="s">
        <v>272</v>
      </c>
    </row>
    <row r="1595" spans="1:11" ht="14.1" customHeight="1" x14ac:dyDescent="0.2">
      <c r="A1595" s="69" t="s">
        <v>798</v>
      </c>
      <c r="B1595" s="69" t="s">
        <v>1519</v>
      </c>
      <c r="C1595" s="69" t="s">
        <v>283</v>
      </c>
      <c r="D1595" s="74">
        <v>-11.8333333333333</v>
      </c>
      <c r="E1595" s="74">
        <v>25.133333333333301</v>
      </c>
      <c r="F1595" s="41" t="s">
        <v>2247</v>
      </c>
      <c r="G1595" s="36" t="s">
        <v>2459</v>
      </c>
      <c r="H1595" s="69" t="s">
        <v>1510</v>
      </c>
      <c r="I1595" s="38" t="s">
        <v>196</v>
      </c>
      <c r="J1595" s="51">
        <v>23000</v>
      </c>
      <c r="K1595" s="38" t="s">
        <v>272</v>
      </c>
    </row>
    <row r="1596" spans="1:11" ht="14.1" customHeight="1" x14ac:dyDescent="0.2">
      <c r="A1596" s="69" t="s">
        <v>798</v>
      </c>
      <c r="B1596" s="69" t="s">
        <v>1519</v>
      </c>
      <c r="C1596" s="69" t="s">
        <v>283</v>
      </c>
      <c r="D1596" s="74">
        <v>-11.8333333333333</v>
      </c>
      <c r="E1596" s="74">
        <v>25.133333333333301</v>
      </c>
      <c r="F1596" s="41" t="s">
        <v>2245</v>
      </c>
      <c r="G1596" s="36" t="s">
        <v>2459</v>
      </c>
      <c r="H1596" s="69" t="s">
        <v>1510</v>
      </c>
      <c r="I1596" s="38" t="s">
        <v>196</v>
      </c>
      <c r="J1596" s="51">
        <v>23000</v>
      </c>
      <c r="K1596" s="38" t="s">
        <v>272</v>
      </c>
    </row>
    <row r="1597" spans="1:11" ht="14.1" customHeight="1" x14ac:dyDescent="0.2">
      <c r="A1597" s="69" t="s">
        <v>798</v>
      </c>
      <c r="B1597" s="69" t="s">
        <v>1526</v>
      </c>
      <c r="C1597" s="69" t="s">
        <v>197</v>
      </c>
      <c r="D1597" s="74">
        <v>-16.55</v>
      </c>
      <c r="E1597" s="74">
        <v>28.783332999999999</v>
      </c>
      <c r="F1597" s="40" t="s">
        <v>2253</v>
      </c>
      <c r="G1597" s="36" t="s">
        <v>2459</v>
      </c>
      <c r="H1597" s="69" t="s">
        <v>1527</v>
      </c>
      <c r="I1597" s="38" t="s">
        <v>196</v>
      </c>
      <c r="J1597" s="51" t="s">
        <v>198</v>
      </c>
      <c r="K1597" s="44" t="s">
        <v>272</v>
      </c>
    </row>
    <row r="1598" spans="1:11" ht="14.1" customHeight="1" x14ac:dyDescent="0.2">
      <c r="A1598" s="69" t="s">
        <v>798</v>
      </c>
      <c r="B1598" s="69" t="s">
        <v>1528</v>
      </c>
      <c r="C1598" s="69" t="s">
        <v>197</v>
      </c>
      <c r="D1598" s="74">
        <v>-16.420000000000002</v>
      </c>
      <c r="E1598" s="74">
        <v>28.4</v>
      </c>
      <c r="F1598" s="40" t="s">
        <v>2253</v>
      </c>
      <c r="G1598" s="36" t="s">
        <v>2459</v>
      </c>
      <c r="H1598" s="69" t="s">
        <v>1529</v>
      </c>
      <c r="I1598" s="38" t="s">
        <v>196</v>
      </c>
      <c r="J1598" s="51" t="s">
        <v>198</v>
      </c>
      <c r="K1598" s="44" t="s">
        <v>272</v>
      </c>
    </row>
    <row r="1599" spans="1:11" ht="14.1" customHeight="1" x14ac:dyDescent="0.2">
      <c r="A1599" s="69" t="s">
        <v>798</v>
      </c>
      <c r="B1599" s="69" t="s">
        <v>1536</v>
      </c>
      <c r="C1599" s="69" t="s">
        <v>197</v>
      </c>
      <c r="D1599" s="74">
        <v>-15.87</v>
      </c>
      <c r="E1599" s="74">
        <v>28.77</v>
      </c>
      <c r="F1599" s="40" t="s">
        <v>2253</v>
      </c>
      <c r="G1599" s="36" t="s">
        <v>2459</v>
      </c>
      <c r="H1599" s="69" t="s">
        <v>1537</v>
      </c>
      <c r="I1599" s="38" t="s">
        <v>196</v>
      </c>
      <c r="J1599" s="51">
        <v>600</v>
      </c>
      <c r="K1599" s="44" t="s">
        <v>271</v>
      </c>
    </row>
    <row r="1600" spans="1:11" ht="14.1" customHeight="1" x14ac:dyDescent="0.2">
      <c r="A1600" s="69" t="s">
        <v>798</v>
      </c>
      <c r="B1600" s="69" t="s">
        <v>1538</v>
      </c>
      <c r="C1600" s="69" t="s">
        <v>197</v>
      </c>
      <c r="D1600" s="74">
        <v>-15.87</v>
      </c>
      <c r="E1600" s="74">
        <v>28.77</v>
      </c>
      <c r="F1600" s="40" t="s">
        <v>2253</v>
      </c>
      <c r="G1600" s="36" t="s">
        <v>2459</v>
      </c>
      <c r="H1600" s="69" t="s">
        <v>294</v>
      </c>
      <c r="I1600" s="38" t="s">
        <v>196</v>
      </c>
      <c r="J1600" s="51" t="s">
        <v>198</v>
      </c>
      <c r="K1600" s="44" t="s">
        <v>272</v>
      </c>
    </row>
    <row r="1601" spans="1:11" ht="14.1" customHeight="1" x14ac:dyDescent="0.2">
      <c r="A1601" s="69" t="s">
        <v>798</v>
      </c>
      <c r="B1601" s="69" t="s">
        <v>1533</v>
      </c>
      <c r="C1601" s="69" t="s">
        <v>197</v>
      </c>
      <c r="D1601" s="74">
        <v>-15.75</v>
      </c>
      <c r="E1601" s="74">
        <v>27</v>
      </c>
      <c r="F1601" s="40" t="s">
        <v>2253</v>
      </c>
      <c r="G1601" s="36" t="s">
        <v>2459</v>
      </c>
      <c r="H1601" s="69" t="s">
        <v>294</v>
      </c>
      <c r="I1601" s="38" t="s">
        <v>196</v>
      </c>
      <c r="J1601" s="51" t="s">
        <v>198</v>
      </c>
      <c r="K1601" s="44" t="s">
        <v>272</v>
      </c>
    </row>
    <row r="1602" spans="1:11" ht="14.1" customHeight="1" x14ac:dyDescent="0.2">
      <c r="A1602" s="70" t="s">
        <v>798</v>
      </c>
      <c r="B1602" s="70" t="s">
        <v>1544</v>
      </c>
      <c r="C1602" s="70" t="s">
        <v>197</v>
      </c>
      <c r="D1602" s="73">
        <v>-14.3</v>
      </c>
      <c r="E1602" s="73">
        <v>28.716666666666701</v>
      </c>
      <c r="F1602" s="40" t="s">
        <v>2253</v>
      </c>
      <c r="G1602" s="36" t="s">
        <v>2459</v>
      </c>
      <c r="H1602" s="70" t="s">
        <v>294</v>
      </c>
      <c r="I1602" s="38" t="s">
        <v>196</v>
      </c>
      <c r="J1602" s="41" t="s">
        <v>198</v>
      </c>
      <c r="K1602" s="44" t="s">
        <v>272</v>
      </c>
    </row>
    <row r="1603" spans="1:11" ht="14.1" customHeight="1" x14ac:dyDescent="0.2">
      <c r="A1603" s="69" t="s">
        <v>798</v>
      </c>
      <c r="B1603" s="69" t="s">
        <v>1530</v>
      </c>
      <c r="C1603" s="69" t="s">
        <v>197</v>
      </c>
      <c r="D1603" s="74">
        <v>-14.25</v>
      </c>
      <c r="E1603" s="74">
        <v>32.33</v>
      </c>
      <c r="F1603" s="40" t="s">
        <v>2253</v>
      </c>
      <c r="G1603" s="36" t="s">
        <v>2459</v>
      </c>
      <c r="H1603" s="69" t="s">
        <v>1531</v>
      </c>
      <c r="I1603" s="38" t="s">
        <v>196</v>
      </c>
      <c r="J1603" s="51" t="s">
        <v>198</v>
      </c>
      <c r="K1603" s="44" t="s">
        <v>272</v>
      </c>
    </row>
    <row r="1604" spans="1:11" ht="14.1" customHeight="1" x14ac:dyDescent="0.2">
      <c r="A1604" s="69" t="s">
        <v>798</v>
      </c>
      <c r="B1604" s="69" t="s">
        <v>1532</v>
      </c>
      <c r="C1604" s="69" t="s">
        <v>197</v>
      </c>
      <c r="D1604" s="75">
        <v>-12.9580631256103</v>
      </c>
      <c r="E1604" s="75">
        <v>32.137771606445298</v>
      </c>
      <c r="F1604" s="40" t="s">
        <v>2253</v>
      </c>
      <c r="G1604" s="36" t="s">
        <v>2459</v>
      </c>
      <c r="H1604" s="69" t="s">
        <v>294</v>
      </c>
      <c r="I1604" s="38" t="s">
        <v>196</v>
      </c>
      <c r="J1604" s="51" t="s">
        <v>198</v>
      </c>
      <c r="K1604" s="44" t="s">
        <v>272</v>
      </c>
    </row>
    <row r="1605" spans="1:11" ht="14.1" customHeight="1" x14ac:dyDescent="0.2">
      <c r="A1605" s="69" t="s">
        <v>798</v>
      </c>
      <c r="B1605" s="69" t="s">
        <v>1534</v>
      </c>
      <c r="C1605" s="69" t="s">
        <v>197</v>
      </c>
      <c r="D1605" s="74">
        <v>-12.8166666666667</v>
      </c>
      <c r="E1605" s="74">
        <v>28.2</v>
      </c>
      <c r="F1605" s="40" t="s">
        <v>2253</v>
      </c>
      <c r="G1605" s="36" t="s">
        <v>2459</v>
      </c>
      <c r="H1605" s="69" t="s">
        <v>1535</v>
      </c>
      <c r="I1605" s="38" t="s">
        <v>196</v>
      </c>
      <c r="J1605" s="51">
        <v>3</v>
      </c>
      <c r="K1605" s="44" t="s">
        <v>272</v>
      </c>
    </row>
    <row r="1606" spans="1:11" ht="14.1" customHeight="1" x14ac:dyDescent="0.2">
      <c r="A1606" s="69" t="s">
        <v>798</v>
      </c>
      <c r="B1606" s="69" t="s">
        <v>805</v>
      </c>
      <c r="C1606" s="69" t="s">
        <v>192</v>
      </c>
      <c r="D1606" s="74">
        <v>-13.033333333333299</v>
      </c>
      <c r="E1606" s="74">
        <v>28.7</v>
      </c>
      <c r="F1606" s="26" t="s">
        <v>421</v>
      </c>
      <c r="G1606" s="36" t="s">
        <v>2459</v>
      </c>
      <c r="H1606" s="69" t="s">
        <v>1539</v>
      </c>
      <c r="I1606" s="38" t="s">
        <v>196</v>
      </c>
      <c r="J1606" s="51">
        <v>300000</v>
      </c>
      <c r="K1606" s="38" t="s">
        <v>272</v>
      </c>
    </row>
    <row r="1607" spans="1:11" ht="14.1" customHeight="1" x14ac:dyDescent="0.2">
      <c r="A1607" s="69" t="s">
        <v>798</v>
      </c>
      <c r="B1607" s="69" t="s">
        <v>1513</v>
      </c>
      <c r="C1607" s="69" t="s">
        <v>192</v>
      </c>
      <c r="D1607" s="74">
        <v>12.6666666666667</v>
      </c>
      <c r="E1607" s="74">
        <v>28</v>
      </c>
      <c r="F1607" s="34" t="s">
        <v>199</v>
      </c>
      <c r="G1607" s="36" t="s">
        <v>2459</v>
      </c>
      <c r="H1607" s="69" t="s">
        <v>1514</v>
      </c>
      <c r="I1607" s="38" t="s">
        <v>196</v>
      </c>
      <c r="J1607" s="51">
        <v>35860</v>
      </c>
      <c r="K1607" s="38" t="s">
        <v>272</v>
      </c>
    </row>
    <row r="1608" spans="1:11" ht="14.1" customHeight="1" x14ac:dyDescent="0.2">
      <c r="A1608" s="69" t="s">
        <v>798</v>
      </c>
      <c r="B1608" s="69" t="s">
        <v>1522</v>
      </c>
      <c r="C1608" s="69" t="s">
        <v>192</v>
      </c>
      <c r="D1608" s="73">
        <v>14.3</v>
      </c>
      <c r="E1608" s="73">
        <v>28.716666666666701</v>
      </c>
      <c r="F1608" s="34" t="s">
        <v>199</v>
      </c>
      <c r="G1608" s="36" t="s">
        <v>2459</v>
      </c>
      <c r="H1608" s="69" t="s">
        <v>1543</v>
      </c>
      <c r="I1608" s="38" t="s">
        <v>196</v>
      </c>
      <c r="J1608" s="51">
        <v>39120</v>
      </c>
      <c r="K1608" s="38" t="s">
        <v>272</v>
      </c>
    </row>
    <row r="1609" spans="1:11" ht="14.1" customHeight="1" x14ac:dyDescent="0.2">
      <c r="A1609" s="69" t="s">
        <v>798</v>
      </c>
      <c r="B1609" s="69" t="s">
        <v>1542</v>
      </c>
      <c r="C1609" s="69" t="s">
        <v>197</v>
      </c>
      <c r="D1609" s="81">
        <v>15</v>
      </c>
      <c r="E1609" s="81">
        <v>29.33</v>
      </c>
      <c r="F1609" s="34" t="s">
        <v>199</v>
      </c>
      <c r="G1609" s="36" t="s">
        <v>2459</v>
      </c>
      <c r="H1609" s="69" t="s">
        <v>1508</v>
      </c>
      <c r="I1609" s="38" t="s">
        <v>196</v>
      </c>
      <c r="J1609" s="51">
        <f>79000+ 33000</f>
        <v>112000</v>
      </c>
      <c r="K1609" s="38" t="s">
        <v>272</v>
      </c>
    </row>
    <row r="1610" spans="1:11" ht="14.1" customHeight="1" x14ac:dyDescent="0.2">
      <c r="A1610" s="69" t="s">
        <v>798</v>
      </c>
      <c r="B1610" s="69" t="s">
        <v>801</v>
      </c>
      <c r="C1610" s="69" t="s">
        <v>192</v>
      </c>
      <c r="D1610" s="74">
        <v>-15.87</v>
      </c>
      <c r="E1610" s="74">
        <v>28.77</v>
      </c>
      <c r="F1610" s="69" t="s">
        <v>2502</v>
      </c>
      <c r="G1610" s="36" t="s">
        <v>2459</v>
      </c>
      <c r="H1610" s="69" t="s">
        <v>802</v>
      </c>
      <c r="I1610" s="38" t="s">
        <v>196</v>
      </c>
      <c r="J1610" s="51">
        <v>45</v>
      </c>
      <c r="K1610" s="44" t="s">
        <v>272</v>
      </c>
    </row>
    <row r="1611" spans="1:11" ht="14.1" customHeight="1" x14ac:dyDescent="0.2">
      <c r="A1611" s="69" t="s">
        <v>798</v>
      </c>
      <c r="B1611" s="69" t="s">
        <v>1540</v>
      </c>
      <c r="C1611" s="69" t="s">
        <v>192</v>
      </c>
      <c r="D1611" s="74">
        <v>12.6666666666667</v>
      </c>
      <c r="E1611" s="74">
        <v>28</v>
      </c>
      <c r="F1611" s="34" t="s">
        <v>2379</v>
      </c>
      <c r="G1611" s="36" t="s">
        <v>2459</v>
      </c>
      <c r="H1611" s="69" t="s">
        <v>1541</v>
      </c>
      <c r="I1611" s="38" t="s">
        <v>196</v>
      </c>
      <c r="J1611" s="51">
        <v>65000</v>
      </c>
      <c r="K1611" s="38" t="s">
        <v>272</v>
      </c>
    </row>
    <row r="1612" spans="1:11" ht="14.1" customHeight="1" x14ac:dyDescent="0.2">
      <c r="A1612" s="69" t="s">
        <v>798</v>
      </c>
      <c r="B1612" s="69" t="s">
        <v>1513</v>
      </c>
      <c r="C1612" s="69" t="s">
        <v>192</v>
      </c>
      <c r="D1612" s="74">
        <v>12.6666666666667</v>
      </c>
      <c r="E1612" s="74">
        <v>28</v>
      </c>
      <c r="F1612" s="34" t="s">
        <v>2379</v>
      </c>
      <c r="G1612" s="36" t="s">
        <v>2459</v>
      </c>
      <c r="H1612" s="69" t="s">
        <v>1514</v>
      </c>
      <c r="I1612" s="38" t="s">
        <v>196</v>
      </c>
      <c r="J1612" s="51">
        <v>110000</v>
      </c>
      <c r="K1612" s="38" t="s">
        <v>272</v>
      </c>
    </row>
    <row r="1613" spans="1:11" ht="14.1" customHeight="1" x14ac:dyDescent="0.2">
      <c r="A1613" s="69" t="s">
        <v>798</v>
      </c>
      <c r="B1613" s="69" t="s">
        <v>1522</v>
      </c>
      <c r="C1613" s="69" t="s">
        <v>192</v>
      </c>
      <c r="D1613" s="73">
        <v>14.3</v>
      </c>
      <c r="E1613" s="73">
        <v>28.716666666666701</v>
      </c>
      <c r="F1613" s="34" t="s">
        <v>2379</v>
      </c>
      <c r="G1613" s="36" t="s">
        <v>2459</v>
      </c>
      <c r="H1613" s="69" t="s">
        <v>1543</v>
      </c>
      <c r="I1613" s="38" t="s">
        <v>196</v>
      </c>
      <c r="J1613" s="51">
        <v>120000</v>
      </c>
      <c r="K1613" s="38" t="s">
        <v>272</v>
      </c>
    </row>
    <row r="1614" spans="1:11" ht="14.1" customHeight="1" x14ac:dyDescent="0.2">
      <c r="A1614" s="38" t="s">
        <v>1545</v>
      </c>
      <c r="B1614" s="38" t="s">
        <v>1582</v>
      </c>
      <c r="C1614" s="38" t="s">
        <v>197</v>
      </c>
      <c r="D1614" s="73">
        <v>-20.933333333333302</v>
      </c>
      <c r="E1614" s="73">
        <v>29</v>
      </c>
      <c r="F1614" s="44" t="s">
        <v>2242</v>
      </c>
      <c r="G1614" s="36" t="s">
        <v>2459</v>
      </c>
      <c r="H1614" s="38" t="s">
        <v>1611</v>
      </c>
      <c r="I1614" s="38" t="s">
        <v>196</v>
      </c>
      <c r="J1614" s="41" t="s">
        <v>198</v>
      </c>
      <c r="K1614" s="7" t="s">
        <v>272</v>
      </c>
    </row>
    <row r="1615" spans="1:11" ht="14.1" customHeight="1" x14ac:dyDescent="0.2">
      <c r="A1615" s="38" t="s">
        <v>1545</v>
      </c>
      <c r="B1615" s="38" t="s">
        <v>1582</v>
      </c>
      <c r="C1615" s="38" t="s">
        <v>280</v>
      </c>
      <c r="D1615" s="73">
        <v>-20.933333333333302</v>
      </c>
      <c r="E1615" s="73">
        <v>29</v>
      </c>
      <c r="F1615" s="44" t="s">
        <v>2242</v>
      </c>
      <c r="G1615" s="38" t="s">
        <v>199</v>
      </c>
      <c r="H1615" s="38" t="s">
        <v>294</v>
      </c>
      <c r="I1615" s="38" t="s">
        <v>196</v>
      </c>
      <c r="J1615" s="41" t="s">
        <v>198</v>
      </c>
      <c r="K1615" s="7" t="s">
        <v>272</v>
      </c>
    </row>
    <row r="1616" spans="1:11" ht="14.1" customHeight="1" x14ac:dyDescent="0.2">
      <c r="A1616" s="38" t="s">
        <v>1545</v>
      </c>
      <c r="B1616" s="38" t="s">
        <v>1555</v>
      </c>
      <c r="C1616" s="38" t="s">
        <v>197</v>
      </c>
      <c r="D1616" s="73">
        <v>-20.85</v>
      </c>
      <c r="E1616" s="73">
        <v>28.9</v>
      </c>
      <c r="F1616" s="44" t="s">
        <v>2242</v>
      </c>
      <c r="G1616" s="57" t="s">
        <v>375</v>
      </c>
      <c r="H1616" s="38" t="s">
        <v>1556</v>
      </c>
      <c r="I1616" s="38" t="s">
        <v>194</v>
      </c>
      <c r="J1616" s="41">
        <v>1100</v>
      </c>
      <c r="K1616" s="44" t="s">
        <v>271</v>
      </c>
    </row>
    <row r="1617" spans="1:11" ht="14.1" customHeight="1" x14ac:dyDescent="0.2">
      <c r="A1617" s="38" t="s">
        <v>1545</v>
      </c>
      <c r="B1617" s="38" t="s">
        <v>1576</v>
      </c>
      <c r="C1617" s="38" t="s">
        <v>197</v>
      </c>
      <c r="D1617" s="73">
        <v>-20.633333333333301</v>
      </c>
      <c r="E1617" s="73">
        <v>31.1666666666667</v>
      </c>
      <c r="F1617" s="44" t="s">
        <v>2242</v>
      </c>
      <c r="G1617" s="57" t="s">
        <v>375</v>
      </c>
      <c r="H1617" s="38" t="s">
        <v>1558</v>
      </c>
      <c r="I1617" s="38" t="s">
        <v>196</v>
      </c>
      <c r="J1617" s="41">
        <v>2800</v>
      </c>
      <c r="K1617" s="44" t="s">
        <v>271</v>
      </c>
    </row>
    <row r="1618" spans="1:11" ht="14.1" customHeight="1" x14ac:dyDescent="0.2">
      <c r="A1618" s="38" t="s">
        <v>1545</v>
      </c>
      <c r="B1618" s="38" t="s">
        <v>1577</v>
      </c>
      <c r="C1618" s="38" t="s">
        <v>197</v>
      </c>
      <c r="D1618" s="73">
        <v>-20.366666666666699</v>
      </c>
      <c r="E1618" s="73">
        <v>30.116666666666699</v>
      </c>
      <c r="F1618" s="44" t="s">
        <v>2242</v>
      </c>
      <c r="G1618" s="57" t="s">
        <v>375</v>
      </c>
      <c r="H1618" s="38" t="s">
        <v>1571</v>
      </c>
      <c r="I1618" s="38" t="s">
        <v>196</v>
      </c>
      <c r="J1618" s="41">
        <v>600</v>
      </c>
      <c r="K1618" s="44" t="s">
        <v>271</v>
      </c>
    </row>
    <row r="1619" spans="1:11" ht="14.1" customHeight="1" x14ac:dyDescent="0.2">
      <c r="A1619" s="38" t="s">
        <v>1545</v>
      </c>
      <c r="B1619" s="38" t="s">
        <v>1569</v>
      </c>
      <c r="C1619" s="38" t="s">
        <v>197</v>
      </c>
      <c r="D1619" s="73">
        <v>-20.308333333333302</v>
      </c>
      <c r="E1619" s="73">
        <v>28.774999999999999</v>
      </c>
      <c r="F1619" s="44" t="s">
        <v>2242</v>
      </c>
      <c r="G1619" s="36" t="s">
        <v>2459</v>
      </c>
      <c r="H1619" s="38" t="s">
        <v>1554</v>
      </c>
      <c r="I1619" s="38" t="s">
        <v>196</v>
      </c>
      <c r="J1619" s="41">
        <v>2000</v>
      </c>
      <c r="K1619" s="44" t="s">
        <v>271</v>
      </c>
    </row>
    <row r="1620" spans="1:11" ht="14.1" customHeight="1" x14ac:dyDescent="0.2">
      <c r="A1620" s="38" t="s">
        <v>1545</v>
      </c>
      <c r="B1620" s="38" t="s">
        <v>1579</v>
      </c>
      <c r="C1620" s="38" t="s">
        <v>197</v>
      </c>
      <c r="D1620" s="73">
        <v>-19.6666666666667</v>
      </c>
      <c r="E1620" s="73">
        <v>30</v>
      </c>
      <c r="F1620" s="44" t="s">
        <v>2242</v>
      </c>
      <c r="G1620" s="36" t="s">
        <v>2459</v>
      </c>
      <c r="H1620" s="38" t="s">
        <v>1562</v>
      </c>
      <c r="I1620" s="38" t="s">
        <v>196</v>
      </c>
      <c r="J1620" s="41">
        <v>130</v>
      </c>
      <c r="K1620" s="44" t="s">
        <v>271</v>
      </c>
    </row>
    <row r="1621" spans="1:11" ht="14.1" customHeight="1" x14ac:dyDescent="0.2">
      <c r="A1621" s="38" t="s">
        <v>1545</v>
      </c>
      <c r="B1621" s="38" t="s">
        <v>1559</v>
      </c>
      <c r="C1621" s="38" t="s">
        <v>197</v>
      </c>
      <c r="D1621" s="75">
        <v>-19.524904251098601</v>
      </c>
      <c r="E1621" s="75">
        <v>30.689435958862301</v>
      </c>
      <c r="F1621" s="44" t="s">
        <v>2242</v>
      </c>
      <c r="G1621" s="57" t="s">
        <v>199</v>
      </c>
      <c r="H1621" s="38" t="s">
        <v>1560</v>
      </c>
      <c r="I1621" s="38" t="s">
        <v>196</v>
      </c>
      <c r="J1621" s="41" t="s">
        <v>198</v>
      </c>
      <c r="K1621" s="38" t="s">
        <v>272</v>
      </c>
    </row>
    <row r="1622" spans="1:11" ht="14.1" customHeight="1" x14ac:dyDescent="0.2">
      <c r="A1622" s="38" t="s">
        <v>1545</v>
      </c>
      <c r="B1622" s="38" t="s">
        <v>1568</v>
      </c>
      <c r="C1622" s="38" t="s">
        <v>197</v>
      </c>
      <c r="D1622" s="73">
        <v>-19.45</v>
      </c>
      <c r="E1622" s="73">
        <v>29.816666666666698</v>
      </c>
      <c r="F1622" s="44" t="s">
        <v>2242</v>
      </c>
      <c r="G1622" s="36" t="s">
        <v>2459</v>
      </c>
      <c r="H1622" s="38" t="s">
        <v>1562</v>
      </c>
      <c r="I1622" s="38" t="s">
        <v>196</v>
      </c>
      <c r="J1622" s="41">
        <v>130</v>
      </c>
      <c r="K1622" s="44" t="s">
        <v>271</v>
      </c>
    </row>
    <row r="1623" spans="1:11" ht="14.1" customHeight="1" x14ac:dyDescent="0.2">
      <c r="A1623" s="38" t="s">
        <v>1545</v>
      </c>
      <c r="B1623" s="38" t="s">
        <v>1557</v>
      </c>
      <c r="C1623" s="38" t="s">
        <v>197</v>
      </c>
      <c r="D1623" s="75">
        <v>-19</v>
      </c>
      <c r="E1623" s="75">
        <v>29.75</v>
      </c>
      <c r="F1623" s="44" t="s">
        <v>2242</v>
      </c>
      <c r="G1623" s="57" t="s">
        <v>375</v>
      </c>
      <c r="H1623" s="38" t="s">
        <v>1558</v>
      </c>
      <c r="I1623" s="38" t="s">
        <v>196</v>
      </c>
      <c r="J1623" s="41" t="s">
        <v>198</v>
      </c>
      <c r="K1623" s="38" t="s">
        <v>272</v>
      </c>
    </row>
    <row r="1624" spans="1:11" ht="14.1" customHeight="1" x14ac:dyDescent="0.2">
      <c r="A1624" s="38" t="s">
        <v>1545</v>
      </c>
      <c r="B1624" s="38" t="s">
        <v>1567</v>
      </c>
      <c r="C1624" s="38" t="s">
        <v>197</v>
      </c>
      <c r="D1624" s="75">
        <v>-19</v>
      </c>
      <c r="E1624" s="75">
        <v>29.75</v>
      </c>
      <c r="F1624" s="44" t="s">
        <v>2242</v>
      </c>
      <c r="G1624" s="57" t="s">
        <v>375</v>
      </c>
      <c r="H1624" s="38" t="s">
        <v>1560</v>
      </c>
      <c r="I1624" s="38" t="s">
        <v>196</v>
      </c>
      <c r="J1624" s="41" t="s">
        <v>198</v>
      </c>
      <c r="K1624" s="38" t="s">
        <v>272</v>
      </c>
    </row>
    <row r="1625" spans="1:11" ht="14.1" customHeight="1" x14ac:dyDescent="0.2">
      <c r="A1625" s="38" t="s">
        <v>1545</v>
      </c>
      <c r="B1625" s="38" t="s">
        <v>1575</v>
      </c>
      <c r="C1625" s="38" t="s">
        <v>197</v>
      </c>
      <c r="D1625" s="73">
        <v>-18.25</v>
      </c>
      <c r="E1625" s="73">
        <v>30.1</v>
      </c>
      <c r="F1625" s="44" t="s">
        <v>2242</v>
      </c>
      <c r="G1625" s="36" t="s">
        <v>2459</v>
      </c>
      <c r="H1625" s="38" t="s">
        <v>1554</v>
      </c>
      <c r="I1625" s="38" t="s">
        <v>196</v>
      </c>
      <c r="J1625" s="41" t="s">
        <v>198</v>
      </c>
      <c r="K1625" s="44" t="s">
        <v>272</v>
      </c>
    </row>
    <row r="1626" spans="1:11" ht="14.1" customHeight="1" x14ac:dyDescent="0.2">
      <c r="A1626" s="38" t="s">
        <v>1545</v>
      </c>
      <c r="B1626" s="38" t="s">
        <v>1573</v>
      </c>
      <c r="C1626" s="38" t="s">
        <v>197</v>
      </c>
      <c r="D1626" s="73">
        <v>-18.233333333333299</v>
      </c>
      <c r="E1626" s="73">
        <v>29.8</v>
      </c>
      <c r="F1626" s="44" t="s">
        <v>2242</v>
      </c>
      <c r="G1626" s="57" t="s">
        <v>375</v>
      </c>
      <c r="H1626" s="38" t="s">
        <v>1574</v>
      </c>
      <c r="I1626" s="38" t="s">
        <v>194</v>
      </c>
      <c r="J1626" s="41" t="s">
        <v>198</v>
      </c>
      <c r="K1626" s="38" t="s">
        <v>272</v>
      </c>
    </row>
    <row r="1627" spans="1:11" ht="14.1" customHeight="1" x14ac:dyDescent="0.2">
      <c r="A1627" s="38" t="s">
        <v>1545</v>
      </c>
      <c r="B1627" s="38" t="s">
        <v>1561</v>
      </c>
      <c r="C1627" s="38" t="s">
        <v>197</v>
      </c>
      <c r="D1627" s="73">
        <v>-18.074999999999999</v>
      </c>
      <c r="E1627" s="73">
        <v>29.85</v>
      </c>
      <c r="F1627" s="44" t="s">
        <v>2242</v>
      </c>
      <c r="G1627" s="57" t="s">
        <v>375</v>
      </c>
      <c r="H1627" s="38" t="s">
        <v>1562</v>
      </c>
      <c r="I1627" s="38" t="s">
        <v>196</v>
      </c>
      <c r="J1627" s="41">
        <f>171*2</f>
        <v>342</v>
      </c>
      <c r="K1627" s="44" t="s">
        <v>271</v>
      </c>
    </row>
    <row r="1628" spans="1:11" ht="14.1" customHeight="1" x14ac:dyDescent="0.2">
      <c r="A1628" s="38" t="s">
        <v>1545</v>
      </c>
      <c r="B1628" s="38" t="s">
        <v>1570</v>
      </c>
      <c r="C1628" s="38" t="s">
        <v>197</v>
      </c>
      <c r="D1628" s="73">
        <v>-17.8333333333333</v>
      </c>
      <c r="E1628" s="73">
        <v>25.633333333333301</v>
      </c>
      <c r="F1628" s="44" t="s">
        <v>2242</v>
      </c>
      <c r="G1628" s="36" t="s">
        <v>2459</v>
      </c>
      <c r="H1628" s="38" t="s">
        <v>1571</v>
      </c>
      <c r="I1628" s="38" t="s">
        <v>196</v>
      </c>
      <c r="J1628" s="41">
        <v>600</v>
      </c>
      <c r="K1628" s="44" t="s">
        <v>271</v>
      </c>
    </row>
    <row r="1629" spans="1:11" ht="14.1" customHeight="1" x14ac:dyDescent="0.2">
      <c r="A1629" s="38" t="s">
        <v>1545</v>
      </c>
      <c r="B1629" s="38" t="s">
        <v>1553</v>
      </c>
      <c r="C1629" s="38" t="s">
        <v>197</v>
      </c>
      <c r="D1629" s="73">
        <v>-17.783333333333299</v>
      </c>
      <c r="E1629" s="73">
        <v>31.316666666666698</v>
      </c>
      <c r="F1629" s="44" t="s">
        <v>2242</v>
      </c>
      <c r="G1629" s="36" t="s">
        <v>2459</v>
      </c>
      <c r="H1629" s="38" t="s">
        <v>1554</v>
      </c>
      <c r="I1629" s="38" t="s">
        <v>196</v>
      </c>
      <c r="J1629" s="41" t="s">
        <v>198</v>
      </c>
      <c r="K1629" s="44" t="s">
        <v>272</v>
      </c>
    </row>
    <row r="1630" spans="1:11" ht="14.1" customHeight="1" x14ac:dyDescent="0.2">
      <c r="A1630" s="38" t="s">
        <v>1545</v>
      </c>
      <c r="B1630" s="38" t="s">
        <v>1572</v>
      </c>
      <c r="C1630" s="38" t="s">
        <v>197</v>
      </c>
      <c r="D1630" s="73">
        <v>-17.516666666666701</v>
      </c>
      <c r="E1630" s="73">
        <v>30.966666666666701</v>
      </c>
      <c r="F1630" s="44" t="s">
        <v>2242</v>
      </c>
      <c r="G1630" s="36" t="s">
        <v>2459</v>
      </c>
      <c r="H1630" s="38" t="s">
        <v>1554</v>
      </c>
      <c r="I1630" s="38" t="s">
        <v>196</v>
      </c>
      <c r="J1630" s="41" t="s">
        <v>198</v>
      </c>
      <c r="K1630" s="44" t="s">
        <v>272</v>
      </c>
    </row>
    <row r="1631" spans="1:11" ht="14.1" customHeight="1" x14ac:dyDescent="0.2">
      <c r="A1631" s="38" t="s">
        <v>1545</v>
      </c>
      <c r="B1631" s="38" t="s">
        <v>1609</v>
      </c>
      <c r="C1631" s="38" t="s">
        <v>197</v>
      </c>
      <c r="D1631" s="73">
        <v>-17.45</v>
      </c>
      <c r="E1631" s="73">
        <v>30.066666666666698</v>
      </c>
      <c r="F1631" s="44" t="s">
        <v>2242</v>
      </c>
      <c r="G1631" s="36" t="s">
        <v>2459</v>
      </c>
      <c r="H1631" s="38" t="s">
        <v>1610</v>
      </c>
      <c r="I1631" s="38" t="s">
        <v>196</v>
      </c>
      <c r="J1631" s="41" t="s">
        <v>198</v>
      </c>
      <c r="K1631" s="44" t="s">
        <v>272</v>
      </c>
    </row>
    <row r="1632" spans="1:11" ht="14.1" customHeight="1" x14ac:dyDescent="0.2">
      <c r="A1632" s="38" t="s">
        <v>1545</v>
      </c>
      <c r="B1632" s="38" t="s">
        <v>1578</v>
      </c>
      <c r="C1632" s="38" t="s">
        <v>197</v>
      </c>
      <c r="D1632" s="73">
        <v>-17.3333333333333</v>
      </c>
      <c r="E1632" s="73">
        <v>31.566666666666698</v>
      </c>
      <c r="F1632" s="44" t="s">
        <v>2242</v>
      </c>
      <c r="G1632" s="36" t="s">
        <v>2459</v>
      </c>
      <c r="H1632" s="38" t="s">
        <v>1554</v>
      </c>
      <c r="I1632" s="38" t="s">
        <v>196</v>
      </c>
      <c r="J1632" s="41" t="s">
        <v>198</v>
      </c>
      <c r="K1632" s="44" t="s">
        <v>272</v>
      </c>
    </row>
    <row r="1633" spans="1:11" ht="14.1" customHeight="1" x14ac:dyDescent="0.2">
      <c r="A1633" s="38" t="s">
        <v>1545</v>
      </c>
      <c r="B1633" s="38" t="s">
        <v>1565</v>
      </c>
      <c r="C1633" s="38" t="s">
        <v>197</v>
      </c>
      <c r="D1633" s="73">
        <v>-17.3</v>
      </c>
      <c r="E1633" s="73">
        <v>31.2916666666667</v>
      </c>
      <c r="F1633" s="44" t="s">
        <v>2242</v>
      </c>
      <c r="G1633" s="57" t="s">
        <v>375</v>
      </c>
      <c r="H1633" s="38" t="s">
        <v>1566</v>
      </c>
      <c r="I1633" s="38" t="s">
        <v>196</v>
      </c>
      <c r="J1633" s="41">
        <v>1600</v>
      </c>
      <c r="K1633" s="44" t="s">
        <v>271</v>
      </c>
    </row>
    <row r="1634" spans="1:11" ht="14.1" customHeight="1" x14ac:dyDescent="0.2">
      <c r="A1634" s="38" t="s">
        <v>1545</v>
      </c>
      <c r="B1634" s="38" t="s">
        <v>1563</v>
      </c>
      <c r="C1634" s="38" t="s">
        <v>197</v>
      </c>
      <c r="D1634" s="73">
        <v>-16.670000000000002</v>
      </c>
      <c r="E1634" s="73">
        <v>30.74</v>
      </c>
      <c r="F1634" s="44" t="s">
        <v>2242</v>
      </c>
      <c r="G1634" s="36" t="s">
        <v>2459</v>
      </c>
      <c r="H1634" s="38" t="s">
        <v>1564</v>
      </c>
      <c r="I1634" s="38" t="s">
        <v>194</v>
      </c>
      <c r="J1634" s="41" t="s">
        <v>198</v>
      </c>
      <c r="K1634" s="44" t="s">
        <v>272</v>
      </c>
    </row>
    <row r="1635" spans="1:11" ht="14.1" customHeight="1" x14ac:dyDescent="0.2">
      <c r="A1635" s="38" t="s">
        <v>1545</v>
      </c>
      <c r="B1635" s="38" t="s">
        <v>1582</v>
      </c>
      <c r="C1635" s="38" t="s">
        <v>192</v>
      </c>
      <c r="D1635" s="73">
        <v>-20.933333333333302</v>
      </c>
      <c r="E1635" s="73">
        <v>29</v>
      </c>
      <c r="F1635" s="37" t="s">
        <v>296</v>
      </c>
      <c r="G1635" s="36" t="s">
        <v>2459</v>
      </c>
      <c r="H1635" s="38" t="s">
        <v>1581</v>
      </c>
      <c r="I1635" s="38" t="s">
        <v>196</v>
      </c>
      <c r="J1635" s="41">
        <v>250000</v>
      </c>
      <c r="K1635" s="38" t="s">
        <v>272</v>
      </c>
    </row>
    <row r="1636" spans="1:11" ht="14.1" customHeight="1" x14ac:dyDescent="0.2">
      <c r="A1636" s="38" t="s">
        <v>1545</v>
      </c>
      <c r="B1636" s="38" t="s">
        <v>1580</v>
      </c>
      <c r="C1636" s="38" t="s">
        <v>192</v>
      </c>
      <c r="D1636" s="73">
        <v>-20.149999999999999</v>
      </c>
      <c r="E1636" s="73">
        <v>28.5833333333333</v>
      </c>
      <c r="F1636" s="37" t="s">
        <v>296</v>
      </c>
      <c r="G1636" s="36" t="s">
        <v>2459</v>
      </c>
      <c r="H1636" s="38" t="s">
        <v>1581</v>
      </c>
      <c r="I1636" s="38" t="s">
        <v>196</v>
      </c>
      <c r="J1636" s="41">
        <v>200000</v>
      </c>
      <c r="K1636" s="38" t="s">
        <v>272</v>
      </c>
    </row>
    <row r="1637" spans="1:11" ht="14.1" customHeight="1" x14ac:dyDescent="0.2">
      <c r="A1637" s="38" t="s">
        <v>1545</v>
      </c>
      <c r="B1637" s="38" t="s">
        <v>1585</v>
      </c>
      <c r="C1637" s="38" t="s">
        <v>192</v>
      </c>
      <c r="D1637" s="73">
        <v>-19.4166666666667</v>
      </c>
      <c r="E1637" s="73">
        <v>30.05</v>
      </c>
      <c r="F1637" s="37" t="s">
        <v>296</v>
      </c>
      <c r="G1637" s="36" t="s">
        <v>2459</v>
      </c>
      <c r="H1637" s="38" t="s">
        <v>1586</v>
      </c>
      <c r="I1637" s="38" t="s">
        <v>196</v>
      </c>
      <c r="J1637" s="41">
        <v>250000</v>
      </c>
      <c r="K1637" s="38" t="s">
        <v>272</v>
      </c>
    </row>
    <row r="1638" spans="1:11" ht="14.1" customHeight="1" x14ac:dyDescent="0.2">
      <c r="A1638" s="38" t="s">
        <v>1545</v>
      </c>
      <c r="B1638" s="38" t="s">
        <v>1583</v>
      </c>
      <c r="C1638" s="38" t="s">
        <v>192</v>
      </c>
      <c r="D1638" s="78">
        <v>9.31666666666667</v>
      </c>
      <c r="E1638" s="78">
        <v>42.116666666666703</v>
      </c>
      <c r="F1638" s="37" t="s">
        <v>296</v>
      </c>
      <c r="G1638" s="36" t="s">
        <v>2459</v>
      </c>
      <c r="H1638" s="38" t="s">
        <v>1584</v>
      </c>
      <c r="I1638" s="38" t="s">
        <v>196</v>
      </c>
      <c r="J1638" s="41" t="s">
        <v>198</v>
      </c>
      <c r="K1638" s="38" t="s">
        <v>272</v>
      </c>
    </row>
    <row r="1639" spans="1:11" ht="14.1" customHeight="1" x14ac:dyDescent="0.2">
      <c r="A1639" s="38" t="s">
        <v>1545</v>
      </c>
      <c r="B1639" s="38" t="s">
        <v>1589</v>
      </c>
      <c r="C1639" s="38" t="s">
        <v>192</v>
      </c>
      <c r="D1639" s="73">
        <v>-18.316666666666698</v>
      </c>
      <c r="E1639" s="73">
        <v>29.983333333333299</v>
      </c>
      <c r="F1639" s="41" t="s">
        <v>2245</v>
      </c>
      <c r="G1639" s="36" t="s">
        <v>2459</v>
      </c>
      <c r="H1639" s="38" t="s">
        <v>1558</v>
      </c>
      <c r="I1639" s="38" t="s">
        <v>196</v>
      </c>
      <c r="J1639" s="41">
        <v>100</v>
      </c>
      <c r="K1639" s="38" t="s">
        <v>272</v>
      </c>
    </row>
    <row r="1640" spans="1:11" ht="14.1" customHeight="1" x14ac:dyDescent="0.2">
      <c r="A1640" s="38" t="s">
        <v>1545</v>
      </c>
      <c r="B1640" s="38" t="s">
        <v>1587</v>
      </c>
      <c r="C1640" s="38" t="s">
        <v>192</v>
      </c>
      <c r="D1640" s="73">
        <v>-17.316666666666698</v>
      </c>
      <c r="E1640" s="73">
        <v>31.3</v>
      </c>
      <c r="F1640" s="41" t="s">
        <v>2245</v>
      </c>
      <c r="G1640" s="36" t="s">
        <v>2459</v>
      </c>
      <c r="H1640" s="38" t="s">
        <v>1588</v>
      </c>
      <c r="I1640" s="38" t="s">
        <v>196</v>
      </c>
      <c r="J1640" s="41">
        <v>150</v>
      </c>
      <c r="K1640" s="38" t="s">
        <v>272</v>
      </c>
    </row>
    <row r="1641" spans="1:11" ht="14.1" customHeight="1" x14ac:dyDescent="0.2">
      <c r="A1641" s="38" t="s">
        <v>1545</v>
      </c>
      <c r="B1641" s="38" t="s">
        <v>1590</v>
      </c>
      <c r="C1641" s="38" t="s">
        <v>197</v>
      </c>
      <c r="D1641" s="73">
        <v>-18.366666666666699</v>
      </c>
      <c r="E1641" s="73">
        <v>26.483333333333299</v>
      </c>
      <c r="F1641" s="41" t="s">
        <v>276</v>
      </c>
      <c r="G1641" s="38" t="s">
        <v>1713</v>
      </c>
      <c r="H1641" s="38" t="s">
        <v>1591</v>
      </c>
      <c r="I1641" s="38" t="s">
        <v>196</v>
      </c>
      <c r="J1641" s="41" t="s">
        <v>198</v>
      </c>
      <c r="K1641" s="38" t="s">
        <v>272</v>
      </c>
    </row>
    <row r="1642" spans="1:11" ht="14.1" customHeight="1" x14ac:dyDescent="0.2">
      <c r="A1642" s="38" t="s">
        <v>1545</v>
      </c>
      <c r="B1642" s="38" t="s">
        <v>1592</v>
      </c>
      <c r="C1642" s="38" t="s">
        <v>197</v>
      </c>
      <c r="D1642" s="73">
        <v>18.3</v>
      </c>
      <c r="E1642" s="73">
        <v>29</v>
      </c>
      <c r="F1642" s="41" t="s">
        <v>276</v>
      </c>
      <c r="G1642" s="38" t="s">
        <v>199</v>
      </c>
      <c r="H1642" s="38" t="s">
        <v>1593</v>
      </c>
      <c r="I1642" s="38" t="s">
        <v>194</v>
      </c>
      <c r="J1642" s="36" t="s">
        <v>198</v>
      </c>
      <c r="K1642" s="38" t="s">
        <v>272</v>
      </c>
    </row>
    <row r="1643" spans="1:11" ht="14.1" customHeight="1" x14ac:dyDescent="0.2">
      <c r="A1643" s="38" t="s">
        <v>1545</v>
      </c>
      <c r="B1643" s="38" t="s">
        <v>1568</v>
      </c>
      <c r="C1643" s="38" t="s">
        <v>351</v>
      </c>
      <c r="D1643" s="73">
        <v>-19.75</v>
      </c>
      <c r="E1643" s="73">
        <v>29.81</v>
      </c>
      <c r="F1643" s="38" t="s">
        <v>2246</v>
      </c>
      <c r="G1643" s="36" t="s">
        <v>2459</v>
      </c>
      <c r="H1643" s="38" t="s">
        <v>2270</v>
      </c>
      <c r="I1643" s="38" t="s">
        <v>196</v>
      </c>
      <c r="J1643" s="41">
        <v>40000</v>
      </c>
      <c r="K1643" s="38" t="s">
        <v>272</v>
      </c>
    </row>
    <row r="1644" spans="1:11" ht="14.1" customHeight="1" x14ac:dyDescent="0.2">
      <c r="A1644" s="38" t="s">
        <v>1545</v>
      </c>
      <c r="B1644" s="38" t="s">
        <v>1579</v>
      </c>
      <c r="C1644" s="38" t="s">
        <v>197</v>
      </c>
      <c r="D1644" s="73">
        <v>-19.66</v>
      </c>
      <c r="E1644" s="73">
        <v>30</v>
      </c>
      <c r="F1644" s="54" t="s">
        <v>2246</v>
      </c>
      <c r="G1644" s="38" t="s">
        <v>375</v>
      </c>
      <c r="H1644" s="38" t="s">
        <v>1594</v>
      </c>
      <c r="I1644" s="38" t="s">
        <v>196</v>
      </c>
      <c r="J1644" s="41">
        <v>500000</v>
      </c>
      <c r="K1644" s="38" t="s">
        <v>272</v>
      </c>
    </row>
    <row r="1645" spans="1:11" ht="14.1" customHeight="1" x14ac:dyDescent="0.2">
      <c r="A1645" s="38" t="s">
        <v>1545</v>
      </c>
      <c r="B1645" s="38" t="s">
        <v>1608</v>
      </c>
      <c r="C1645" s="38" t="s">
        <v>351</v>
      </c>
      <c r="D1645" s="73">
        <v>-18.91</v>
      </c>
      <c r="E1645" s="73">
        <v>29.81</v>
      </c>
      <c r="F1645" s="38" t="s">
        <v>2246</v>
      </c>
      <c r="G1645" s="36" t="s">
        <v>2459</v>
      </c>
      <c r="H1645" s="38" t="s">
        <v>1594</v>
      </c>
      <c r="I1645" s="38" t="s">
        <v>196</v>
      </c>
      <c r="J1645" s="41">
        <v>220000</v>
      </c>
      <c r="K1645" s="38" t="s">
        <v>272</v>
      </c>
    </row>
    <row r="1646" spans="1:11" ht="14.1" customHeight="1" x14ac:dyDescent="0.2">
      <c r="A1646" s="38" t="s">
        <v>1545</v>
      </c>
      <c r="B1646" s="38" t="s">
        <v>1597</v>
      </c>
      <c r="C1646" s="38" t="s">
        <v>281</v>
      </c>
      <c r="D1646" s="73">
        <v>-18.316666666666698</v>
      </c>
      <c r="E1646" s="73">
        <v>29.983333333333299</v>
      </c>
      <c r="F1646" s="38" t="s">
        <v>2247</v>
      </c>
      <c r="G1646" s="36" t="s">
        <v>2459</v>
      </c>
      <c r="H1646" s="38" t="s">
        <v>1558</v>
      </c>
      <c r="I1646" s="38" t="s">
        <v>196</v>
      </c>
      <c r="J1646" s="41">
        <v>8500</v>
      </c>
      <c r="K1646" s="38" t="s">
        <v>272</v>
      </c>
    </row>
    <row r="1647" spans="1:11" ht="14.1" customHeight="1" x14ac:dyDescent="0.2">
      <c r="A1647" s="38" t="s">
        <v>1545</v>
      </c>
      <c r="B1647" s="38" t="s">
        <v>1603</v>
      </c>
      <c r="C1647" s="38" t="s">
        <v>351</v>
      </c>
      <c r="D1647" s="73">
        <v>-18.033333333333299</v>
      </c>
      <c r="E1647" s="73">
        <v>30.4166666666667</v>
      </c>
      <c r="F1647" s="38" t="s">
        <v>2247</v>
      </c>
      <c r="G1647" s="36" t="s">
        <v>2459</v>
      </c>
      <c r="H1647" s="38" t="s">
        <v>2345</v>
      </c>
      <c r="I1647" s="38" t="s">
        <v>196</v>
      </c>
      <c r="J1647" s="41">
        <v>2000</v>
      </c>
      <c r="K1647" s="38" t="s">
        <v>272</v>
      </c>
    </row>
    <row r="1648" spans="1:11" ht="14.1" customHeight="1" x14ac:dyDescent="0.2">
      <c r="A1648" s="38" t="s">
        <v>1545</v>
      </c>
      <c r="B1648" s="38" t="s">
        <v>1598</v>
      </c>
      <c r="C1648" s="38" t="s">
        <v>281</v>
      </c>
      <c r="D1648" s="73">
        <v>-18.033333333333299</v>
      </c>
      <c r="E1648" s="73">
        <v>30.4166666666667</v>
      </c>
      <c r="F1648" s="38" t="s">
        <v>2247</v>
      </c>
      <c r="G1648" s="36" t="s">
        <v>2459</v>
      </c>
      <c r="H1648" s="38" t="s">
        <v>2345</v>
      </c>
      <c r="I1648" s="38" t="s">
        <v>194</v>
      </c>
      <c r="J1648" s="41" t="s">
        <v>198</v>
      </c>
      <c r="K1648" s="38" t="s">
        <v>272</v>
      </c>
    </row>
    <row r="1649" spans="1:11" ht="14.1" customHeight="1" x14ac:dyDescent="0.2">
      <c r="A1649" s="38" t="s">
        <v>1545</v>
      </c>
      <c r="B1649" s="38" t="s">
        <v>1601</v>
      </c>
      <c r="C1649" s="38" t="s">
        <v>197</v>
      </c>
      <c r="D1649" s="73">
        <v>-17.516666666666701</v>
      </c>
      <c r="E1649" s="73">
        <v>29.324999999999999</v>
      </c>
      <c r="F1649" s="38" t="s">
        <v>2247</v>
      </c>
      <c r="G1649" s="57" t="s">
        <v>199</v>
      </c>
      <c r="H1649" s="38" t="s">
        <v>1602</v>
      </c>
      <c r="I1649" s="38" t="s">
        <v>194</v>
      </c>
      <c r="J1649" s="41">
        <v>5000</v>
      </c>
      <c r="K1649" s="38" t="s">
        <v>272</v>
      </c>
    </row>
    <row r="1650" spans="1:11" ht="14.1" customHeight="1" x14ac:dyDescent="0.2">
      <c r="A1650" s="38" t="s">
        <v>1545</v>
      </c>
      <c r="B1650" s="38" t="s">
        <v>1595</v>
      </c>
      <c r="C1650" s="38" t="s">
        <v>281</v>
      </c>
      <c r="D1650" s="73">
        <v>-17.308333333333302</v>
      </c>
      <c r="E1650" s="73">
        <v>30.033333333333299</v>
      </c>
      <c r="F1650" s="38" t="s">
        <v>2247</v>
      </c>
      <c r="G1650" s="36" t="s">
        <v>2459</v>
      </c>
      <c r="H1650" s="38" t="s">
        <v>1596</v>
      </c>
      <c r="I1650" s="38" t="s">
        <v>194</v>
      </c>
      <c r="J1650" s="41">
        <v>28000</v>
      </c>
      <c r="K1650" s="38" t="s">
        <v>272</v>
      </c>
    </row>
    <row r="1651" spans="1:11" ht="14.1" customHeight="1" x14ac:dyDescent="0.2">
      <c r="A1651" s="38" t="s">
        <v>1545</v>
      </c>
      <c r="B1651" s="38" t="s">
        <v>1595</v>
      </c>
      <c r="C1651" s="38" t="s">
        <v>351</v>
      </c>
      <c r="D1651" s="73">
        <v>-17.308333333333302</v>
      </c>
      <c r="E1651" s="73">
        <v>30.033333333333299</v>
      </c>
      <c r="F1651" s="38" t="s">
        <v>2247</v>
      </c>
      <c r="G1651" s="36" t="s">
        <v>2459</v>
      </c>
      <c r="H1651" s="38" t="s">
        <v>1596</v>
      </c>
      <c r="I1651" s="38" t="s">
        <v>194</v>
      </c>
      <c r="J1651" s="41">
        <v>35000</v>
      </c>
      <c r="K1651" s="38" t="s">
        <v>272</v>
      </c>
    </row>
    <row r="1652" spans="1:11" ht="14.1" customHeight="1" x14ac:dyDescent="0.2">
      <c r="A1652" s="38" t="s">
        <v>1545</v>
      </c>
      <c r="B1652" s="38" t="s">
        <v>1599</v>
      </c>
      <c r="C1652" s="38" t="s">
        <v>197</v>
      </c>
      <c r="D1652" s="73">
        <v>-16.883333333333301</v>
      </c>
      <c r="E1652" s="73">
        <v>30.1666666666667</v>
      </c>
      <c r="F1652" s="38" t="s">
        <v>2247</v>
      </c>
      <c r="G1652" s="57" t="s">
        <v>375</v>
      </c>
      <c r="H1652" s="38" t="s">
        <v>1600</v>
      </c>
      <c r="I1652" s="38" t="s">
        <v>194</v>
      </c>
      <c r="J1652" s="41">
        <v>16000</v>
      </c>
      <c r="K1652" s="38" t="s">
        <v>272</v>
      </c>
    </row>
    <row r="1653" spans="1:11" ht="14.1" customHeight="1" x14ac:dyDescent="0.2">
      <c r="A1653" s="38" t="s">
        <v>1545</v>
      </c>
      <c r="B1653" s="38" t="s">
        <v>1604</v>
      </c>
      <c r="C1653" s="38" t="s">
        <v>197</v>
      </c>
      <c r="D1653" s="74">
        <v>-17.683333333333302</v>
      </c>
      <c r="E1653" s="74">
        <v>31.616666666666699</v>
      </c>
      <c r="F1653" s="10" t="s">
        <v>264</v>
      </c>
      <c r="G1653" s="38" t="s">
        <v>199</v>
      </c>
      <c r="H1653" s="38" t="s">
        <v>1605</v>
      </c>
      <c r="I1653" s="38" t="s">
        <v>196</v>
      </c>
      <c r="J1653" s="41">
        <v>240000</v>
      </c>
      <c r="K1653" s="38" t="s">
        <v>273</v>
      </c>
    </row>
    <row r="1654" spans="1:11" ht="14.1" customHeight="1" x14ac:dyDescent="0.2">
      <c r="A1654" s="38" t="s">
        <v>1545</v>
      </c>
      <c r="B1654" s="38" t="s">
        <v>1606</v>
      </c>
      <c r="C1654" s="38" t="s">
        <v>197</v>
      </c>
      <c r="D1654" s="73">
        <v>-19.149999999999999</v>
      </c>
      <c r="E1654" s="73">
        <v>29.7</v>
      </c>
      <c r="F1654" s="4" t="s">
        <v>2322</v>
      </c>
      <c r="G1654" s="57" t="s">
        <v>199</v>
      </c>
      <c r="H1654" s="38" t="s">
        <v>1607</v>
      </c>
      <c r="I1654" s="38" t="s">
        <v>196</v>
      </c>
      <c r="J1654" s="41">
        <v>1400000</v>
      </c>
      <c r="K1654" s="38" t="s">
        <v>272</v>
      </c>
    </row>
    <row r="1655" spans="1:11" ht="14.1" customHeight="1" x14ac:dyDescent="0.2">
      <c r="A1655" s="38" t="s">
        <v>1545</v>
      </c>
      <c r="B1655" s="38" t="s">
        <v>1606</v>
      </c>
      <c r="C1655" s="38" t="s">
        <v>197</v>
      </c>
      <c r="D1655" s="73">
        <v>-18.5</v>
      </c>
      <c r="E1655" s="73">
        <v>32.133333333333297</v>
      </c>
      <c r="F1655" s="4" t="s">
        <v>2322</v>
      </c>
      <c r="G1655" s="38" t="s">
        <v>199</v>
      </c>
      <c r="H1655" s="38" t="s">
        <v>2335</v>
      </c>
      <c r="I1655" s="38" t="s">
        <v>196</v>
      </c>
      <c r="J1655" s="41">
        <v>2000000</v>
      </c>
      <c r="K1655" s="38" t="s">
        <v>272</v>
      </c>
    </row>
    <row r="1656" spans="1:11" ht="14.1" customHeight="1" x14ac:dyDescent="0.2">
      <c r="A1656" s="38" t="s">
        <v>1545</v>
      </c>
      <c r="B1656" s="38" t="s">
        <v>1612</v>
      </c>
      <c r="C1656" s="38" t="s">
        <v>197</v>
      </c>
      <c r="D1656" s="73">
        <v>-16.600000000000001</v>
      </c>
      <c r="E1656" s="73">
        <v>29.43</v>
      </c>
      <c r="F1656" s="54" t="s">
        <v>2295</v>
      </c>
      <c r="G1656" s="38" t="s">
        <v>375</v>
      </c>
      <c r="H1656" s="38" t="s">
        <v>2527</v>
      </c>
      <c r="I1656" s="38" t="s">
        <v>196</v>
      </c>
      <c r="J1656" s="41">
        <v>20000</v>
      </c>
      <c r="K1656" s="38" t="s">
        <v>272</v>
      </c>
    </row>
    <row r="1657" spans="1:11" ht="14.1" customHeight="1" x14ac:dyDescent="0.2">
      <c r="A1657" s="38" t="s">
        <v>1545</v>
      </c>
      <c r="B1657" s="38" t="s">
        <v>1613</v>
      </c>
      <c r="C1657" s="38" t="s">
        <v>197</v>
      </c>
      <c r="D1657" s="73">
        <v>-19.95</v>
      </c>
      <c r="E1657" s="73">
        <v>31.433333333333302</v>
      </c>
      <c r="F1657" s="38" t="s">
        <v>2343</v>
      </c>
      <c r="G1657" s="57" t="s">
        <v>199</v>
      </c>
      <c r="H1657" s="38" t="s">
        <v>1614</v>
      </c>
      <c r="I1657" s="38" t="s">
        <v>196</v>
      </c>
      <c r="J1657" s="41">
        <v>33000</v>
      </c>
      <c r="K1657" s="38" t="s">
        <v>272</v>
      </c>
    </row>
    <row r="1658" spans="1:11" ht="14.1" customHeight="1" x14ac:dyDescent="0.2">
      <c r="A1658" s="38" t="s">
        <v>1545</v>
      </c>
      <c r="B1658" s="38" t="s">
        <v>1615</v>
      </c>
      <c r="C1658" s="38" t="s">
        <v>200</v>
      </c>
      <c r="D1658" s="73">
        <v>19.1666666666667</v>
      </c>
      <c r="E1658" s="73">
        <v>32.4166666666667</v>
      </c>
      <c r="F1658" s="26" t="s">
        <v>421</v>
      </c>
      <c r="G1658" s="36" t="s">
        <v>2459</v>
      </c>
      <c r="H1658" s="38" t="s">
        <v>1616</v>
      </c>
      <c r="I1658" s="38" t="s">
        <v>196</v>
      </c>
      <c r="J1658" s="36" t="s">
        <v>198</v>
      </c>
      <c r="K1658" s="38" t="s">
        <v>272</v>
      </c>
    </row>
    <row r="1659" spans="1:11" ht="14.1" customHeight="1" x14ac:dyDescent="0.2">
      <c r="A1659" s="10" t="s">
        <v>1545</v>
      </c>
      <c r="B1659" s="10" t="s">
        <v>1617</v>
      </c>
      <c r="C1659" s="10" t="s">
        <v>197</v>
      </c>
      <c r="D1659" s="77">
        <v>-18.37</v>
      </c>
      <c r="E1659" s="77">
        <v>29.9</v>
      </c>
      <c r="F1659" s="10" t="s">
        <v>2344</v>
      </c>
      <c r="G1659" s="36" t="s">
        <v>2459</v>
      </c>
      <c r="H1659" s="10" t="s">
        <v>1618</v>
      </c>
      <c r="I1659" s="38" t="s">
        <v>196</v>
      </c>
      <c r="J1659" s="11">
        <v>10000</v>
      </c>
      <c r="K1659" s="38" t="s">
        <v>272</v>
      </c>
    </row>
    <row r="1660" spans="1:11" ht="14.1" customHeight="1" x14ac:dyDescent="0.2">
      <c r="A1660" s="38" t="s">
        <v>1545</v>
      </c>
      <c r="B1660" s="38" t="s">
        <v>1546</v>
      </c>
      <c r="C1660" s="38" t="s">
        <v>192</v>
      </c>
      <c r="D1660" s="73">
        <v>-19.55</v>
      </c>
      <c r="E1660" s="73">
        <v>29.8</v>
      </c>
      <c r="F1660" s="38" t="s">
        <v>2498</v>
      </c>
      <c r="G1660" s="36" t="s">
        <v>2459</v>
      </c>
      <c r="H1660" s="38" t="s">
        <v>1547</v>
      </c>
      <c r="I1660" s="38" t="s">
        <v>196</v>
      </c>
      <c r="J1660" s="41">
        <v>240000</v>
      </c>
      <c r="K1660" s="38" t="s">
        <v>272</v>
      </c>
    </row>
    <row r="1661" spans="1:11" ht="14.1" customHeight="1" x14ac:dyDescent="0.2">
      <c r="A1661" s="38" t="s">
        <v>1545</v>
      </c>
      <c r="B1661" s="38" t="s">
        <v>1619</v>
      </c>
      <c r="C1661" s="38" t="s">
        <v>281</v>
      </c>
      <c r="D1661" s="73">
        <v>-18.350000000000001</v>
      </c>
      <c r="E1661" s="73">
        <v>29.91</v>
      </c>
      <c r="F1661" s="37" t="s">
        <v>2249</v>
      </c>
      <c r="G1661" s="36" t="s">
        <v>2459</v>
      </c>
      <c r="H1661" s="38" t="s">
        <v>1558</v>
      </c>
      <c r="I1661" s="38" t="s">
        <v>196</v>
      </c>
      <c r="J1661" s="41">
        <v>9000</v>
      </c>
      <c r="K1661" s="38" t="s">
        <v>272</v>
      </c>
    </row>
    <row r="1662" spans="1:11" ht="14.1" customHeight="1" x14ac:dyDescent="0.2">
      <c r="A1662" s="38" t="s">
        <v>1545</v>
      </c>
      <c r="B1662" s="38" t="s">
        <v>1603</v>
      </c>
      <c r="C1662" s="38" t="s">
        <v>351</v>
      </c>
      <c r="D1662" s="73">
        <v>-18.03</v>
      </c>
      <c r="E1662" s="73">
        <v>30.42</v>
      </c>
      <c r="F1662" s="37" t="s">
        <v>2249</v>
      </c>
      <c r="G1662" s="36" t="s">
        <v>2459</v>
      </c>
      <c r="H1662" s="38" t="s">
        <v>2345</v>
      </c>
      <c r="I1662" s="38" t="s">
        <v>196</v>
      </c>
      <c r="J1662" s="41">
        <v>2200</v>
      </c>
      <c r="K1662" s="38" t="s">
        <v>272</v>
      </c>
    </row>
    <row r="1663" spans="1:11" ht="14.1" customHeight="1" x14ac:dyDescent="0.2">
      <c r="A1663" s="38" t="s">
        <v>1545</v>
      </c>
      <c r="B1663" s="38" t="s">
        <v>1603</v>
      </c>
      <c r="C1663" s="38" t="s">
        <v>281</v>
      </c>
      <c r="D1663" s="73">
        <v>-18.03</v>
      </c>
      <c r="E1663" s="73">
        <v>30.42</v>
      </c>
      <c r="F1663" s="37" t="s">
        <v>2249</v>
      </c>
      <c r="G1663" s="36" t="s">
        <v>2459</v>
      </c>
      <c r="H1663" s="38" t="s">
        <v>2345</v>
      </c>
      <c r="I1663" s="38" t="s">
        <v>194</v>
      </c>
      <c r="J1663" s="41" t="s">
        <v>198</v>
      </c>
      <c r="K1663" s="38" t="s">
        <v>272</v>
      </c>
    </row>
    <row r="1664" spans="1:11" ht="14.1" customHeight="1" x14ac:dyDescent="0.2">
      <c r="A1664" s="38" t="s">
        <v>1545</v>
      </c>
      <c r="B1664" s="38" t="s">
        <v>1587</v>
      </c>
      <c r="C1664" s="38" t="s">
        <v>351</v>
      </c>
      <c r="D1664" s="73">
        <v>-17.329999999999998</v>
      </c>
      <c r="E1664" s="73">
        <v>31.35</v>
      </c>
      <c r="F1664" s="37" t="s">
        <v>2249</v>
      </c>
      <c r="G1664" s="36" t="s">
        <v>2459</v>
      </c>
      <c r="H1664" s="38" t="s">
        <v>1588</v>
      </c>
      <c r="I1664" s="38" t="s">
        <v>196</v>
      </c>
      <c r="J1664" s="41">
        <v>16000</v>
      </c>
      <c r="K1664" s="38" t="s">
        <v>272</v>
      </c>
    </row>
    <row r="1665" spans="1:11" ht="14.1" customHeight="1" x14ac:dyDescent="0.2">
      <c r="A1665" s="38" t="s">
        <v>1545</v>
      </c>
      <c r="B1665" s="38" t="s">
        <v>1587</v>
      </c>
      <c r="C1665" s="38" t="s">
        <v>281</v>
      </c>
      <c r="D1665" s="73">
        <v>-17.329999999999998</v>
      </c>
      <c r="E1665" s="73">
        <v>31.35</v>
      </c>
      <c r="F1665" s="37" t="s">
        <v>2249</v>
      </c>
      <c r="G1665" s="36" t="s">
        <v>2459</v>
      </c>
      <c r="H1665" s="38" t="s">
        <v>1588</v>
      </c>
      <c r="I1665" s="38" t="s">
        <v>196</v>
      </c>
      <c r="J1665" s="41">
        <v>16000</v>
      </c>
      <c r="K1665" s="38" t="s">
        <v>272</v>
      </c>
    </row>
    <row r="1666" spans="1:11" ht="14.1" customHeight="1" x14ac:dyDescent="0.2">
      <c r="A1666" s="38" t="s">
        <v>1545</v>
      </c>
      <c r="B1666" s="38" t="s">
        <v>1622</v>
      </c>
      <c r="C1666" s="38" t="s">
        <v>197</v>
      </c>
      <c r="D1666" s="73">
        <v>-19.68</v>
      </c>
      <c r="E1666" s="73">
        <v>29.23</v>
      </c>
      <c r="F1666" s="41" t="s">
        <v>2249</v>
      </c>
      <c r="G1666" s="38" t="s">
        <v>375</v>
      </c>
      <c r="H1666" s="38" t="s">
        <v>1621</v>
      </c>
      <c r="I1666" s="38" t="s">
        <v>196</v>
      </c>
      <c r="J1666" s="41">
        <v>3500</v>
      </c>
      <c r="K1666" s="38" t="s">
        <v>272</v>
      </c>
    </row>
    <row r="1667" spans="1:11" ht="14.1" customHeight="1" x14ac:dyDescent="0.2">
      <c r="A1667" s="38" t="s">
        <v>1545</v>
      </c>
      <c r="B1667" s="38" t="s">
        <v>1622</v>
      </c>
      <c r="C1667" s="38" t="s">
        <v>197</v>
      </c>
      <c r="D1667" s="73">
        <v>-19.68</v>
      </c>
      <c r="E1667" s="73">
        <v>29.23</v>
      </c>
      <c r="F1667" s="41" t="s">
        <v>2247</v>
      </c>
      <c r="G1667" s="38" t="s">
        <v>375</v>
      </c>
      <c r="H1667" s="38" t="s">
        <v>1621</v>
      </c>
      <c r="I1667" s="38" t="s">
        <v>196</v>
      </c>
      <c r="J1667" s="41">
        <v>3500</v>
      </c>
      <c r="K1667" s="38" t="s">
        <v>272</v>
      </c>
    </row>
    <row r="1668" spans="1:11" ht="14.1" customHeight="1" x14ac:dyDescent="0.2">
      <c r="A1668" s="38" t="s">
        <v>1545</v>
      </c>
      <c r="B1668" s="38" t="s">
        <v>1622</v>
      </c>
      <c r="C1668" s="38" t="s">
        <v>197</v>
      </c>
      <c r="D1668" s="73">
        <v>-19.68</v>
      </c>
      <c r="E1668" s="73">
        <v>29.23</v>
      </c>
      <c r="F1668" s="41" t="s">
        <v>2245</v>
      </c>
      <c r="G1668" s="38" t="s">
        <v>375</v>
      </c>
      <c r="H1668" s="38" t="s">
        <v>1621</v>
      </c>
      <c r="I1668" s="38" t="s">
        <v>196</v>
      </c>
      <c r="J1668" s="41">
        <v>3500</v>
      </c>
      <c r="K1668" s="38" t="s">
        <v>272</v>
      </c>
    </row>
    <row r="1669" spans="1:11" ht="14.1" customHeight="1" x14ac:dyDescent="0.2">
      <c r="A1669" s="38" t="s">
        <v>1545</v>
      </c>
      <c r="B1669" s="38" t="s">
        <v>1623</v>
      </c>
      <c r="C1669" s="38" t="s">
        <v>197</v>
      </c>
      <c r="D1669" s="73">
        <v>-17.32</v>
      </c>
      <c r="E1669" s="73">
        <v>31.3</v>
      </c>
      <c r="F1669" s="41" t="s">
        <v>2249</v>
      </c>
      <c r="G1669" s="38" t="s">
        <v>375</v>
      </c>
      <c r="H1669" s="38" t="s">
        <v>1621</v>
      </c>
      <c r="I1669" s="38" t="s">
        <v>196</v>
      </c>
      <c r="J1669" s="41">
        <v>5000</v>
      </c>
      <c r="K1669" s="38" t="s">
        <v>272</v>
      </c>
    </row>
    <row r="1670" spans="1:11" ht="14.1" customHeight="1" x14ac:dyDescent="0.2">
      <c r="A1670" s="38" t="s">
        <v>1545</v>
      </c>
      <c r="B1670" s="38" t="s">
        <v>1623</v>
      </c>
      <c r="C1670" s="38" t="s">
        <v>197</v>
      </c>
      <c r="D1670" s="73">
        <v>-17.32</v>
      </c>
      <c r="E1670" s="73">
        <v>31.3</v>
      </c>
      <c r="F1670" s="41" t="s">
        <v>2247</v>
      </c>
      <c r="G1670" s="38" t="s">
        <v>375</v>
      </c>
      <c r="H1670" s="38" t="s">
        <v>1621</v>
      </c>
      <c r="I1670" s="38" t="s">
        <v>196</v>
      </c>
      <c r="J1670" s="41">
        <v>5000</v>
      </c>
      <c r="K1670" s="38" t="s">
        <v>272</v>
      </c>
    </row>
    <row r="1671" spans="1:11" ht="14.1" customHeight="1" x14ac:dyDescent="0.2">
      <c r="A1671" s="38" t="s">
        <v>1545</v>
      </c>
      <c r="B1671" s="38" t="s">
        <v>1623</v>
      </c>
      <c r="C1671" s="38" t="s">
        <v>197</v>
      </c>
      <c r="D1671" s="73">
        <v>-17.32</v>
      </c>
      <c r="E1671" s="73">
        <v>31.3</v>
      </c>
      <c r="F1671" s="41" t="s">
        <v>2245</v>
      </c>
      <c r="G1671" s="38" t="s">
        <v>375</v>
      </c>
      <c r="H1671" s="38" t="s">
        <v>1621</v>
      </c>
      <c r="I1671" s="38" t="s">
        <v>196</v>
      </c>
      <c r="J1671" s="41">
        <v>5000</v>
      </c>
      <c r="K1671" s="38" t="s">
        <v>272</v>
      </c>
    </row>
    <row r="1672" spans="1:11" ht="14.1" customHeight="1" x14ac:dyDescent="0.2">
      <c r="A1672" s="38" t="s">
        <v>1545</v>
      </c>
      <c r="B1672" s="38" t="s">
        <v>1620</v>
      </c>
      <c r="C1672" s="38" t="s">
        <v>197</v>
      </c>
      <c r="D1672" s="73">
        <v>-17.100000000000001</v>
      </c>
      <c r="E1672" s="73">
        <v>31.72</v>
      </c>
      <c r="F1672" s="41" t="s">
        <v>2249</v>
      </c>
      <c r="G1672" s="38" t="s">
        <v>375</v>
      </c>
      <c r="H1672" s="38" t="s">
        <v>1621</v>
      </c>
      <c r="I1672" s="38" t="s">
        <v>194</v>
      </c>
      <c r="J1672" s="41">
        <v>2000</v>
      </c>
      <c r="K1672" s="38" t="s">
        <v>272</v>
      </c>
    </row>
    <row r="1673" spans="1:11" ht="14.1" customHeight="1" x14ac:dyDescent="0.2">
      <c r="A1673" s="38" t="s">
        <v>1545</v>
      </c>
      <c r="B1673" s="38" t="s">
        <v>1620</v>
      </c>
      <c r="C1673" s="38" t="s">
        <v>197</v>
      </c>
      <c r="D1673" s="73">
        <v>-17.100000000000001</v>
      </c>
      <c r="E1673" s="73">
        <v>31.72</v>
      </c>
      <c r="F1673" s="41" t="s">
        <v>2247</v>
      </c>
      <c r="G1673" s="38" t="s">
        <v>375</v>
      </c>
      <c r="H1673" s="38" t="s">
        <v>1621</v>
      </c>
      <c r="I1673" s="38" t="s">
        <v>194</v>
      </c>
      <c r="J1673" s="41">
        <v>2000</v>
      </c>
      <c r="K1673" s="38" t="s">
        <v>272</v>
      </c>
    </row>
    <row r="1674" spans="1:11" ht="14.1" customHeight="1" x14ac:dyDescent="0.2">
      <c r="A1674" s="38" t="s">
        <v>1545</v>
      </c>
      <c r="B1674" s="38" t="s">
        <v>1620</v>
      </c>
      <c r="C1674" s="38" t="s">
        <v>197</v>
      </c>
      <c r="D1674" s="73">
        <v>-17.100000000000001</v>
      </c>
      <c r="E1674" s="73">
        <v>31.72</v>
      </c>
      <c r="F1674" s="41" t="s">
        <v>2245</v>
      </c>
      <c r="G1674" s="38" t="s">
        <v>375</v>
      </c>
      <c r="H1674" s="38" t="s">
        <v>1621</v>
      </c>
      <c r="I1674" s="38" t="s">
        <v>194</v>
      </c>
      <c r="J1674" s="41">
        <v>2000</v>
      </c>
      <c r="K1674" s="38" t="s">
        <v>272</v>
      </c>
    </row>
    <row r="1675" spans="1:11" ht="14.1" customHeight="1" x14ac:dyDescent="0.2">
      <c r="A1675" s="38" t="s">
        <v>1545</v>
      </c>
      <c r="B1675" s="38" t="s">
        <v>1624</v>
      </c>
      <c r="C1675" s="38" t="s">
        <v>197</v>
      </c>
      <c r="D1675" s="73">
        <v>-19.066666666666698</v>
      </c>
      <c r="E1675" s="73">
        <v>31.766666666666701</v>
      </c>
      <c r="F1675" s="38" t="s">
        <v>182</v>
      </c>
      <c r="G1675" s="10" t="s">
        <v>199</v>
      </c>
      <c r="H1675" s="38" t="s">
        <v>1625</v>
      </c>
      <c r="I1675" s="38" t="s">
        <v>196</v>
      </c>
      <c r="J1675" s="41">
        <v>155000</v>
      </c>
      <c r="K1675" s="38" t="s">
        <v>272</v>
      </c>
    </row>
    <row r="1676" spans="1:11" ht="14.1" customHeight="1" x14ac:dyDescent="0.2">
      <c r="A1676" s="38" t="s">
        <v>1545</v>
      </c>
      <c r="B1676" s="38" t="s">
        <v>1626</v>
      </c>
      <c r="C1676" s="38" t="s">
        <v>197</v>
      </c>
      <c r="D1676" s="73">
        <v>-20.566666666666698</v>
      </c>
      <c r="E1676" s="73">
        <v>30.4</v>
      </c>
      <c r="F1676" s="37" t="s">
        <v>2373</v>
      </c>
      <c r="G1676" s="57" t="s">
        <v>1713</v>
      </c>
      <c r="H1676" s="38" t="s">
        <v>2345</v>
      </c>
      <c r="I1676" s="38" t="s">
        <v>196</v>
      </c>
      <c r="J1676" s="41">
        <v>6500</v>
      </c>
      <c r="K1676" s="44" t="s">
        <v>271</v>
      </c>
    </row>
    <row r="1677" spans="1:11" ht="14.1" customHeight="1" x14ac:dyDescent="0.2">
      <c r="A1677" s="38" t="s">
        <v>1545</v>
      </c>
      <c r="B1677" s="38" t="s">
        <v>1630</v>
      </c>
      <c r="C1677" s="38" t="s">
        <v>197</v>
      </c>
      <c r="D1677" s="73">
        <v>-20.316666666666698</v>
      </c>
      <c r="E1677" s="73">
        <v>29.816666666666698</v>
      </c>
      <c r="F1677" s="37" t="s">
        <v>2373</v>
      </c>
      <c r="G1677" s="36" t="s">
        <v>2459</v>
      </c>
      <c r="H1677" s="38" t="s">
        <v>1594</v>
      </c>
      <c r="I1677" s="38" t="s">
        <v>196</v>
      </c>
      <c r="J1677" s="41">
        <v>2000</v>
      </c>
      <c r="K1677" s="44" t="s">
        <v>271</v>
      </c>
    </row>
    <row r="1678" spans="1:11" ht="14.1" customHeight="1" x14ac:dyDescent="0.2">
      <c r="A1678" s="38" t="s">
        <v>1545</v>
      </c>
      <c r="B1678" s="38" t="s">
        <v>1627</v>
      </c>
      <c r="C1678" s="38" t="s">
        <v>351</v>
      </c>
      <c r="D1678" s="73">
        <v>-18.0833333333333</v>
      </c>
      <c r="E1678" s="73">
        <v>30.45</v>
      </c>
      <c r="F1678" s="37" t="s">
        <v>2373</v>
      </c>
      <c r="G1678" s="36" t="s">
        <v>2459</v>
      </c>
      <c r="H1678" s="38" t="s">
        <v>2345</v>
      </c>
      <c r="I1678" s="38" t="s">
        <v>196</v>
      </c>
      <c r="J1678" s="71">
        <v>6000</v>
      </c>
      <c r="K1678" s="44" t="s">
        <v>271</v>
      </c>
    </row>
    <row r="1679" spans="1:11" ht="14.1" customHeight="1" x14ac:dyDescent="0.2">
      <c r="A1679" s="38" t="s">
        <v>1545</v>
      </c>
      <c r="B1679" s="38" t="s">
        <v>1628</v>
      </c>
      <c r="C1679" s="38" t="s">
        <v>197</v>
      </c>
      <c r="D1679" s="73">
        <v>-18.033333333333299</v>
      </c>
      <c r="E1679" s="73">
        <v>30.4166666666667</v>
      </c>
      <c r="F1679" s="37" t="s">
        <v>2373</v>
      </c>
      <c r="G1679" s="57" t="s">
        <v>1629</v>
      </c>
      <c r="H1679" s="38" t="s">
        <v>2345</v>
      </c>
      <c r="I1679" s="37" t="s">
        <v>194</v>
      </c>
      <c r="J1679" s="41">
        <v>4000</v>
      </c>
      <c r="K1679" s="44" t="s">
        <v>271</v>
      </c>
    </row>
    <row r="1680" spans="1:11" ht="14.1" customHeight="1" x14ac:dyDescent="0.2">
      <c r="A1680" s="38" t="s">
        <v>1545</v>
      </c>
      <c r="B1680" s="38" t="s">
        <v>1552</v>
      </c>
      <c r="C1680" s="38" t="s">
        <v>197</v>
      </c>
      <c r="D1680" s="73">
        <v>-20.3333333333333</v>
      </c>
      <c r="E1680" s="73">
        <v>30.066666666666698</v>
      </c>
      <c r="F1680" s="37" t="s">
        <v>2307</v>
      </c>
      <c r="G1680" s="57" t="s">
        <v>375</v>
      </c>
      <c r="H1680" s="38" t="s">
        <v>1549</v>
      </c>
      <c r="I1680" s="38" t="s">
        <v>196</v>
      </c>
      <c r="J1680" s="41">
        <v>200000</v>
      </c>
      <c r="K1680" s="38" t="s">
        <v>272</v>
      </c>
    </row>
    <row r="1681" spans="1:11" ht="14.1" customHeight="1" x14ac:dyDescent="0.2">
      <c r="A1681" s="38" t="s">
        <v>1545</v>
      </c>
      <c r="B1681" s="38" t="s">
        <v>1551</v>
      </c>
      <c r="C1681" s="38" t="s">
        <v>283</v>
      </c>
      <c r="D1681" s="73">
        <v>-20.3333333333333</v>
      </c>
      <c r="E1681" s="73">
        <v>30.066666666666698</v>
      </c>
      <c r="F1681" s="37" t="s">
        <v>2307</v>
      </c>
      <c r="G1681" s="36" t="s">
        <v>2459</v>
      </c>
      <c r="H1681" s="38" t="s">
        <v>1549</v>
      </c>
      <c r="I1681" s="38" t="s">
        <v>196</v>
      </c>
      <c r="J1681" s="41">
        <v>240000</v>
      </c>
      <c r="K1681" s="38" t="s">
        <v>272</v>
      </c>
    </row>
    <row r="1682" spans="1:11" ht="14.1" customHeight="1" x14ac:dyDescent="0.2">
      <c r="A1682" s="38" t="s">
        <v>1545</v>
      </c>
      <c r="B1682" s="38" t="s">
        <v>1550</v>
      </c>
      <c r="C1682" s="38" t="s">
        <v>197</v>
      </c>
      <c r="D1682" s="73">
        <v>-20.016666666666701</v>
      </c>
      <c r="E1682" s="73">
        <v>30.508333333333301</v>
      </c>
      <c r="F1682" s="37" t="s">
        <v>2307</v>
      </c>
      <c r="G1682" s="57" t="s">
        <v>375</v>
      </c>
      <c r="H1682" s="38" t="s">
        <v>1549</v>
      </c>
      <c r="I1682" s="38" t="s">
        <v>196</v>
      </c>
      <c r="J1682" s="41">
        <v>100000</v>
      </c>
      <c r="K1682" s="38" t="s">
        <v>272</v>
      </c>
    </row>
    <row r="1683" spans="1:11" ht="14.1" customHeight="1" x14ac:dyDescent="0.2">
      <c r="A1683" s="38" t="s">
        <v>1545</v>
      </c>
      <c r="B1683" s="38" t="s">
        <v>1548</v>
      </c>
      <c r="C1683" s="38" t="s">
        <v>283</v>
      </c>
      <c r="D1683" s="73">
        <v>-20.016666666666701</v>
      </c>
      <c r="E1683" s="73">
        <v>30.508333333333301</v>
      </c>
      <c r="F1683" s="37" t="s">
        <v>2307</v>
      </c>
      <c r="G1683" s="36" t="s">
        <v>2459</v>
      </c>
      <c r="H1683" s="38" t="s">
        <v>1549</v>
      </c>
      <c r="I1683" s="38" t="s">
        <v>196</v>
      </c>
      <c r="J1683" s="41" t="s">
        <v>198</v>
      </c>
      <c r="K1683" s="38" t="s">
        <v>272</v>
      </c>
    </row>
    <row r="1684" spans="1:11" ht="14.1" customHeight="1" x14ac:dyDescent="0.2">
      <c r="A1684" s="38" t="s">
        <v>1545</v>
      </c>
      <c r="B1684" s="38" t="s">
        <v>1568</v>
      </c>
      <c r="C1684" s="38" t="s">
        <v>351</v>
      </c>
      <c r="D1684" s="73">
        <v>-19.75</v>
      </c>
      <c r="E1684" s="73">
        <v>29.81</v>
      </c>
      <c r="F1684" s="38" t="s">
        <v>2307</v>
      </c>
      <c r="G1684" s="36" t="s">
        <v>2459</v>
      </c>
      <c r="H1684" s="38" t="s">
        <v>2270</v>
      </c>
      <c r="I1684" s="38" t="s">
        <v>196</v>
      </c>
      <c r="J1684" s="41">
        <v>20000</v>
      </c>
      <c r="K1684" s="38" t="s">
        <v>272</v>
      </c>
    </row>
    <row r="1685" spans="1:11" ht="14.1" customHeight="1" x14ac:dyDescent="0.2">
      <c r="A1685" s="38" t="s">
        <v>1545</v>
      </c>
      <c r="B1685" s="38" t="s">
        <v>1632</v>
      </c>
      <c r="C1685" s="38" t="s">
        <v>192</v>
      </c>
      <c r="D1685" s="73">
        <v>-19.016666666666701</v>
      </c>
      <c r="E1685" s="73">
        <v>29.758333333333301</v>
      </c>
      <c r="F1685" s="5" t="s">
        <v>557</v>
      </c>
      <c r="G1685" s="36" t="s">
        <v>2459</v>
      </c>
      <c r="H1685" s="38" t="s">
        <v>2340</v>
      </c>
      <c r="I1685" s="38" t="s">
        <v>196</v>
      </c>
      <c r="J1685" s="41">
        <v>1000000</v>
      </c>
      <c r="K1685" s="38" t="s">
        <v>272</v>
      </c>
    </row>
    <row r="1686" spans="1:11" ht="14.1" customHeight="1" x14ac:dyDescent="0.2">
      <c r="A1686" s="10" t="s">
        <v>1545</v>
      </c>
      <c r="B1686" s="10" t="s">
        <v>1631</v>
      </c>
      <c r="C1686" s="10" t="s">
        <v>197</v>
      </c>
      <c r="D1686" s="77">
        <v>-18.32</v>
      </c>
      <c r="E1686" s="77">
        <v>27.07</v>
      </c>
      <c r="F1686" s="21" t="s">
        <v>2530</v>
      </c>
      <c r="G1686" s="10" t="s">
        <v>1629</v>
      </c>
      <c r="H1686" s="10" t="s">
        <v>294</v>
      </c>
      <c r="I1686" s="38" t="s">
        <v>196</v>
      </c>
      <c r="J1686" s="11">
        <v>1000</v>
      </c>
      <c r="K1686" s="38" t="s">
        <v>272</v>
      </c>
    </row>
    <row r="1687" spans="1:11" ht="14.1" customHeight="1" x14ac:dyDescent="0.2">
      <c r="A1687" s="38" t="s">
        <v>1545</v>
      </c>
      <c r="B1687" s="38" t="s">
        <v>1633</v>
      </c>
      <c r="C1687" s="38" t="s">
        <v>197</v>
      </c>
      <c r="D1687" s="73">
        <v>-19.216666666666701</v>
      </c>
      <c r="E1687" s="73">
        <v>31.716666666666701</v>
      </c>
      <c r="F1687" s="40" t="s">
        <v>1163</v>
      </c>
      <c r="G1687" s="38" t="s">
        <v>199</v>
      </c>
      <c r="H1687" s="38" t="s">
        <v>1634</v>
      </c>
      <c r="I1687" s="38" t="s">
        <v>196</v>
      </c>
      <c r="J1687" s="41">
        <v>40000</v>
      </c>
      <c r="K1687" s="38" t="s">
        <v>272</v>
      </c>
    </row>
    <row r="1688" spans="1:11" ht="14.1" customHeight="1" x14ac:dyDescent="0.2">
      <c r="A1688" s="38" t="s">
        <v>1545</v>
      </c>
      <c r="B1688" s="38" t="s">
        <v>1635</v>
      </c>
      <c r="C1688" s="38" t="s">
        <v>197</v>
      </c>
      <c r="D1688" s="73">
        <v>-19.2</v>
      </c>
      <c r="E1688" s="73">
        <v>31.716666666666701</v>
      </c>
      <c r="F1688" s="40" t="s">
        <v>1163</v>
      </c>
      <c r="G1688" s="38" t="s">
        <v>199</v>
      </c>
      <c r="H1688" s="38" t="s">
        <v>1636</v>
      </c>
      <c r="I1688" s="38" t="s">
        <v>196</v>
      </c>
      <c r="J1688" s="41">
        <v>40000</v>
      </c>
      <c r="K1688" s="38" t="s">
        <v>272</v>
      </c>
    </row>
  </sheetData>
  <autoFilter ref="A1:K1688" xr:uid="{00000000-0009-0000-0000-000000000000}">
    <sortState xmlns:xlrd2="http://schemas.microsoft.com/office/spreadsheetml/2017/richdata2" ref="A2:K1688">
      <sortCondition ref="A1:A1688"/>
    </sortState>
  </autoFilter>
  <phoneticPr fontId="0" type="noConversion"/>
  <pageMargins left="0.78740157499999996" right="0.78740157499999996" top="0.984251969" bottom="0.984251969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cols>
    <col min="1" max="256" width="9.140625" customWidth="1"/>
  </cols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cols>
    <col min="1" max="256" width="9.140625" customWidth="1"/>
  </cols>
  <sheetData/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Eros</dc:creator>
  <cp:lastModifiedBy>Compta</cp:lastModifiedBy>
  <dcterms:created xsi:type="dcterms:W3CDTF">2006-05-12T19:50:01Z</dcterms:created>
  <dcterms:modified xsi:type="dcterms:W3CDTF">2020-04-06T15:47:21Z</dcterms:modified>
</cp:coreProperties>
</file>