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525" windowWidth="19815" windowHeight="7365" activeTab="1"/>
  </bookViews>
  <sheets>
    <sheet name="Instructivos" sheetId="1" r:id="rId1"/>
    <sheet name="Pantalla de Ingreso" sheetId="2" r:id="rId2"/>
    <sheet name="Calculo Costo Hora" sheetId="3" r:id="rId3"/>
  </sheets>
  <calcPr calcId="145621" iterateDelta="1E-4"/>
</workbook>
</file>

<file path=xl/calcChain.xml><?xml version="1.0" encoding="utf-8"?>
<calcChain xmlns="http://schemas.openxmlformats.org/spreadsheetml/2006/main">
  <c r="I11" i="2" l="1"/>
  <c r="I12" i="2"/>
  <c r="I13" i="2"/>
  <c r="I14" i="2"/>
  <c r="I15" i="2"/>
  <c r="I16" i="2"/>
  <c r="I17" i="2"/>
  <c r="G11" i="2"/>
  <c r="G12" i="2"/>
  <c r="G13" i="2"/>
  <c r="G14" i="2"/>
  <c r="G15" i="2"/>
  <c r="G16" i="2"/>
  <c r="G17" i="2"/>
  <c r="D11" i="2"/>
  <c r="D12" i="2"/>
  <c r="D13" i="2"/>
  <c r="D14" i="2"/>
  <c r="D15" i="2"/>
  <c r="D16" i="2"/>
  <c r="D17" i="2"/>
  <c r="C11" i="2"/>
  <c r="C12" i="2"/>
  <c r="C13" i="2"/>
  <c r="C14" i="2"/>
  <c r="C15" i="2"/>
  <c r="C16" i="2"/>
  <c r="C17" i="2"/>
  <c r="D9" i="2" l="1"/>
  <c r="D10" i="2"/>
  <c r="C9" i="2"/>
  <c r="G9" i="2" s="1"/>
  <c r="I9" i="2" s="1"/>
  <c r="C10" i="2"/>
  <c r="G10" i="2" s="1"/>
  <c r="I10" i="2" s="1"/>
  <c r="D6" i="2"/>
  <c r="G6" i="2" s="1"/>
  <c r="I6" i="2" s="1"/>
  <c r="D7" i="2"/>
  <c r="D8" i="2"/>
  <c r="C6" i="2"/>
  <c r="C7" i="2"/>
  <c r="G7" i="2" s="1"/>
  <c r="I7" i="2" s="1"/>
  <c r="C8" i="2"/>
  <c r="G8" i="2" s="1"/>
  <c r="I8" i="2" s="1"/>
  <c r="F6" i="3"/>
  <c r="F5" i="3"/>
  <c r="F4" i="3"/>
  <c r="F3" i="3"/>
  <c r="F8" i="3" s="1"/>
  <c r="F2" i="3"/>
  <c r="D5" i="2"/>
  <c r="C5" i="2"/>
  <c r="D4" i="2"/>
  <c r="C4" i="2"/>
  <c r="D3" i="2"/>
  <c r="C3" i="2"/>
  <c r="D2" i="2"/>
  <c r="G2" i="2" s="1"/>
  <c r="I2" i="2" s="1"/>
  <c r="C2" i="2"/>
  <c r="G3" i="2" l="1"/>
  <c r="I3" i="2" s="1"/>
  <c r="G5" i="2"/>
  <c r="I5" i="2" s="1"/>
  <c r="G4" i="2"/>
  <c r="I4" i="2" s="1"/>
  <c r="F10" i="3"/>
  <c r="F11" i="3"/>
  <c r="F9" i="3"/>
  <c r="I18" i="2" l="1"/>
  <c r="I19" i="2" s="1"/>
  <c r="F12" i="3"/>
  <c r="F13" i="3" s="1"/>
  <c r="I20" i="2" l="1"/>
  <c r="I21" i="2" s="1"/>
</calcChain>
</file>

<file path=xl/comments1.xml><?xml version="1.0" encoding="utf-8"?>
<comments xmlns="http://schemas.openxmlformats.org/spreadsheetml/2006/main">
  <authors>
    <author/>
  </authors>
  <commentList>
    <comment ref="I20" authorId="0">
      <text>
        <r>
          <rPr>
            <sz val="10"/>
            <color rgb="FF000000"/>
            <rFont val="Arial"/>
          </rPr>
          <t>Interacciones de 40 horas
	-Victor Aravena</t>
        </r>
      </text>
    </comment>
  </commentList>
</comments>
</file>

<file path=xl/comments2.xml><?xml version="1.0" encoding="utf-8"?>
<comments xmlns="http://schemas.openxmlformats.org/spreadsheetml/2006/main">
  <authors>
    <author/>
  </authors>
  <commentList>
    <comment ref="C1" authorId="0">
      <text>
        <r>
          <rPr>
            <sz val="10"/>
            <color rgb="FF000000"/>
            <rFont val="Arial"/>
          </rPr>
          <t>costo empresa = costo liquido + imposiciones + idm vacaciones y despido + bono
	-Victor Aravena</t>
        </r>
      </text>
    </comment>
    <comment ref="E2" authorId="0">
      <text>
        <r>
          <rPr>
            <sz val="10"/>
            <color rgb="FF000000"/>
            <rFont val="Arial"/>
          </rPr>
          <t>una semana segun xp
	-Victor Aravena</t>
        </r>
      </text>
    </comment>
  </commentList>
</comments>
</file>

<file path=xl/sharedStrings.xml><?xml version="1.0" encoding="utf-8"?>
<sst xmlns="http://schemas.openxmlformats.org/spreadsheetml/2006/main" count="70" uniqueCount="68">
  <si>
    <t>Número</t>
  </si>
  <si>
    <t>Check</t>
  </si>
  <si>
    <t>Puntos o Consideraciones</t>
  </si>
  <si>
    <t>Desglose su módulo en productos. Los productos son pantalla de ingreso, pantalla de salida, Webservice o Api, Reporte y Carga de Excel</t>
  </si>
  <si>
    <t>Separar los productos que corresponden a nuevas funcionalidades</t>
  </si>
  <si>
    <t>Separar los productos que corresponden a mantenciones. Si es una mantención se debe definir qué elementos nuevos se agregan o modifican.</t>
  </si>
  <si>
    <t>Dentro de los productos que corresponden a nuevas funcionalidades se deben separar aquellos que serán implementados con tecnología JAVA con tecnología PHP. Es necesario llevar el cálculo estadístico de cada factor de forma independiente por cada lenguaje o framework.</t>
  </si>
  <si>
    <t>Dentro de los productos que corresponden a mantenciones se deben separar aquellos que serán implementados con tecnología JAVA con tecnología PHP</t>
  </si>
  <si>
    <t>Se considera que existe una validación de interfaz y una validación de Negocio / Restricción por cada campo del formulario como mínimo</t>
  </si>
  <si>
    <t>Todos los productos deben tener por los menos una acción/operación y una excepción</t>
  </si>
  <si>
    <t>Existe un precio mínimo por producto de es 4 horas.</t>
  </si>
  <si>
    <t>Cuando se desea implementar un grilla con campos de edición se contabilidad cada elementos. Ejemplo si se desea implementar una grilla con cinco columnas y 10 registros, si todos los campos son editables se debe contabilizar como pantalla de entrada con 50 campos (5 columnas x 10 registros)</t>
  </si>
  <si>
    <t>Si una página tiene etiqueta de navegación, se considera que cada etiqueta es un producto de Pantalla de ingreso</t>
  </si>
  <si>
    <t>Si una página posee un formulario de ingreso, búsqueda, ver, modificar y grilla de resultados, cada formulario es un producto separado.</t>
  </si>
  <si>
    <t>Ver documento compartido "Documento Fórmula " https://docs.google.com/a/ceisufro.cl/document/d/1Indcw003KonlNIJaxyHVxu81e1EhybD6hgMrFpw0VUo/edit</t>
  </si>
  <si>
    <t>Para definir el cálculo de cada factor es necesario medir el tiempo histórico promedio en implementar un artefacto de software y la cantidad de elementos promedios.</t>
  </si>
  <si>
    <t>En caso de no existir algún registro histórico, cada uno de los integrantes podría suponer un tiempo que demoraría en construir un formulario con 30 elementos. El tiempo promedio quitando los valores más extremos sería el tiempo a considerar</t>
  </si>
  <si>
    <t>Es importante reajustar los factores frente a cada entrega.</t>
  </si>
  <si>
    <t>A nivel de interfaces usuarias es recomendable obtener valores de factores distinto por interfaces en aplicación móviles y web</t>
  </si>
  <si>
    <t>Se podría tener valores de factores por equipos o por ingenieros</t>
  </si>
  <si>
    <t>Nombre Artefacto</t>
  </si>
  <si>
    <t>Número de Campos</t>
  </si>
  <si>
    <t>Validación Interfaz</t>
  </si>
  <si>
    <t>Validaciones Negocios / Restricciones</t>
  </si>
  <si>
    <t>Acciones / Operaciones</t>
  </si>
  <si>
    <t>Excepciones</t>
  </si>
  <si>
    <t>Total Elementos</t>
  </si>
  <si>
    <t>Factor</t>
  </si>
  <si>
    <t>Total Estimado en Horas</t>
  </si>
  <si>
    <t>Total Horas</t>
  </si>
  <si>
    <t>Total Día</t>
  </si>
  <si>
    <t>Tipo de Producto</t>
  </si>
  <si>
    <t>Valor Factor</t>
  </si>
  <si>
    <t>Cantidad Iteracciones Esperada</t>
  </si>
  <si>
    <t>Pantalla Ingreso</t>
  </si>
  <si>
    <t>Monto Esperado</t>
  </si>
  <si>
    <t>Pantalla Salida</t>
  </si>
  <si>
    <t>Webservice - Api - Conector</t>
  </si>
  <si>
    <t>Reporte</t>
  </si>
  <si>
    <t>Carga de Excel</t>
  </si>
  <si>
    <t>Template</t>
  </si>
  <si>
    <t>Perfil</t>
  </si>
  <si>
    <t>Costo Empresa</t>
  </si>
  <si>
    <t>Participación Jornada</t>
  </si>
  <si>
    <t>Tiempo Iteracción Horas</t>
  </si>
  <si>
    <t>Costo en Iteracción</t>
  </si>
  <si>
    <t>Ingeniero de Software</t>
  </si>
  <si>
    <t>Ingeniero de Testing</t>
  </si>
  <si>
    <t>Ingeniero de Proyecto</t>
  </si>
  <si>
    <t>Ingeniero de Operación</t>
  </si>
  <si>
    <t>Costo Iteracción</t>
  </si>
  <si>
    <t>Riesgo %</t>
  </si>
  <si>
    <t>Utilidad %</t>
  </si>
  <si>
    <t>Paso 1</t>
  </si>
  <si>
    <t>Incorporar el equipo por cada iteracción</t>
  </si>
  <si>
    <t>Administración %</t>
  </si>
  <si>
    <t>Costo por Hora</t>
  </si>
  <si>
    <t>FormularioActualizar</t>
  </si>
  <si>
    <t>FormularioActualizarUsuario</t>
  </si>
  <si>
    <t>FormularioEliminar</t>
  </si>
  <si>
    <t>FormularioEliminarUsuario</t>
  </si>
  <si>
    <t>FormularioIngresar</t>
  </si>
  <si>
    <t>FormularioIngresarUsuario</t>
  </si>
  <si>
    <t>FormularioListar</t>
  </si>
  <si>
    <t>FormularioListarUsuario</t>
  </si>
  <si>
    <t>FormularioLogin</t>
  </si>
  <si>
    <t>Buscador Simple</t>
  </si>
  <si>
    <t>Buscador Avanzado</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</si>
</sst>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
      <b/>
      <sz val="14"/>
      <color rgb="FF000000"/>
      <name val="Arial"/>
    </font>
    <font>
      <b/>
      <sz val="10"/>
      <color rgb="FF000000"/>
      <name val="Arial"/>
    </font>
    <font>
      <b/>
      <sz val="10"/>
      <color rgb="FF000000"/>
      <name val="Arial"/>
    </font>
    <font>
      <b/>
      <sz val="10"/>
      <color rgb="FF000000"/>
      <name val="Arial"/>
    </font>
    <font>
      <b/>
      <sz val="10"/>
      <color rgb="FF000000"/>
      <name val="Arial"/>
    </font>
    <font>
      <b/>
      <sz val="10"/>
      <color rgb="FF000000"/>
      <name val="Arial"/>
    </font>
  </fonts>
  <fills count="18">
    <fill>
      <patternFill patternType="none"/>
    </fill>
    <fill>
      <patternFill patternType="gray125"/>
    </fill>
    <fill>
      <patternFill patternType="solid">
        <fgColor rgb="FFFFFF99"/>
        <bgColor indexed="64"/>
      </patternFill>
    </fill>
    <fill>
      <patternFill patternType="solid">
        <fgColor rgb="FFFFFF00"/>
        <bgColor indexed="64"/>
      </patternFill>
    </fill>
    <fill>
      <patternFill patternType="solid">
        <fgColor rgb="FFFFFF00"/>
        <bgColor indexed="64"/>
      </patternFill>
    </fill>
    <fill>
      <patternFill patternType="solid">
        <fgColor rgb="FF33CCCC"/>
        <bgColor indexed="64"/>
      </patternFill>
    </fill>
    <fill>
      <patternFill patternType="solid">
        <fgColor rgb="FFFFFF00"/>
        <bgColor indexed="64"/>
      </patternFill>
    </fill>
    <fill>
      <patternFill patternType="solid">
        <fgColor rgb="FFFFFF99"/>
        <bgColor indexed="64"/>
      </patternFill>
    </fill>
    <fill>
      <patternFill patternType="solid">
        <fgColor rgb="FFFFFF99"/>
        <bgColor indexed="64"/>
      </patternFill>
    </fill>
    <fill>
      <patternFill patternType="solid">
        <fgColor rgb="FF33CCCC"/>
        <bgColor indexed="64"/>
      </patternFill>
    </fill>
    <fill>
      <patternFill patternType="solid">
        <fgColor rgb="FF33CCCC"/>
        <bgColor indexed="64"/>
      </patternFill>
    </fill>
    <fill>
      <patternFill patternType="solid">
        <fgColor rgb="FFCCFFFF"/>
        <bgColor indexed="64"/>
      </patternFill>
    </fill>
    <fill>
      <patternFill patternType="solid">
        <fgColor rgb="FFFFFF00"/>
        <bgColor indexed="64"/>
      </patternFill>
    </fill>
    <fill>
      <patternFill patternType="solid">
        <fgColor rgb="FFCCFFFF"/>
        <bgColor indexed="64"/>
      </patternFill>
    </fill>
    <fill>
      <patternFill patternType="solid">
        <fgColor rgb="FF00CCFF"/>
        <bgColor indexed="64"/>
      </patternFill>
    </fill>
    <fill>
      <patternFill patternType="solid">
        <fgColor rgb="FF00CCFF"/>
        <bgColor indexed="64"/>
      </patternFill>
    </fill>
    <fill>
      <patternFill patternType="solid">
        <fgColor rgb="FFA4C2F4"/>
        <bgColor indexed="64"/>
      </patternFill>
    </fill>
    <fill>
      <patternFill patternType="solid">
        <fgColor rgb="FF33CCCC"/>
        <bgColor indexed="64"/>
      </patternFill>
    </fill>
  </fills>
  <borders count="29">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rgb="FF000000"/>
      </top>
      <bottom/>
      <diagonal/>
    </border>
    <border>
      <left/>
      <right/>
      <top style="thin">
        <color indexed="64"/>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rgb="FF000000"/>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rgb="FF000000"/>
      </left>
      <right/>
      <top/>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33">
    <xf numFmtId="0" fontId="0" fillId="0" borderId="0" xfId="0" applyAlignment="1">
      <alignment wrapText="1"/>
    </xf>
    <xf numFmtId="0" fontId="0" fillId="0" borderId="1" xfId="0" applyBorder="1" applyAlignment="1">
      <alignment wrapText="1"/>
    </xf>
    <xf numFmtId="0" fontId="0" fillId="0" borderId="2" xfId="0" applyBorder="1" applyAlignment="1">
      <alignment wrapText="1"/>
    </xf>
    <xf numFmtId="0" fontId="1" fillId="2" borderId="3" xfId="0" applyFont="1" applyFill="1" applyBorder="1" applyAlignment="1">
      <alignment wrapText="1"/>
    </xf>
    <xf numFmtId="0" fontId="0" fillId="0" borderId="4" xfId="0" applyBorder="1" applyAlignment="1">
      <alignment wrapText="1"/>
    </xf>
    <xf numFmtId="0" fontId="2" fillId="0" borderId="5" xfId="0" applyFont="1" applyBorder="1" applyAlignment="1">
      <alignment wrapText="1"/>
    </xf>
    <xf numFmtId="0" fontId="0" fillId="0" borderId="6" xfId="0" applyBorder="1" applyAlignment="1">
      <alignment wrapText="1"/>
    </xf>
    <xf numFmtId="0" fontId="3" fillId="3" borderId="7" xfId="0" applyFont="1" applyFill="1" applyBorder="1" applyAlignment="1">
      <alignment wrapText="1"/>
    </xf>
    <xf numFmtId="0" fontId="0" fillId="4" borderId="8" xfId="0" applyFill="1" applyBorder="1" applyAlignment="1">
      <alignment wrapText="1"/>
    </xf>
    <xf numFmtId="0" fontId="4" fillId="5" borderId="9" xfId="0" applyFont="1" applyFill="1" applyBorder="1" applyAlignment="1">
      <alignment horizontal="center" wrapText="1"/>
    </xf>
    <xf numFmtId="0" fontId="0" fillId="0" borderId="10" xfId="0" applyBorder="1" applyAlignment="1">
      <alignment wrapText="1"/>
    </xf>
    <xf numFmtId="0" fontId="5" fillId="0" borderId="11" xfId="0" applyFont="1" applyBorder="1" applyAlignment="1">
      <alignment wrapText="1"/>
    </xf>
    <xf numFmtId="0" fontId="0" fillId="6" borderId="0" xfId="0" applyFill="1" applyAlignment="1">
      <alignment wrapText="1"/>
    </xf>
    <xf numFmtId="0" fontId="0" fillId="0" borderId="12" xfId="0" applyBorder="1" applyAlignment="1">
      <alignment wrapText="1"/>
    </xf>
    <xf numFmtId="0" fontId="0" fillId="7" borderId="13" xfId="0" applyFill="1" applyBorder="1" applyAlignment="1">
      <alignment wrapText="1"/>
    </xf>
    <xf numFmtId="0" fontId="6" fillId="0" borderId="0" xfId="0" applyFont="1" applyAlignment="1">
      <alignment wrapText="1"/>
    </xf>
    <xf numFmtId="0" fontId="0" fillId="8" borderId="14" xfId="0" applyFill="1" applyBorder="1" applyAlignment="1">
      <alignment wrapText="1"/>
    </xf>
    <xf numFmtId="0" fontId="7" fillId="9" borderId="15" xfId="0" applyFont="1" applyFill="1" applyBorder="1" applyAlignment="1">
      <alignment wrapText="1"/>
    </xf>
    <xf numFmtId="0" fontId="8" fillId="10" borderId="16" xfId="0" applyFont="1" applyFill="1" applyBorder="1" applyAlignment="1">
      <alignment wrapText="1"/>
    </xf>
    <xf numFmtId="0" fontId="0" fillId="0" borderId="17" xfId="0" applyBorder="1" applyAlignment="1">
      <alignment wrapText="1"/>
    </xf>
    <xf numFmtId="0" fontId="0" fillId="0" borderId="18" xfId="0" applyBorder="1" applyAlignment="1">
      <alignment wrapText="1"/>
    </xf>
    <xf numFmtId="0" fontId="10" fillId="12" borderId="0" xfId="0" applyFont="1" applyFill="1" applyAlignment="1">
      <alignment wrapText="1"/>
    </xf>
    <xf numFmtId="0" fontId="0" fillId="0" borderId="21" xfId="0" applyBorder="1" applyAlignment="1">
      <alignment wrapText="1"/>
    </xf>
    <xf numFmtId="0" fontId="0" fillId="0" borderId="22" xfId="0" applyBorder="1" applyAlignment="1">
      <alignment wrapText="1"/>
    </xf>
    <xf numFmtId="0" fontId="0" fillId="13" borderId="23" xfId="0" applyFill="1" applyBorder="1" applyAlignment="1">
      <alignment wrapText="1"/>
    </xf>
    <xf numFmtId="0" fontId="11" fillId="14" borderId="24" xfId="0" applyFont="1" applyFill="1" applyBorder="1" applyAlignment="1">
      <alignment wrapText="1"/>
    </xf>
    <xf numFmtId="0" fontId="12" fillId="15" borderId="26" xfId="0" applyFont="1" applyFill="1" applyBorder="1" applyAlignment="1">
      <alignment wrapText="1"/>
    </xf>
    <xf numFmtId="0" fontId="13" fillId="16" borderId="27" xfId="0" applyFont="1" applyFill="1" applyBorder="1" applyAlignment="1">
      <alignment wrapText="1"/>
    </xf>
    <xf numFmtId="0" fontId="14" fillId="17" borderId="28" xfId="0" applyFont="1" applyFill="1" applyBorder="1" applyAlignment="1">
      <alignment horizontal="center" wrapText="1"/>
    </xf>
    <xf numFmtId="0" fontId="0" fillId="0" borderId="20" xfId="0" applyBorder="1" applyAlignment="1">
      <alignment wrapText="1"/>
    </xf>
    <xf numFmtId="0" fontId="0" fillId="0" borderId="25" xfId="0" applyBorder="1" applyAlignment="1">
      <alignment wrapText="1"/>
    </xf>
    <xf numFmtId="0" fontId="9" fillId="11" borderId="19" xfId="0" applyFont="1" applyFill="1" applyBorder="1" applyAlignment="1">
      <alignment wrapText="1"/>
    </xf>
    <xf numFmtId="0" fontId="0" fillId="13" borderId="23" xfId="0" applyFill="1" applyBorder="1" applyAlignment="1">
      <alignment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85725</xdr:colOff>
      <xdr:row>61</xdr:row>
      <xdr:rowOff>66675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85725</xdr:colOff>
      <xdr:row>61</xdr:row>
      <xdr:rowOff>66675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0</xdr:colOff>
      <xdr:row>58</xdr:row>
      <xdr:rowOff>66675</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400050</xdr:colOff>
      <xdr:row>58</xdr:row>
      <xdr:rowOff>133350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400050</xdr:colOff>
      <xdr:row>58</xdr:row>
      <xdr:rowOff>133350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400050</xdr:colOff>
      <xdr:row>58</xdr:row>
      <xdr:rowOff>133350</xdr:rowOff>
    </xdr:to>
    <xdr:sp macro="" textlink="">
      <xdr:nvSpPr>
        <xdr:cNvPr id="3"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pane ySplit="1" topLeftCell="A2" activePane="bottomLeft" state="frozen"/>
      <selection pane="bottomLeft" activeCell="A2" sqref="A2"/>
    </sheetView>
  </sheetViews>
  <sheetFormatPr baseColWidth="10" defaultColWidth="17.140625" defaultRowHeight="12.75" customHeight="1" x14ac:dyDescent="0.2"/>
  <cols>
    <col min="1" max="1" width="9.42578125" customWidth="1"/>
    <col min="2" max="2" width="9" customWidth="1"/>
    <col min="3" max="3" width="133.28515625" customWidth="1"/>
    <col min="4" max="4" width="67.28515625" customWidth="1"/>
  </cols>
  <sheetData>
    <row r="1" spans="1:5" x14ac:dyDescent="0.2">
      <c r="A1" s="3" t="s">
        <v>0</v>
      </c>
      <c r="B1" s="3" t="s">
        <v>1</v>
      </c>
      <c r="C1" s="3" t="s">
        <v>2</v>
      </c>
      <c r="D1" s="20"/>
    </row>
    <row r="2" spans="1:5" ht="36" customHeight="1" x14ac:dyDescent="0.2">
      <c r="A2" s="2"/>
      <c r="B2" s="2"/>
      <c r="C2" s="2" t="s">
        <v>3</v>
      </c>
      <c r="D2" s="1"/>
    </row>
    <row r="3" spans="1:5" x14ac:dyDescent="0.2">
      <c r="A3" s="2"/>
      <c r="B3" s="2"/>
      <c r="C3" s="2" t="s">
        <v>4</v>
      </c>
      <c r="D3" s="1"/>
    </row>
    <row r="4" spans="1:5" x14ac:dyDescent="0.2">
      <c r="A4" s="2"/>
      <c r="B4" s="2"/>
      <c r="C4" s="2" t="s">
        <v>5</v>
      </c>
      <c r="D4" s="1"/>
    </row>
    <row r="5" spans="1:5" ht="25.5" x14ac:dyDescent="0.2">
      <c r="A5" s="2"/>
      <c r="B5" s="2"/>
      <c r="C5" s="2" t="s">
        <v>6</v>
      </c>
      <c r="D5" s="1"/>
    </row>
    <row r="6" spans="1:5" x14ac:dyDescent="0.2">
      <c r="A6" s="2"/>
      <c r="B6" s="2"/>
      <c r="C6" s="2" t="s">
        <v>7</v>
      </c>
      <c r="D6" s="1"/>
    </row>
    <row r="7" spans="1:5" x14ac:dyDescent="0.2">
      <c r="A7" s="2"/>
      <c r="B7" s="2"/>
      <c r="C7" s="2" t="s">
        <v>8</v>
      </c>
      <c r="D7" s="1"/>
    </row>
    <row r="8" spans="1:5" x14ac:dyDescent="0.2">
      <c r="A8" s="2"/>
      <c r="B8" s="2"/>
      <c r="C8" s="2" t="s">
        <v>9</v>
      </c>
      <c r="D8" s="1"/>
    </row>
    <row r="9" spans="1:5" x14ac:dyDescent="0.2">
      <c r="A9" s="2"/>
      <c r="B9" s="2"/>
      <c r="C9" s="2" t="s">
        <v>10</v>
      </c>
      <c r="D9" s="1"/>
    </row>
    <row r="10" spans="1:5" ht="25.5" x14ac:dyDescent="0.2">
      <c r="A10" s="2"/>
      <c r="B10" s="2"/>
      <c r="C10" s="2" t="s">
        <v>11</v>
      </c>
      <c r="D10" s="1"/>
    </row>
    <row r="11" spans="1:5" x14ac:dyDescent="0.2">
      <c r="A11" s="2"/>
      <c r="B11" s="2"/>
      <c r="C11" s="2" t="s">
        <v>12</v>
      </c>
      <c r="D11" s="1"/>
    </row>
    <row r="12" spans="1:5" x14ac:dyDescent="0.2">
      <c r="A12" s="2"/>
      <c r="B12" s="2"/>
      <c r="C12" s="2" t="s">
        <v>13</v>
      </c>
      <c r="D12" s="1"/>
    </row>
    <row r="13" spans="1:5" ht="25.5" x14ac:dyDescent="0.2">
      <c r="A13" s="2"/>
      <c r="B13" s="2"/>
      <c r="C13" s="2" t="s">
        <v>14</v>
      </c>
      <c r="D13" s="1"/>
    </row>
    <row r="14" spans="1:5" ht="25.5" x14ac:dyDescent="0.2">
      <c r="A14" s="2"/>
      <c r="B14" s="2"/>
      <c r="C14" s="2" t="s">
        <v>15</v>
      </c>
      <c r="D14" s="10"/>
      <c r="E14" s="20"/>
    </row>
    <row r="15" spans="1:5" ht="25.5" x14ac:dyDescent="0.2">
      <c r="A15" s="2"/>
      <c r="B15" s="2"/>
      <c r="C15" s="2" t="s">
        <v>16</v>
      </c>
      <c r="D15" s="1"/>
    </row>
    <row r="16" spans="1:5" x14ac:dyDescent="0.2">
      <c r="A16" s="2"/>
      <c r="B16" s="2"/>
      <c r="C16" s="2" t="s">
        <v>17</v>
      </c>
      <c r="D16" s="1"/>
    </row>
    <row r="17" spans="1:4" x14ac:dyDescent="0.2">
      <c r="A17" s="2"/>
      <c r="B17" s="2"/>
      <c r="C17" s="2" t="s">
        <v>18</v>
      </c>
      <c r="D17" s="1"/>
    </row>
    <row r="18" spans="1:4" x14ac:dyDescent="0.2">
      <c r="A18" s="2"/>
      <c r="B18" s="2"/>
      <c r="C18" s="2" t="s">
        <v>19</v>
      </c>
      <c r="D18" s="1"/>
    </row>
    <row r="19" spans="1:4" x14ac:dyDescent="0.2">
      <c r="A19" s="13"/>
      <c r="B19" s="13"/>
      <c r="C19"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7"/>
  <sheetViews>
    <sheetView tabSelected="1" workbookViewId="0">
      <pane ySplit="1" topLeftCell="A2" activePane="bottomLeft" state="frozen"/>
      <selection pane="bottomLeft" activeCell="A11" sqref="A11"/>
    </sheetView>
  </sheetViews>
  <sheetFormatPr baseColWidth="10" defaultColWidth="17.140625" defaultRowHeight="12.75" customHeight="1" x14ac:dyDescent="0.2"/>
  <cols>
    <col min="1" max="1" width="25.85546875" customWidth="1"/>
    <col min="2" max="2" width="14.42578125" customWidth="1"/>
    <col min="3" max="3" width="18.42578125" customWidth="1"/>
    <col min="4" max="4" width="17.42578125" customWidth="1"/>
    <col min="5" max="5" width="15.5703125" customWidth="1"/>
    <col min="6" max="6" width="16.85546875" customWidth="1"/>
  </cols>
  <sheetData>
    <row r="1" spans="1:23" ht="12.75" customHeight="1" x14ac:dyDescent="0.2">
      <c r="A1" s="9" t="s">
        <v>20</v>
      </c>
      <c r="B1" s="28" t="s">
        <v>21</v>
      </c>
      <c r="C1" s="17" t="s">
        <v>22</v>
      </c>
      <c r="D1" s="17" t="s">
        <v>23</v>
      </c>
      <c r="E1" s="18" t="s">
        <v>24</v>
      </c>
      <c r="F1" s="18" t="s">
        <v>25</v>
      </c>
      <c r="G1" s="27" t="s">
        <v>26</v>
      </c>
      <c r="H1" s="26" t="s">
        <v>27</v>
      </c>
      <c r="I1" s="25" t="s">
        <v>28</v>
      </c>
      <c r="J1" s="20"/>
      <c r="U1" s="23"/>
      <c r="V1" s="23"/>
      <c r="W1" s="23"/>
    </row>
    <row r="2" spans="1:23" ht="12.75" customHeight="1" x14ac:dyDescent="0.2">
      <c r="A2" s="6" t="s">
        <v>57</v>
      </c>
      <c r="B2" s="2">
        <v>16</v>
      </c>
      <c r="C2" s="16">
        <f t="shared" ref="C2:C17" si="0">B2*1</f>
        <v>16</v>
      </c>
      <c r="D2" s="16">
        <f t="shared" ref="D2:D17" si="1">B2*1</f>
        <v>16</v>
      </c>
      <c r="E2" s="2">
        <v>1</v>
      </c>
      <c r="F2" s="2">
        <v>1</v>
      </c>
      <c r="G2" s="19">
        <f t="shared" ref="G2:G17" si="2">SUM(B2:F2)</f>
        <v>50</v>
      </c>
      <c r="H2" s="19">
        <v>0.68600000000000005</v>
      </c>
      <c r="I2" s="2">
        <f t="shared" ref="I2:I17" si="3">G2*H2</f>
        <v>34.300000000000004</v>
      </c>
      <c r="J2" s="1"/>
      <c r="U2" s="13"/>
      <c r="V2" s="13"/>
      <c r="W2" s="13"/>
    </row>
    <row r="3" spans="1:23" ht="12.75" customHeight="1" x14ac:dyDescent="0.2">
      <c r="A3" s="4" t="s">
        <v>58</v>
      </c>
      <c r="B3" s="2">
        <v>6</v>
      </c>
      <c r="C3" s="14">
        <f t="shared" si="0"/>
        <v>6</v>
      </c>
      <c r="D3" s="14">
        <f t="shared" si="1"/>
        <v>6</v>
      </c>
      <c r="E3" s="2">
        <v>1</v>
      </c>
      <c r="F3" s="2">
        <v>1</v>
      </c>
      <c r="G3" s="2">
        <f t="shared" si="2"/>
        <v>20</v>
      </c>
      <c r="H3" s="19">
        <v>0.68600000000000005</v>
      </c>
      <c r="I3" s="2">
        <f t="shared" si="3"/>
        <v>13.72</v>
      </c>
      <c r="J3" s="1"/>
    </row>
    <row r="4" spans="1:23" ht="12.75" customHeight="1" x14ac:dyDescent="0.2">
      <c r="A4" s="4" t="s">
        <v>59</v>
      </c>
      <c r="B4" s="2">
        <v>2</v>
      </c>
      <c r="C4" s="14">
        <f t="shared" si="0"/>
        <v>2</v>
      </c>
      <c r="D4" s="14">
        <f t="shared" si="1"/>
        <v>2</v>
      </c>
      <c r="E4" s="2">
        <v>1</v>
      </c>
      <c r="F4" s="2">
        <v>1</v>
      </c>
      <c r="G4" s="2">
        <f t="shared" si="2"/>
        <v>8</v>
      </c>
      <c r="H4" s="19">
        <v>0.68600000000000005</v>
      </c>
      <c r="I4" s="2">
        <f t="shared" si="3"/>
        <v>5.4880000000000004</v>
      </c>
      <c r="J4" s="1"/>
    </row>
    <row r="5" spans="1:23" ht="12.75" customHeight="1" x14ac:dyDescent="0.2">
      <c r="A5" s="4" t="s">
        <v>60</v>
      </c>
      <c r="B5" s="2">
        <v>2</v>
      </c>
      <c r="C5" s="14">
        <f t="shared" si="0"/>
        <v>2</v>
      </c>
      <c r="D5" s="14">
        <f t="shared" si="1"/>
        <v>2</v>
      </c>
      <c r="E5" s="2">
        <v>1</v>
      </c>
      <c r="F5" s="2">
        <v>1</v>
      </c>
      <c r="G5" s="2">
        <f t="shared" si="2"/>
        <v>8</v>
      </c>
      <c r="H5" s="19">
        <v>0.68600000000000005</v>
      </c>
      <c r="I5" s="2">
        <f t="shared" si="3"/>
        <v>5.4880000000000004</v>
      </c>
      <c r="J5" s="1"/>
    </row>
    <row r="6" spans="1:23" ht="12.75" customHeight="1" x14ac:dyDescent="0.2">
      <c r="A6" s="29" t="s">
        <v>61</v>
      </c>
      <c r="B6" s="30">
        <v>14</v>
      </c>
      <c r="C6" s="14">
        <f t="shared" si="0"/>
        <v>14</v>
      </c>
      <c r="D6" s="14">
        <f t="shared" si="1"/>
        <v>14</v>
      </c>
      <c r="E6" s="30">
        <v>1</v>
      </c>
      <c r="F6" s="30">
        <v>1</v>
      </c>
      <c r="G6" s="2">
        <f t="shared" si="2"/>
        <v>44</v>
      </c>
      <c r="H6" s="19">
        <v>0.68600000000000005</v>
      </c>
      <c r="I6" s="2">
        <f t="shared" si="3"/>
        <v>30.184000000000001</v>
      </c>
      <c r="J6" s="1"/>
    </row>
    <row r="7" spans="1:23" ht="12.75" customHeight="1" x14ac:dyDescent="0.2">
      <c r="A7" s="29" t="s">
        <v>62</v>
      </c>
      <c r="B7" s="30">
        <v>4</v>
      </c>
      <c r="C7" s="14">
        <f t="shared" si="0"/>
        <v>4</v>
      </c>
      <c r="D7" s="14">
        <f t="shared" si="1"/>
        <v>4</v>
      </c>
      <c r="E7" s="30">
        <v>1</v>
      </c>
      <c r="F7" s="30">
        <v>1</v>
      </c>
      <c r="G7" s="2">
        <f t="shared" si="2"/>
        <v>14</v>
      </c>
      <c r="H7" s="19">
        <v>0.68600000000000005</v>
      </c>
      <c r="I7" s="2">
        <f t="shared" si="3"/>
        <v>9.604000000000001</v>
      </c>
      <c r="J7" s="1"/>
    </row>
    <row r="8" spans="1:23" ht="12.75" customHeight="1" x14ac:dyDescent="0.2">
      <c r="A8" s="29" t="s">
        <v>63</v>
      </c>
      <c r="B8" s="30">
        <v>14</v>
      </c>
      <c r="C8" s="14">
        <f t="shared" si="0"/>
        <v>14</v>
      </c>
      <c r="D8" s="14">
        <f t="shared" si="1"/>
        <v>14</v>
      </c>
      <c r="E8" s="30">
        <v>1</v>
      </c>
      <c r="F8" s="30">
        <v>1</v>
      </c>
      <c r="G8" s="2">
        <f t="shared" si="2"/>
        <v>44</v>
      </c>
      <c r="H8" s="2">
        <v>0.57099999999999995</v>
      </c>
      <c r="I8" s="2">
        <f>G8*H8</f>
        <v>25.123999999999999</v>
      </c>
      <c r="J8" s="1"/>
    </row>
    <row r="9" spans="1:23" ht="12.75" customHeight="1" x14ac:dyDescent="0.2">
      <c r="A9" s="29" t="s">
        <v>64</v>
      </c>
      <c r="B9" s="30">
        <v>6</v>
      </c>
      <c r="C9" s="14">
        <f t="shared" si="0"/>
        <v>6</v>
      </c>
      <c r="D9" s="14">
        <f t="shared" si="1"/>
        <v>6</v>
      </c>
      <c r="E9" s="30">
        <v>1</v>
      </c>
      <c r="F9" s="30">
        <v>1</v>
      </c>
      <c r="G9" s="2">
        <f t="shared" si="2"/>
        <v>20</v>
      </c>
      <c r="H9" s="2">
        <v>0.57099999999999995</v>
      </c>
      <c r="I9" s="2">
        <f t="shared" si="3"/>
        <v>11.419999999999998</v>
      </c>
      <c r="J9" s="1"/>
    </row>
    <row r="10" spans="1:23" ht="12.75" customHeight="1" x14ac:dyDescent="0.2">
      <c r="A10" s="29" t="s">
        <v>65</v>
      </c>
      <c r="B10" s="30">
        <v>3</v>
      </c>
      <c r="C10" s="14">
        <f t="shared" si="0"/>
        <v>3</v>
      </c>
      <c r="D10" s="14">
        <f t="shared" si="1"/>
        <v>3</v>
      </c>
      <c r="E10" s="30">
        <v>1</v>
      </c>
      <c r="F10" s="30">
        <v>1</v>
      </c>
      <c r="G10" s="2">
        <f t="shared" si="2"/>
        <v>11</v>
      </c>
      <c r="H10" s="19">
        <v>0.68600000000000005</v>
      </c>
      <c r="I10" s="2">
        <f t="shared" si="3"/>
        <v>7.5460000000000003</v>
      </c>
      <c r="J10" s="1"/>
    </row>
    <row r="11" spans="1:23" ht="12.75" customHeight="1" x14ac:dyDescent="0.2">
      <c r="A11" s="29" t="s">
        <v>66</v>
      </c>
      <c r="B11" s="30"/>
      <c r="C11" s="14">
        <f t="shared" si="0"/>
        <v>0</v>
      </c>
      <c r="D11" s="14">
        <f t="shared" si="1"/>
        <v>0</v>
      </c>
      <c r="E11" s="30"/>
      <c r="F11" s="30"/>
      <c r="G11" s="2">
        <f t="shared" si="2"/>
        <v>0</v>
      </c>
      <c r="H11" s="19"/>
      <c r="I11" s="2">
        <f t="shared" si="3"/>
        <v>0</v>
      </c>
      <c r="J11" s="1"/>
    </row>
    <row r="12" spans="1:23" ht="12.75" customHeight="1" x14ac:dyDescent="0.2">
      <c r="A12" s="29" t="s">
        <v>67</v>
      </c>
      <c r="B12" s="30"/>
      <c r="C12" s="14">
        <f t="shared" si="0"/>
        <v>0</v>
      </c>
      <c r="D12" s="14">
        <f t="shared" si="1"/>
        <v>0</v>
      </c>
      <c r="E12" s="30"/>
      <c r="F12" s="30"/>
      <c r="G12" s="2">
        <f t="shared" si="2"/>
        <v>0</v>
      </c>
      <c r="H12" s="19"/>
      <c r="I12" s="2">
        <f t="shared" si="3"/>
        <v>0</v>
      </c>
      <c r="J12" s="1"/>
    </row>
    <row r="13" spans="1:23" ht="12.75" customHeight="1" x14ac:dyDescent="0.2">
      <c r="A13" s="29"/>
      <c r="B13" s="30"/>
      <c r="C13" s="14">
        <f t="shared" si="0"/>
        <v>0</v>
      </c>
      <c r="D13" s="14">
        <f t="shared" si="1"/>
        <v>0</v>
      </c>
      <c r="E13" s="30"/>
      <c r="F13" s="30"/>
      <c r="G13" s="2">
        <f t="shared" si="2"/>
        <v>0</v>
      </c>
      <c r="H13" s="19"/>
      <c r="I13" s="2">
        <f t="shared" si="3"/>
        <v>0</v>
      </c>
      <c r="J13" s="1"/>
    </row>
    <row r="14" spans="1:23" ht="12.75" customHeight="1" x14ac:dyDescent="0.2">
      <c r="A14" s="29"/>
      <c r="B14" s="30"/>
      <c r="C14" s="14">
        <f t="shared" si="0"/>
        <v>0</v>
      </c>
      <c r="D14" s="14">
        <f t="shared" si="1"/>
        <v>0</v>
      </c>
      <c r="E14" s="30"/>
      <c r="F14" s="30"/>
      <c r="G14" s="2">
        <f t="shared" si="2"/>
        <v>0</v>
      </c>
      <c r="H14" s="19"/>
      <c r="I14" s="2">
        <f t="shared" si="3"/>
        <v>0</v>
      </c>
      <c r="J14" s="1"/>
    </row>
    <row r="15" spans="1:23" ht="12.75" customHeight="1" x14ac:dyDescent="0.2">
      <c r="A15" s="29"/>
      <c r="B15" s="30"/>
      <c r="C15" s="14">
        <f t="shared" si="0"/>
        <v>0</v>
      </c>
      <c r="D15" s="14">
        <f t="shared" si="1"/>
        <v>0</v>
      </c>
      <c r="E15" s="30"/>
      <c r="F15" s="30"/>
      <c r="G15" s="2">
        <f t="shared" si="2"/>
        <v>0</v>
      </c>
      <c r="H15" s="30"/>
      <c r="I15" s="2">
        <f t="shared" si="3"/>
        <v>0</v>
      </c>
      <c r="J15" s="1"/>
    </row>
    <row r="16" spans="1:23" ht="12.75" customHeight="1" x14ac:dyDescent="0.2">
      <c r="A16" s="4"/>
      <c r="B16" s="2"/>
      <c r="C16" s="14">
        <f t="shared" si="0"/>
        <v>0</v>
      </c>
      <c r="D16" s="14">
        <f t="shared" si="1"/>
        <v>0</v>
      </c>
      <c r="E16" s="2"/>
      <c r="F16" s="2"/>
      <c r="G16" s="2">
        <f t="shared" si="2"/>
        <v>0</v>
      </c>
      <c r="H16" s="2"/>
      <c r="I16" s="2">
        <f t="shared" si="3"/>
        <v>0</v>
      </c>
      <c r="J16" s="1"/>
    </row>
    <row r="17" spans="1:10" ht="12.75" customHeight="1" x14ac:dyDescent="0.2">
      <c r="A17" s="4"/>
      <c r="B17" s="2"/>
      <c r="C17" s="14">
        <f t="shared" si="0"/>
        <v>0</v>
      </c>
      <c r="D17" s="14">
        <f t="shared" si="1"/>
        <v>0</v>
      </c>
      <c r="E17" s="2"/>
      <c r="F17" s="2"/>
      <c r="G17" s="2">
        <f t="shared" si="2"/>
        <v>0</v>
      </c>
      <c r="H17" s="2"/>
      <c r="I17" s="2">
        <f t="shared" si="3"/>
        <v>0</v>
      </c>
      <c r="J17" s="1"/>
    </row>
    <row r="18" spans="1:10" ht="18" x14ac:dyDescent="0.25">
      <c r="B18" s="31"/>
      <c r="C18" s="32"/>
      <c r="D18" s="32"/>
      <c r="E18" s="32"/>
      <c r="F18" s="32"/>
      <c r="G18" s="24"/>
      <c r="H18" s="8" t="s">
        <v>29</v>
      </c>
      <c r="I18" s="7">
        <f>SUM(I2:I17)</f>
        <v>142.874</v>
      </c>
    </row>
    <row r="19" spans="1:10" ht="12.75" customHeight="1" x14ac:dyDescent="0.2">
      <c r="C19" s="23"/>
      <c r="D19" s="23"/>
      <c r="E19" s="23"/>
      <c r="H19" s="12" t="s">
        <v>30</v>
      </c>
      <c r="I19" s="21">
        <f>I18/8</f>
        <v>17.859249999999999</v>
      </c>
    </row>
    <row r="20" spans="1:10" ht="12.75" customHeight="1" x14ac:dyDescent="0.2">
      <c r="B20" s="4"/>
      <c r="C20" s="11" t="s">
        <v>31</v>
      </c>
      <c r="D20" s="11" t="s">
        <v>32</v>
      </c>
      <c r="E20" s="22"/>
      <c r="H20" s="12" t="s">
        <v>33</v>
      </c>
      <c r="I20" s="21">
        <f>I18/'Calculo Costo Hora'!E2</f>
        <v>3.57185</v>
      </c>
    </row>
    <row r="21" spans="1:10" ht="12.75" customHeight="1" x14ac:dyDescent="0.2">
      <c r="B21" s="4"/>
      <c r="C21" s="2" t="s">
        <v>34</v>
      </c>
      <c r="D21" s="2">
        <v>0.68600000000000005</v>
      </c>
      <c r="E21" s="1"/>
      <c r="H21" s="12" t="s">
        <v>35</v>
      </c>
      <c r="I21" s="21">
        <f>I20*'Calculo Costo Hora'!F12</f>
        <v>2893198.5000000005</v>
      </c>
    </row>
    <row r="22" spans="1:10" ht="12.75" customHeight="1" x14ac:dyDescent="0.2">
      <c r="B22" s="4"/>
      <c r="C22" s="2" t="s">
        <v>36</v>
      </c>
      <c r="D22" s="2">
        <v>0.57099999999999995</v>
      </c>
      <c r="E22" s="1"/>
    </row>
    <row r="23" spans="1:10" ht="12.75" customHeight="1" x14ac:dyDescent="0.2">
      <c r="B23" s="4"/>
      <c r="C23" s="2" t="s">
        <v>37</v>
      </c>
      <c r="D23" s="2">
        <v>1.333</v>
      </c>
      <c r="E23" s="1"/>
    </row>
    <row r="24" spans="1:10" ht="12.75" customHeight="1" x14ac:dyDescent="0.2">
      <c r="B24" s="4"/>
      <c r="C24" s="2" t="s">
        <v>38</v>
      </c>
      <c r="D24" s="2">
        <v>0.6</v>
      </c>
      <c r="E24" s="1"/>
    </row>
    <row r="25" spans="1:10" ht="12.75" customHeight="1" x14ac:dyDescent="0.2">
      <c r="B25" s="4"/>
      <c r="C25" s="2" t="s">
        <v>39</v>
      </c>
      <c r="D25" s="2">
        <v>0.8</v>
      </c>
      <c r="E25" s="1"/>
    </row>
    <row r="26" spans="1:10" ht="12.75" customHeight="1" x14ac:dyDescent="0.2">
      <c r="B26" s="4"/>
      <c r="C26" s="2" t="s">
        <v>40</v>
      </c>
      <c r="D26" s="2">
        <v>0.61499999999999999</v>
      </c>
      <c r="E26" s="1"/>
    </row>
    <row r="27" spans="1:10" ht="12.75" customHeight="1" x14ac:dyDescent="0.2">
      <c r="C27" s="13"/>
      <c r="D27" s="13"/>
    </row>
  </sheetData>
  <mergeCells count="1">
    <mergeCell ref="B18:F18"/>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3"/>
  <sheetViews>
    <sheetView workbookViewId="0">
      <pane ySplit="1" topLeftCell="A2" activePane="bottomLeft" state="frozen"/>
      <selection pane="bottomLeft" activeCell="A2" sqref="A2"/>
    </sheetView>
  </sheetViews>
  <sheetFormatPr baseColWidth="10" defaultColWidth="17.140625" defaultRowHeight="12.75" customHeight="1" x14ac:dyDescent="0.2"/>
  <cols>
    <col min="2" max="2" width="29.7109375" customWidth="1"/>
    <col min="4" max="4" width="21.42578125" customWidth="1"/>
  </cols>
  <sheetData>
    <row r="1" spans="1:8" ht="12.75" customHeight="1" x14ac:dyDescent="0.2">
      <c r="B1" s="15" t="s">
        <v>41</v>
      </c>
      <c r="C1" s="15" t="s">
        <v>42</v>
      </c>
      <c r="D1" s="15" t="s">
        <v>43</v>
      </c>
      <c r="E1" s="15" t="s">
        <v>44</v>
      </c>
      <c r="F1" s="15" t="s">
        <v>45</v>
      </c>
    </row>
    <row r="2" spans="1:8" ht="12.75" customHeight="1" x14ac:dyDescent="0.2">
      <c r="B2" t="s">
        <v>46</v>
      </c>
      <c r="C2">
        <v>800000</v>
      </c>
      <c r="D2">
        <v>1</v>
      </c>
      <c r="E2">
        <v>40</v>
      </c>
      <c r="F2">
        <f>((C2*D2)*E2)/168</f>
        <v>190476.19047619047</v>
      </c>
    </row>
    <row r="3" spans="1:8" ht="12.75" customHeight="1" x14ac:dyDescent="0.2">
      <c r="B3" t="s">
        <v>46</v>
      </c>
      <c r="C3">
        <v>800000</v>
      </c>
      <c r="D3">
        <v>1</v>
      </c>
      <c r="E3">
        <v>40</v>
      </c>
      <c r="F3">
        <f>((C3*D3)*E3)/168</f>
        <v>190476.19047619047</v>
      </c>
    </row>
    <row r="4" spans="1:8" ht="12.75" customHeight="1" x14ac:dyDescent="0.2">
      <c r="B4" t="s">
        <v>47</v>
      </c>
      <c r="C4">
        <v>700000</v>
      </c>
      <c r="D4">
        <v>0.4</v>
      </c>
      <c r="E4">
        <v>40</v>
      </c>
      <c r="F4">
        <f>((C4*D4)*E4)/168</f>
        <v>66666.666666666672</v>
      </c>
    </row>
    <row r="5" spans="1:8" ht="12.75" customHeight="1" x14ac:dyDescent="0.2">
      <c r="B5" t="s">
        <v>48</v>
      </c>
      <c r="C5">
        <v>1000000</v>
      </c>
      <c r="D5">
        <v>0.5</v>
      </c>
      <c r="E5">
        <v>40</v>
      </c>
      <c r="F5">
        <f>((C5*D5)*E5)/168</f>
        <v>119047.61904761905</v>
      </c>
    </row>
    <row r="6" spans="1:8" ht="12.75" customHeight="1" x14ac:dyDescent="0.2">
      <c r="B6" t="s">
        <v>49</v>
      </c>
      <c r="C6">
        <v>700000</v>
      </c>
      <c r="D6">
        <v>0.2</v>
      </c>
      <c r="E6">
        <v>40</v>
      </c>
      <c r="F6">
        <f>((C6*D6)*E6)/168</f>
        <v>33333.333333333336</v>
      </c>
    </row>
    <row r="7" spans="1:8" ht="12.75" customHeight="1" x14ac:dyDescent="0.2">
      <c r="E7" s="23"/>
      <c r="F7" s="23"/>
      <c r="G7" s="23"/>
    </row>
    <row r="8" spans="1:8" ht="12.75" customHeight="1" x14ac:dyDescent="0.2">
      <c r="D8" s="4"/>
      <c r="E8" s="2" t="s">
        <v>50</v>
      </c>
      <c r="F8" s="2">
        <f>SUM(F2:F6)</f>
        <v>600000.00000000012</v>
      </c>
      <c r="G8" s="2"/>
      <c r="H8" s="1"/>
    </row>
    <row r="9" spans="1:8" ht="12.75" customHeight="1" x14ac:dyDescent="0.2">
      <c r="D9" s="4"/>
      <c r="E9" s="2" t="s">
        <v>51</v>
      </c>
      <c r="F9" s="2">
        <f>F8*G9</f>
        <v>60000.000000000015</v>
      </c>
      <c r="G9" s="2">
        <v>0.1</v>
      </c>
      <c r="H9" s="1"/>
    </row>
    <row r="10" spans="1:8" ht="12.75" customHeight="1" x14ac:dyDescent="0.2">
      <c r="D10" s="4"/>
      <c r="E10" s="2" t="s">
        <v>52</v>
      </c>
      <c r="F10" s="2">
        <f>F8*G10</f>
        <v>90000.000000000015</v>
      </c>
      <c r="G10" s="2">
        <v>0.15</v>
      </c>
      <c r="H10" s="1"/>
    </row>
    <row r="11" spans="1:8" ht="12.75" customHeight="1" x14ac:dyDescent="0.2">
      <c r="A11" t="s">
        <v>53</v>
      </c>
      <c r="B11" t="s">
        <v>54</v>
      </c>
      <c r="D11" s="4"/>
      <c r="E11" s="2" t="s">
        <v>55</v>
      </c>
      <c r="F11" s="2">
        <f>F8*G11</f>
        <v>60000.000000000015</v>
      </c>
      <c r="G11" s="2">
        <v>0.1</v>
      </c>
      <c r="H11" s="1"/>
    </row>
    <row r="12" spans="1:8" ht="12.75" customHeight="1" x14ac:dyDescent="0.2">
      <c r="D12" s="4"/>
      <c r="E12" s="11" t="s">
        <v>50</v>
      </c>
      <c r="F12" s="11">
        <f>SUM(F8:F11)</f>
        <v>810000.00000000012</v>
      </c>
      <c r="G12" s="2"/>
      <c r="H12" s="1"/>
    </row>
    <row r="13" spans="1:8" ht="12.75" customHeight="1" x14ac:dyDescent="0.2">
      <c r="E13" s="5" t="s">
        <v>56</v>
      </c>
      <c r="F13" s="5">
        <f>F12/E2</f>
        <v>20250.000000000004</v>
      </c>
      <c r="G13" s="13"/>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Instructivos</vt:lpstr>
      <vt:lpstr>Pantalla de Ingreso</vt:lpstr>
      <vt:lpstr>Calculo Costo Hora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dc:creator>
  <cp:lastModifiedBy>Vale</cp:lastModifiedBy>
  <dcterms:created xsi:type="dcterms:W3CDTF">2016-04-18T12:14:11Z</dcterms:created>
  <dcterms:modified xsi:type="dcterms:W3CDTF">2016-04-20T14:19:12Z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4dcc2b1b-224a-44f7-ad17-a42a3f09d436</vt:lpwstr>
  </property>
</Properties>
</file>