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imul\Tugas Proyek\"/>
    </mc:Choice>
  </mc:AlternateContent>
  <xr:revisionPtr revIDLastSave="0" documentId="13_ncr:1_{44869CC8-E3E5-4212-83B6-A5E6EA1E630B}" xr6:coauthVersionLast="47" xr6:coauthVersionMax="47" xr10:uidLastSave="{00000000-0000-0000-0000-000000000000}"/>
  <bookViews>
    <workbookView xWindow="-108" yWindow="-108" windowWidth="23256" windowHeight="14616" tabRatio="587" activeTab="1" xr2:uid="{3B24C263-47D9-4CA5-B3D2-E86AE7225AAF}"/>
  </bookViews>
  <sheets>
    <sheet name="NasGor 69" sheetId="1" r:id="rId1"/>
    <sheet name="Perhitung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6" i="3" l="1"/>
  <c r="G3" i="3"/>
  <c r="G2" i="3"/>
  <c r="D7" i="3" l="1"/>
  <c r="C5" i="3"/>
  <c r="C4" i="3"/>
  <c r="D5" i="3"/>
  <c r="D4" i="3"/>
  <c r="C3" i="3"/>
  <c r="C2" i="3"/>
  <c r="D2" i="3" s="1"/>
  <c r="H48" i="1"/>
  <c r="H49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G49" i="1"/>
  <c r="G50" i="1"/>
  <c r="H50" i="1" s="1"/>
  <c r="G51" i="1"/>
  <c r="H51" i="1" s="1"/>
  <c r="G2" i="1"/>
  <c r="H2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" i="1"/>
  <c r="F5" i="1" s="1"/>
  <c r="E4" i="1"/>
  <c r="F4" i="1" s="1"/>
  <c r="E3" i="1"/>
  <c r="F3" i="1" s="1"/>
  <c r="E2" i="1"/>
  <c r="F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<sst xmlns="http://schemas.openxmlformats.org/spreadsheetml/2006/main" count="24" uniqueCount="19">
  <si>
    <t>Pelanggan</t>
  </si>
  <si>
    <t>WAKD</t>
  </si>
  <si>
    <t>Waktu Kedatangan</t>
  </si>
  <si>
    <t>Waktu Pelayanan</t>
  </si>
  <si>
    <t>Waktu Kepergian</t>
  </si>
  <si>
    <t>Waktu Antar Kedatangan</t>
  </si>
  <si>
    <t>Waktu Lama Pelayanan</t>
  </si>
  <si>
    <t>WLPD</t>
  </si>
  <si>
    <t>Durasi Mendapat 50 Pelanggan:</t>
  </si>
  <si>
    <t>Durasi Melayani 50 Pelanggan:</t>
  </si>
  <si>
    <t>Standar Deviasi Waktu Lama Pelayanan:</t>
  </si>
  <si>
    <t>Standar Deviasi Waktu Antar Kedatangan:</t>
  </si>
  <si>
    <t>Jam</t>
  </si>
  <si>
    <t>Detik</t>
  </si>
  <si>
    <t>Rata - rata Waktu Antar kedatangan:</t>
  </si>
  <si>
    <t>λ</t>
  </si>
  <si>
    <t>μ</t>
  </si>
  <si>
    <t xml:space="preserve">Rata - rata Waktu Lama Pelayanan: </t>
  </si>
  <si>
    <t>Pelanggan per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</si>
</sst>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left"/>
    </xf>
    <xf numFmtId="0" fontId="1" fillId="0" borderId="0" xfId="0" applyFont="1"/>
    <xf numFmtId="164" fontId="0" fillId="3" borderId="2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711D-731E-48A1-9983-D718F1CA613A}">
  <sheetPr codeName="Sheet1"/>
  <dimension ref="A1:Q54"/>
  <sheetViews>
    <sheetView showGridLines="0" topLeftCell="D1" zoomScale="129" zoomScaleNormal="205" workbookViewId="0">
      <selection activeCell="K14" sqref="K14"/>
    </sheetView>
  </sheetViews>
  <sheetFormatPr defaultRowHeight="14.4" x14ac:dyDescent="0.3"/>
  <cols>
    <col min="1" max="1" width="9.77734375" bestFit="1" customWidth="1"/>
    <col min="2" max="2" width="17.33203125" bestFit="1" customWidth="1"/>
    <col min="3" max="3" width="16" bestFit="1" customWidth="1"/>
    <col min="4" max="4" width="15.77734375" bestFit="1" customWidth="1"/>
    <col min="5" max="5" width="22.88671875" bestFit="1" customWidth="1"/>
    <col min="6" max="6" width="6.44140625" bestFit="1" customWidth="1"/>
    <col min="7" max="7" width="21.21875" bestFit="1" customWidth="1"/>
    <col min="8" max="10" width="6.109375" customWidth="1"/>
    <col min="12" max="12" width="33.109375" bestFit="1" customWidth="1"/>
    <col min="13" max="13" width="5.6640625" bestFit="1" customWidth="1"/>
    <col min="15" max="15" width="12.6640625" bestFit="1" customWidth="1"/>
    <col min="16" max="19" width="12" bestFit="1" customWidth="1"/>
    <col min="21" max="21" width="12" bestFit="1" customWidth="1"/>
  </cols>
  <sheetData>
    <row r="1" spans="1:17" x14ac:dyDescent="0.3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1</v>
      </c>
      <c r="G1" s="11" t="s">
        <v>6</v>
      </c>
      <c r="H1" s="12" t="s">
        <v>7</v>
      </c>
      <c r="L1" s="5"/>
      <c r="M1" s="23"/>
      <c r="N1" s="23"/>
      <c r="O1" s="23"/>
      <c r="P1" s="23"/>
      <c r="Q1" s="23"/>
    </row>
    <row r="2" spans="1:17" x14ac:dyDescent="0.3">
      <c r="A2" s="17" cm="1">
        <f t="array" ref="A2:A51">_xlfn.SEQUENCE(50)</f>
        <v>1</v>
      </c>
      <c r="B2" s="18">
        <v>45580.470400578706</v>
      </c>
      <c r="C2" s="18">
        <v>45580.470400578706</v>
      </c>
      <c r="D2" s="18">
        <v>45580.471323726852</v>
      </c>
      <c r="E2" s="20">
        <f>0</f>
        <v>0</v>
      </c>
      <c r="F2" s="19">
        <f>HOUR(E2)*3600+MINUTE(E2)*60+SECOND(E2)</f>
        <v>0</v>
      </c>
      <c r="G2" s="20">
        <f t="shared" ref="G2:G33" si="0">D2-C2</f>
        <v>9.2314814537530765E-4</v>
      </c>
      <c r="H2" s="21">
        <f>HOUR(G2)*3600+MINUTE(G2)*60+SECOND(G2)</f>
        <v>80</v>
      </c>
    </row>
    <row r="3" spans="1:17" x14ac:dyDescent="0.3">
      <c r="A3" s="13">
        <v>2</v>
      </c>
      <c r="B3" s="8">
        <v>45580.475924652776</v>
      </c>
      <c r="C3" s="8">
        <v>45580.475924652776</v>
      </c>
      <c r="D3" s="8">
        <v>45580.476981828702</v>
      </c>
      <c r="E3" s="15">
        <f>B3-B2</f>
        <v>5.524074069398921E-3</v>
      </c>
      <c r="F3" s="14">
        <f t="shared" ref="F3:F51" si="1">HOUR(E3)*3600+MINUTE(E3)*60+SECOND(E3)</f>
        <v>477</v>
      </c>
      <c r="G3" s="15">
        <f t="shared" si="0"/>
        <v>1.0571759266895242E-3</v>
      </c>
      <c r="H3" s="16">
        <f t="shared" ref="H3:H51" si="2">HOUR(G3)*3600+MINUTE(G3)*60+SECOND(G3)</f>
        <v>91</v>
      </c>
      <c r="L3" s="2"/>
      <c r="M3" s="4"/>
    </row>
    <row r="4" spans="1:17" x14ac:dyDescent="0.3">
      <c r="A4" s="13">
        <v>3</v>
      </c>
      <c r="B4" s="8">
        <v>45580.476311342594</v>
      </c>
      <c r="C4" s="8">
        <v>45580.477074652779</v>
      </c>
      <c r="D4" s="8">
        <v>45580.47758298611</v>
      </c>
      <c r="E4" s="15">
        <f>B4-B3</f>
        <v>3.8668981869705021E-4</v>
      </c>
      <c r="F4" s="14">
        <f t="shared" si="1"/>
        <v>33</v>
      </c>
      <c r="G4" s="15">
        <f t="shared" si="0"/>
        <v>5.0833333079935983E-4</v>
      </c>
      <c r="H4" s="16">
        <f t="shared" si="2"/>
        <v>44</v>
      </c>
      <c r="L4" s="3"/>
      <c r="M4" s="6"/>
    </row>
    <row r="5" spans="1:17" x14ac:dyDescent="0.3">
      <c r="A5" s="13">
        <v>4</v>
      </c>
      <c r="B5" s="8">
        <v>45580.490705671298</v>
      </c>
      <c r="C5" s="8">
        <v>45580.490705671298</v>
      </c>
      <c r="D5" s="8">
        <v>45580.492290277776</v>
      </c>
      <c r="E5" s="15">
        <f>B5-B4</f>
        <v>1.4394328703929204E-2</v>
      </c>
      <c r="F5" s="14">
        <f t="shared" si="1"/>
        <v>1244</v>
      </c>
      <c r="G5" s="15">
        <f t="shared" si="0"/>
        <v>1.5846064779907465E-3</v>
      </c>
      <c r="H5" s="16">
        <f t="shared" si="2"/>
        <v>137</v>
      </c>
      <c r="L5" s="3"/>
      <c r="M5" s="4"/>
    </row>
    <row r="6" spans="1:17" x14ac:dyDescent="0.3">
      <c r="A6" s="13">
        <v>5</v>
      </c>
      <c r="B6" s="8">
        <v>45580.492366666665</v>
      </c>
      <c r="C6" s="8">
        <v>45580.492366666665</v>
      </c>
      <c r="D6" s="8">
        <v>45580.493256134258</v>
      </c>
      <c r="E6" s="15">
        <f t="shared" ref="E6:E51" si="3">B6-B5</f>
        <v>1.660995367274154E-3</v>
      </c>
      <c r="F6" s="14">
        <f t="shared" si="1"/>
        <v>144</v>
      </c>
      <c r="G6" s="15">
        <f t="shared" si="0"/>
        <v>8.8946759206010029E-4</v>
      </c>
      <c r="H6" s="16">
        <f t="shared" si="2"/>
        <v>77</v>
      </c>
      <c r="L6" s="3"/>
      <c r="M6" s="4"/>
    </row>
    <row r="7" spans="1:17" x14ac:dyDescent="0.3">
      <c r="A7" s="13">
        <v>6</v>
      </c>
      <c r="B7" s="8">
        <v>45580.496288773145</v>
      </c>
      <c r="C7" s="8">
        <v>45580.496288773145</v>
      </c>
      <c r="D7" s="8">
        <v>45580.49739340278</v>
      </c>
      <c r="E7" s="15">
        <f t="shared" si="3"/>
        <v>3.9221064798766747E-3</v>
      </c>
      <c r="F7" s="14">
        <f t="shared" si="1"/>
        <v>339</v>
      </c>
      <c r="G7" s="15">
        <f t="shared" si="0"/>
        <v>1.1046296349377371E-3</v>
      </c>
      <c r="H7" s="16">
        <f t="shared" si="2"/>
        <v>95</v>
      </c>
      <c r="L7" s="3"/>
    </row>
    <row r="8" spans="1:17" x14ac:dyDescent="0.3">
      <c r="A8" s="13">
        <v>7</v>
      </c>
      <c r="B8" s="8">
        <v>45580.497731828706</v>
      </c>
      <c r="C8" s="8">
        <v>45580.497731828706</v>
      </c>
      <c r="D8" s="8">
        <v>45580.498717245369</v>
      </c>
      <c r="E8" s="15">
        <f t="shared" si="3"/>
        <v>1.4430555602302775E-3</v>
      </c>
      <c r="F8" s="14">
        <f t="shared" si="1"/>
        <v>125</v>
      </c>
      <c r="G8" s="15">
        <f t="shared" si="0"/>
        <v>9.8541666375240311E-4</v>
      </c>
      <c r="H8" s="16">
        <f t="shared" si="2"/>
        <v>85</v>
      </c>
      <c r="L8" s="3"/>
    </row>
    <row r="9" spans="1:17" x14ac:dyDescent="0.3">
      <c r="A9" s="13">
        <v>8</v>
      </c>
      <c r="B9" s="8">
        <v>45580.498633564814</v>
      </c>
      <c r="C9" s="8">
        <v>45580.498773032406</v>
      </c>
      <c r="D9" s="8">
        <v>45580.500244675924</v>
      </c>
      <c r="E9" s="15">
        <f t="shared" si="3"/>
        <v>9.0173610806232318E-4</v>
      </c>
      <c r="F9" s="14">
        <f t="shared" si="1"/>
        <v>78</v>
      </c>
      <c r="G9" s="15">
        <f t="shared" si="0"/>
        <v>1.471643518016208E-3</v>
      </c>
      <c r="H9" s="16">
        <f t="shared" si="2"/>
        <v>127</v>
      </c>
    </row>
    <row r="10" spans="1:17" x14ac:dyDescent="0.3">
      <c r="A10" s="13">
        <v>9</v>
      </c>
      <c r="B10" s="8">
        <v>45580.499805555555</v>
      </c>
      <c r="C10" s="8">
        <v>45580.500138888892</v>
      </c>
      <c r="D10" s="8">
        <v>45580.501010532411</v>
      </c>
      <c r="E10" s="15">
        <f t="shared" si="3"/>
        <v>1.1719907415681519E-3</v>
      </c>
      <c r="F10" s="14">
        <f t="shared" si="1"/>
        <v>101</v>
      </c>
      <c r="G10" s="15">
        <f t="shared" si="0"/>
        <v>8.7164351862156764E-4</v>
      </c>
      <c r="H10" s="16">
        <f t="shared" si="2"/>
        <v>75</v>
      </c>
    </row>
    <row r="11" spans="1:17" x14ac:dyDescent="0.3">
      <c r="A11" s="13">
        <v>10</v>
      </c>
      <c r="B11" s="8">
        <v>45580.509210532407</v>
      </c>
      <c r="C11" s="8">
        <v>45580.509210532407</v>
      </c>
      <c r="D11" s="8">
        <v>45580.51097476852</v>
      </c>
      <c r="E11" s="15">
        <f t="shared" si="3"/>
        <v>9.4049768522381783E-3</v>
      </c>
      <c r="F11" s="14">
        <f t="shared" si="1"/>
        <v>813</v>
      </c>
      <c r="G11" s="15">
        <f t="shared" si="0"/>
        <v>1.7642361126490869E-3</v>
      </c>
      <c r="H11" s="16">
        <f t="shared" si="2"/>
        <v>152</v>
      </c>
      <c r="L11" s="3"/>
      <c r="M11" s="7"/>
      <c r="N11" s="7"/>
    </row>
    <row r="12" spans="1:17" x14ac:dyDescent="0.3">
      <c r="A12" s="13">
        <v>11</v>
      </c>
      <c r="B12" s="8">
        <v>45580.510378240739</v>
      </c>
      <c r="C12" s="8">
        <v>45580.511053587965</v>
      </c>
      <c r="D12" s="8">
        <v>45580.513775810185</v>
      </c>
      <c r="E12" s="15">
        <f t="shared" si="3"/>
        <v>1.1677083311951719E-3</v>
      </c>
      <c r="F12" s="14">
        <f t="shared" si="1"/>
        <v>101</v>
      </c>
      <c r="G12" s="15">
        <f t="shared" si="0"/>
        <v>2.7222222197451629E-3</v>
      </c>
      <c r="H12" s="16">
        <f t="shared" si="2"/>
        <v>235</v>
      </c>
      <c r="L12" s="3"/>
    </row>
    <row r="13" spans="1:17" x14ac:dyDescent="0.3">
      <c r="A13" s="13">
        <v>12</v>
      </c>
      <c r="B13" s="8">
        <v>45580.514854050925</v>
      </c>
      <c r="C13" s="8">
        <v>45580.514854050925</v>
      </c>
      <c r="D13" s="8">
        <v>45580.515249189812</v>
      </c>
      <c r="E13" s="15">
        <f t="shared" si="3"/>
        <v>4.4758101867046207E-3</v>
      </c>
      <c r="F13" s="14">
        <f t="shared" si="1"/>
        <v>387</v>
      </c>
      <c r="G13" s="15">
        <f t="shared" si="0"/>
        <v>3.9513888623332605E-4</v>
      </c>
      <c r="H13" s="16">
        <f t="shared" si="2"/>
        <v>34</v>
      </c>
      <c r="L13" s="3"/>
    </row>
    <row r="14" spans="1:17" x14ac:dyDescent="0.3">
      <c r="A14" s="13">
        <v>13</v>
      </c>
      <c r="B14" s="8">
        <v>45580.517400578705</v>
      </c>
      <c r="C14" s="8">
        <v>45580.517400578705</v>
      </c>
      <c r="D14" s="8">
        <v>45580.518446412039</v>
      </c>
      <c r="E14" s="15">
        <f t="shared" si="3"/>
        <v>2.546527779486496E-3</v>
      </c>
      <c r="F14" s="14">
        <f t="shared" si="1"/>
        <v>220</v>
      </c>
      <c r="G14" s="15">
        <f t="shared" si="0"/>
        <v>1.0458333345013671E-3</v>
      </c>
      <c r="H14" s="16">
        <f t="shared" si="2"/>
        <v>90</v>
      </c>
      <c r="L14" s="3"/>
    </row>
    <row r="15" spans="1:17" x14ac:dyDescent="0.3">
      <c r="A15" s="13">
        <v>14</v>
      </c>
      <c r="B15" s="8">
        <v>45580.519699884258</v>
      </c>
      <c r="C15" s="8">
        <v>45580.519699884258</v>
      </c>
      <c r="D15" s="8">
        <v>45580.521235069442</v>
      </c>
      <c r="E15" s="15">
        <f t="shared" si="3"/>
        <v>2.2993055536062457E-3</v>
      </c>
      <c r="F15" s="14">
        <f t="shared" si="1"/>
        <v>199</v>
      </c>
      <c r="G15" s="15">
        <f t="shared" si="0"/>
        <v>1.5351851834566332E-3</v>
      </c>
      <c r="H15" s="16">
        <f t="shared" si="2"/>
        <v>133</v>
      </c>
      <c r="L15" s="3"/>
    </row>
    <row r="16" spans="1:17" x14ac:dyDescent="0.3">
      <c r="A16" s="13">
        <v>15</v>
      </c>
      <c r="B16" s="8">
        <v>45580.520904398145</v>
      </c>
      <c r="C16" s="8">
        <v>45580.521323726854</v>
      </c>
      <c r="D16" s="8">
        <v>45580.521815162036</v>
      </c>
      <c r="E16" s="15">
        <f t="shared" si="3"/>
        <v>1.2045138864777982E-3</v>
      </c>
      <c r="F16" s="14">
        <f t="shared" si="1"/>
        <v>104</v>
      </c>
      <c r="G16" s="15">
        <f t="shared" si="0"/>
        <v>4.9143518117489293E-4</v>
      </c>
      <c r="H16" s="16">
        <f t="shared" si="2"/>
        <v>42</v>
      </c>
    </row>
    <row r="17" spans="1:8" x14ac:dyDescent="0.3">
      <c r="A17" s="13">
        <v>16</v>
      </c>
      <c r="B17" s="8">
        <v>45580.522288773151</v>
      </c>
      <c r="C17" s="8">
        <v>45580.522288773151</v>
      </c>
      <c r="D17" s="8">
        <v>45580.523784837962</v>
      </c>
      <c r="E17" s="15">
        <f t="shared" si="3"/>
        <v>1.3843750057276338E-3</v>
      </c>
      <c r="F17" s="14">
        <f t="shared" si="1"/>
        <v>120</v>
      </c>
      <c r="G17" s="15">
        <f t="shared" si="0"/>
        <v>1.4960648113628849E-3</v>
      </c>
      <c r="H17" s="16">
        <f t="shared" si="2"/>
        <v>129</v>
      </c>
    </row>
    <row r="18" spans="1:8" x14ac:dyDescent="0.3">
      <c r="A18" s="13">
        <v>17</v>
      </c>
      <c r="B18" s="8">
        <v>45580.529701041669</v>
      </c>
      <c r="C18" s="8">
        <v>45580.529701041669</v>
      </c>
      <c r="D18" s="8">
        <v>45580.530486111114</v>
      </c>
      <c r="E18" s="15">
        <f t="shared" si="3"/>
        <v>7.4122685182373971E-3</v>
      </c>
      <c r="F18" s="14">
        <f t="shared" si="1"/>
        <v>640</v>
      </c>
      <c r="G18" s="15">
        <f t="shared" si="0"/>
        <v>7.8506944555556402E-4</v>
      </c>
      <c r="H18" s="16">
        <f t="shared" si="2"/>
        <v>68</v>
      </c>
    </row>
    <row r="19" spans="1:8" x14ac:dyDescent="0.3">
      <c r="A19" s="13">
        <v>18</v>
      </c>
      <c r="B19" s="8">
        <v>45580.53073888889</v>
      </c>
      <c r="C19" s="8">
        <v>45580.53073888889</v>
      </c>
      <c r="D19" s="8">
        <v>45580.531655092593</v>
      </c>
      <c r="E19" s="15">
        <f t="shared" si="3"/>
        <v>1.0378472215961665E-3</v>
      </c>
      <c r="F19" s="14">
        <f t="shared" si="1"/>
        <v>90</v>
      </c>
      <c r="G19" s="15">
        <f t="shared" si="0"/>
        <v>9.1620370221789926E-4</v>
      </c>
      <c r="H19" s="16">
        <f t="shared" si="2"/>
        <v>79</v>
      </c>
    </row>
    <row r="20" spans="1:8" x14ac:dyDescent="0.3">
      <c r="A20" s="13">
        <v>19</v>
      </c>
      <c r="B20" s="8">
        <v>45580.531164583335</v>
      </c>
      <c r="C20" s="8">
        <v>45580.531801851852</v>
      </c>
      <c r="D20" s="8">
        <v>45580.532872800926</v>
      </c>
      <c r="E20" s="15">
        <f t="shared" si="3"/>
        <v>4.2569444485707209E-4</v>
      </c>
      <c r="F20" s="14">
        <f t="shared" si="1"/>
        <v>37</v>
      </c>
      <c r="G20" s="15">
        <f t="shared" si="0"/>
        <v>1.0709490743465722E-3</v>
      </c>
      <c r="H20" s="16">
        <f t="shared" si="2"/>
        <v>93</v>
      </c>
    </row>
    <row r="21" spans="1:8" x14ac:dyDescent="0.3">
      <c r="A21" s="13">
        <v>20</v>
      </c>
      <c r="B21" s="8">
        <v>45580.538369444446</v>
      </c>
      <c r="C21" s="8">
        <v>45580.538369444446</v>
      </c>
      <c r="D21" s="8">
        <v>45580.539033680558</v>
      </c>
      <c r="E21" s="15">
        <f t="shared" si="3"/>
        <v>7.2048611109494232E-3</v>
      </c>
      <c r="F21" s="14">
        <f t="shared" si="1"/>
        <v>622</v>
      </c>
      <c r="G21" s="15">
        <f t="shared" si="0"/>
        <v>6.6423611133359373E-4</v>
      </c>
      <c r="H21" s="16">
        <f t="shared" si="2"/>
        <v>57</v>
      </c>
    </row>
    <row r="22" spans="1:8" x14ac:dyDescent="0.3">
      <c r="A22" s="13">
        <v>21</v>
      </c>
      <c r="B22" s="8">
        <v>45580.545736574073</v>
      </c>
      <c r="C22" s="8">
        <v>45580.545736574073</v>
      </c>
      <c r="D22" s="8">
        <v>45580.546429050926</v>
      </c>
      <c r="E22" s="15">
        <f t="shared" si="3"/>
        <v>7.3671296268003061E-3</v>
      </c>
      <c r="F22" s="14">
        <f t="shared" si="1"/>
        <v>637</v>
      </c>
      <c r="G22" s="15">
        <f t="shared" si="0"/>
        <v>6.9247685314621776E-4</v>
      </c>
      <c r="H22" s="16">
        <f t="shared" si="2"/>
        <v>60</v>
      </c>
    </row>
    <row r="23" spans="1:8" x14ac:dyDescent="0.3">
      <c r="A23" s="13">
        <v>22</v>
      </c>
      <c r="B23" s="8">
        <v>45580.547200231478</v>
      </c>
      <c r="C23" s="8">
        <v>45580.547200231478</v>
      </c>
      <c r="D23" s="8">
        <v>45580.547628935186</v>
      </c>
      <c r="E23" s="15">
        <f t="shared" si="3"/>
        <v>1.4636574051110074E-3</v>
      </c>
      <c r="F23" s="14">
        <f t="shared" si="1"/>
        <v>126</v>
      </c>
      <c r="G23" s="15">
        <f t="shared" si="0"/>
        <v>4.2870370816672221E-4</v>
      </c>
      <c r="H23" s="16">
        <f t="shared" si="2"/>
        <v>37</v>
      </c>
    </row>
    <row r="24" spans="1:8" x14ac:dyDescent="0.3">
      <c r="A24" s="13">
        <v>23</v>
      </c>
      <c r="B24" s="8">
        <v>45580.553666666667</v>
      </c>
      <c r="C24" s="8">
        <v>45580.553666666667</v>
      </c>
      <c r="D24" s="8">
        <v>45580.555572685182</v>
      </c>
      <c r="E24" s="15">
        <f t="shared" si="3"/>
        <v>6.4664351884857751E-3</v>
      </c>
      <c r="F24" s="14">
        <f t="shared" si="1"/>
        <v>559</v>
      </c>
      <c r="G24" s="15">
        <f t="shared" si="0"/>
        <v>1.9060185150010511E-3</v>
      </c>
      <c r="H24" s="16">
        <f t="shared" si="2"/>
        <v>165</v>
      </c>
    </row>
    <row r="25" spans="1:8" x14ac:dyDescent="0.3">
      <c r="A25" s="13">
        <v>24</v>
      </c>
      <c r="B25" s="8">
        <v>45580.556262500002</v>
      </c>
      <c r="C25" s="8">
        <v>45580.556262500002</v>
      </c>
      <c r="D25" s="8">
        <v>45580.557634375</v>
      </c>
      <c r="E25" s="15">
        <f t="shared" si="3"/>
        <v>2.5958333353628404E-3</v>
      </c>
      <c r="F25" s="14">
        <f t="shared" si="1"/>
        <v>224</v>
      </c>
      <c r="G25" s="15">
        <f t="shared" si="0"/>
        <v>1.3718749978579581E-3</v>
      </c>
      <c r="H25" s="16">
        <f t="shared" si="2"/>
        <v>119</v>
      </c>
    </row>
    <row r="26" spans="1:8" x14ac:dyDescent="0.3">
      <c r="A26" s="13">
        <v>25</v>
      </c>
      <c r="B26" s="8">
        <v>45580.55681840278</v>
      </c>
      <c r="C26" s="8">
        <v>45580.557692361108</v>
      </c>
      <c r="D26" s="8">
        <v>45580.558260648148</v>
      </c>
      <c r="E26" s="15">
        <f t="shared" si="3"/>
        <v>5.5590277770534158E-4</v>
      </c>
      <c r="F26" s="14">
        <f t="shared" si="1"/>
        <v>48</v>
      </c>
      <c r="G26" s="15">
        <f t="shared" si="0"/>
        <v>5.682870396412909E-4</v>
      </c>
      <c r="H26" s="16">
        <f t="shared" si="2"/>
        <v>49</v>
      </c>
    </row>
    <row r="27" spans="1:8" x14ac:dyDescent="0.3">
      <c r="A27" s="13">
        <v>26</v>
      </c>
      <c r="B27" s="8">
        <v>45580.562600694444</v>
      </c>
      <c r="C27" s="8">
        <v>45580.562600694444</v>
      </c>
      <c r="D27" s="8">
        <v>45580.564588773152</v>
      </c>
      <c r="E27" s="15">
        <f t="shared" si="3"/>
        <v>5.7822916642180644E-3</v>
      </c>
      <c r="F27" s="14">
        <f t="shared" si="1"/>
        <v>500</v>
      </c>
      <c r="G27" s="15">
        <f t="shared" si="0"/>
        <v>1.9880787076544948E-3</v>
      </c>
      <c r="H27" s="16">
        <f t="shared" si="2"/>
        <v>172</v>
      </c>
    </row>
    <row r="28" spans="1:8" x14ac:dyDescent="0.3">
      <c r="A28" s="13">
        <v>27</v>
      </c>
      <c r="B28" s="8">
        <v>45580.562803703702</v>
      </c>
      <c r="C28" s="8">
        <v>45580.56467673611</v>
      </c>
      <c r="D28" s="8">
        <v>45580.566496180552</v>
      </c>
      <c r="E28" s="15">
        <f t="shared" si="3"/>
        <v>2.0300925825722516E-4</v>
      </c>
      <c r="F28" s="14">
        <f t="shared" si="1"/>
        <v>18</v>
      </c>
      <c r="G28" s="15">
        <f t="shared" si="0"/>
        <v>1.8194444419350475E-3</v>
      </c>
      <c r="H28" s="16">
        <f t="shared" si="2"/>
        <v>157</v>
      </c>
    </row>
    <row r="29" spans="1:8" x14ac:dyDescent="0.3">
      <c r="A29" s="13">
        <v>28</v>
      </c>
      <c r="B29" s="8">
        <v>45580.563995023149</v>
      </c>
      <c r="C29" s="8">
        <v>45580.566575462966</v>
      </c>
      <c r="D29" s="8">
        <v>45580.567498611112</v>
      </c>
      <c r="E29" s="15">
        <f t="shared" si="3"/>
        <v>1.1913194466615096E-3</v>
      </c>
      <c r="F29" s="14">
        <f t="shared" si="1"/>
        <v>103</v>
      </c>
      <c r="G29" s="15">
        <f t="shared" si="0"/>
        <v>9.2314814537530765E-4</v>
      </c>
      <c r="H29" s="16">
        <f t="shared" si="2"/>
        <v>80</v>
      </c>
    </row>
    <row r="30" spans="1:8" x14ac:dyDescent="0.3">
      <c r="A30" s="13">
        <v>29</v>
      </c>
      <c r="B30" s="8">
        <v>45580.568136574075</v>
      </c>
      <c r="C30" s="8">
        <v>45580.568136574075</v>
      </c>
      <c r="D30" s="8">
        <v>45580.571038773145</v>
      </c>
      <c r="E30" s="15">
        <f t="shared" si="3"/>
        <v>4.1415509258513339E-3</v>
      </c>
      <c r="F30" s="14">
        <f t="shared" si="1"/>
        <v>358</v>
      </c>
      <c r="G30" s="15">
        <f t="shared" si="0"/>
        <v>2.9021990703768097E-3</v>
      </c>
      <c r="H30" s="16">
        <f t="shared" si="2"/>
        <v>251</v>
      </c>
    </row>
    <row r="31" spans="1:8" x14ac:dyDescent="0.3">
      <c r="A31" s="13">
        <v>30</v>
      </c>
      <c r="B31" s="8">
        <v>45580.568983796293</v>
      </c>
      <c r="C31" s="8">
        <v>45580.571096527776</v>
      </c>
      <c r="D31" s="8">
        <v>45580.571860879631</v>
      </c>
      <c r="E31" s="15">
        <f t="shared" si="3"/>
        <v>8.4722221799893305E-4</v>
      </c>
      <c r="F31" s="14">
        <f t="shared" si="1"/>
        <v>73</v>
      </c>
      <c r="G31" s="15">
        <f t="shared" si="0"/>
        <v>7.6435185474110767E-4</v>
      </c>
      <c r="H31" s="16">
        <f t="shared" si="2"/>
        <v>66</v>
      </c>
    </row>
    <row r="32" spans="1:8" x14ac:dyDescent="0.3">
      <c r="A32" s="13">
        <v>31</v>
      </c>
      <c r="B32" s="8">
        <v>45580.573055555556</v>
      </c>
      <c r="C32" s="8">
        <v>45580.573055555556</v>
      </c>
      <c r="D32" s="8">
        <v>45580.573728703705</v>
      </c>
      <c r="E32" s="15">
        <f t="shared" si="3"/>
        <v>4.0717592637520283E-3</v>
      </c>
      <c r="F32" s="14">
        <f t="shared" si="1"/>
        <v>352</v>
      </c>
      <c r="G32" s="15">
        <f t="shared" si="0"/>
        <v>6.7314814805286005E-4</v>
      </c>
      <c r="H32" s="16">
        <f t="shared" si="2"/>
        <v>58</v>
      </c>
    </row>
    <row r="33" spans="1:8" x14ac:dyDescent="0.3">
      <c r="A33" s="13">
        <v>32</v>
      </c>
      <c r="B33" s="8">
        <v>45580.575521527775</v>
      </c>
      <c r="C33" s="8">
        <v>45580.575521527775</v>
      </c>
      <c r="D33" s="8">
        <v>45580.576397106481</v>
      </c>
      <c r="E33" s="15">
        <f t="shared" si="3"/>
        <v>2.4659722184878774E-3</v>
      </c>
      <c r="F33" s="14">
        <f t="shared" si="1"/>
        <v>213</v>
      </c>
      <c r="G33" s="15">
        <f t="shared" si="0"/>
        <v>8.7557870574528351E-4</v>
      </c>
      <c r="H33" s="16">
        <f t="shared" si="2"/>
        <v>76</v>
      </c>
    </row>
    <row r="34" spans="1:8" x14ac:dyDescent="0.3">
      <c r="A34" s="13">
        <v>33</v>
      </c>
      <c r="B34" s="8">
        <v>45580.578903009256</v>
      </c>
      <c r="C34" s="8">
        <v>45580.578903009256</v>
      </c>
      <c r="D34" s="8">
        <v>45580.579582523147</v>
      </c>
      <c r="E34" s="15">
        <f t="shared" si="3"/>
        <v>3.3814814814832062E-3</v>
      </c>
      <c r="F34" s="14">
        <f t="shared" si="1"/>
        <v>292</v>
      </c>
      <c r="G34" s="15">
        <f t="shared" ref="G34:G51" si="4">D34-C34</f>
        <v>6.7951389064546674E-4</v>
      </c>
      <c r="H34" s="16">
        <f t="shared" si="2"/>
        <v>59</v>
      </c>
    </row>
    <row r="35" spans="1:8" x14ac:dyDescent="0.3">
      <c r="A35" s="13">
        <v>34</v>
      </c>
      <c r="B35" s="8">
        <v>45580.58184027778</v>
      </c>
      <c r="C35" s="8">
        <v>45580.58184027778</v>
      </c>
      <c r="D35" s="8">
        <v>45580.583006365741</v>
      </c>
      <c r="E35" s="15">
        <f t="shared" si="3"/>
        <v>2.9372685239650309E-3</v>
      </c>
      <c r="F35" s="14">
        <f t="shared" si="1"/>
        <v>254</v>
      </c>
      <c r="G35" s="15">
        <f t="shared" si="4"/>
        <v>1.166087960882578E-3</v>
      </c>
      <c r="H35" s="16">
        <f t="shared" si="2"/>
        <v>101</v>
      </c>
    </row>
    <row r="36" spans="1:8" x14ac:dyDescent="0.3">
      <c r="A36" s="13">
        <v>35</v>
      </c>
      <c r="B36" s="8">
        <v>45580.582424189815</v>
      </c>
      <c r="C36" s="8">
        <v>45580.583097337963</v>
      </c>
      <c r="D36" s="8">
        <v>45580.584435185185</v>
      </c>
      <c r="E36" s="15">
        <f t="shared" si="3"/>
        <v>5.8391203492647037E-4</v>
      </c>
      <c r="F36" s="14">
        <f t="shared" si="1"/>
        <v>50</v>
      </c>
      <c r="G36" s="15">
        <f t="shared" si="4"/>
        <v>1.3378472212934867E-3</v>
      </c>
      <c r="H36" s="16">
        <f t="shared" si="2"/>
        <v>116</v>
      </c>
    </row>
    <row r="37" spans="1:8" x14ac:dyDescent="0.3">
      <c r="A37" s="13">
        <v>36</v>
      </c>
      <c r="B37" s="8">
        <v>45580.585686574072</v>
      </c>
      <c r="C37" s="8">
        <v>45580.585686574072</v>
      </c>
      <c r="D37" s="8">
        <v>45580.586469907408</v>
      </c>
      <c r="E37" s="15">
        <f t="shared" si="3"/>
        <v>3.2623842562315986E-3</v>
      </c>
      <c r="F37" s="14">
        <f t="shared" si="1"/>
        <v>282</v>
      </c>
      <c r="G37" s="15">
        <f t="shared" si="4"/>
        <v>7.8333333658520132E-4</v>
      </c>
      <c r="H37" s="16">
        <f t="shared" si="2"/>
        <v>68</v>
      </c>
    </row>
    <row r="38" spans="1:8" x14ac:dyDescent="0.3">
      <c r="A38" s="13">
        <v>37</v>
      </c>
      <c r="B38" s="8">
        <v>45580.586754745367</v>
      </c>
      <c r="C38" s="8">
        <v>45580.58742974537</v>
      </c>
      <c r="D38" s="8">
        <v>45580.587983680554</v>
      </c>
      <c r="E38" s="15">
        <f t="shared" si="3"/>
        <v>1.0681712956284173E-3</v>
      </c>
      <c r="F38" s="14">
        <f t="shared" si="1"/>
        <v>92</v>
      </c>
      <c r="G38" s="15">
        <f t="shared" si="4"/>
        <v>5.5393518414348364E-4</v>
      </c>
      <c r="H38" s="16">
        <f t="shared" si="2"/>
        <v>48</v>
      </c>
    </row>
    <row r="39" spans="1:8" x14ac:dyDescent="0.3">
      <c r="A39" s="13">
        <v>38</v>
      </c>
      <c r="B39" s="8">
        <v>45580.587548726849</v>
      </c>
      <c r="C39" s="8">
        <v>45580.588258680553</v>
      </c>
      <c r="D39" s="8">
        <v>45580.589248379627</v>
      </c>
      <c r="E39" s="15">
        <f t="shared" si="3"/>
        <v>7.9398148227483034E-4</v>
      </c>
      <c r="F39" s="14">
        <f t="shared" si="1"/>
        <v>69</v>
      </c>
      <c r="G39" s="15">
        <f t="shared" si="4"/>
        <v>9.8969907412538305E-4</v>
      </c>
      <c r="H39" s="16">
        <f t="shared" si="2"/>
        <v>86</v>
      </c>
    </row>
    <row r="40" spans="1:8" x14ac:dyDescent="0.3">
      <c r="A40" s="13">
        <v>39</v>
      </c>
      <c r="B40" s="8">
        <v>45580.588631828701</v>
      </c>
      <c r="C40" s="8">
        <v>45580.589453356479</v>
      </c>
      <c r="D40" s="8">
        <v>45580.590299074072</v>
      </c>
      <c r="E40" s="15">
        <f t="shared" si="3"/>
        <v>1.0831018516910262E-3</v>
      </c>
      <c r="F40" s="14">
        <f t="shared" si="1"/>
        <v>94</v>
      </c>
      <c r="G40" s="15">
        <f t="shared" si="4"/>
        <v>8.457175936200656E-4</v>
      </c>
      <c r="H40" s="16">
        <f t="shared" si="2"/>
        <v>73</v>
      </c>
    </row>
    <row r="41" spans="1:8" x14ac:dyDescent="0.3">
      <c r="A41" s="13">
        <v>40</v>
      </c>
      <c r="B41" s="8">
        <v>45580.590842245372</v>
      </c>
      <c r="C41" s="8">
        <v>45580.590842245372</v>
      </c>
      <c r="D41" s="8">
        <v>45580.591704398146</v>
      </c>
      <c r="E41" s="15">
        <f t="shared" si="3"/>
        <v>2.2104166710050777E-3</v>
      </c>
      <c r="F41" s="14">
        <f t="shared" si="1"/>
        <v>191</v>
      </c>
      <c r="G41" s="15">
        <f t="shared" si="4"/>
        <v>8.62152774061542E-4</v>
      </c>
      <c r="H41" s="16">
        <f t="shared" si="2"/>
        <v>74</v>
      </c>
    </row>
    <row r="42" spans="1:8" x14ac:dyDescent="0.3">
      <c r="A42" s="13">
        <v>41</v>
      </c>
      <c r="B42" s="9">
        <v>45580.59226701389</v>
      </c>
      <c r="C42" s="9">
        <v>45580.59226701389</v>
      </c>
      <c r="D42" s="9">
        <v>45580.593127199078</v>
      </c>
      <c r="E42" s="15">
        <f t="shared" si="3"/>
        <v>1.4247685176087543E-3</v>
      </c>
      <c r="F42" s="14">
        <f t="shared" si="1"/>
        <v>123</v>
      </c>
      <c r="G42" s="15">
        <f t="shared" si="4"/>
        <v>8.6018518777564168E-4</v>
      </c>
      <c r="H42" s="16">
        <f t="shared" si="2"/>
        <v>74</v>
      </c>
    </row>
    <row r="43" spans="1:8" x14ac:dyDescent="0.3">
      <c r="A43" s="13">
        <v>42</v>
      </c>
      <c r="B43" s="9">
        <v>45580.601513541667</v>
      </c>
      <c r="C43" s="9">
        <v>45580.601513541667</v>
      </c>
      <c r="D43" s="9">
        <v>45580.602166550925</v>
      </c>
      <c r="E43" s="15">
        <f t="shared" si="3"/>
        <v>9.2465277775772847E-3</v>
      </c>
      <c r="F43" s="14">
        <f t="shared" si="1"/>
        <v>799</v>
      </c>
      <c r="G43" s="15">
        <f t="shared" si="4"/>
        <v>6.530092578032054E-4</v>
      </c>
      <c r="H43" s="16">
        <f t="shared" si="2"/>
        <v>56</v>
      </c>
    </row>
    <row r="44" spans="1:8" x14ac:dyDescent="0.3">
      <c r="A44" s="13">
        <v>43</v>
      </c>
      <c r="B44" s="9">
        <v>45580.601931597223</v>
      </c>
      <c r="C44" s="9">
        <v>45580.60222847222</v>
      </c>
      <c r="D44" s="9">
        <v>45580.602839699073</v>
      </c>
      <c r="E44" s="15">
        <f t="shared" si="3"/>
        <v>4.1805555520113558E-4</v>
      </c>
      <c r="F44" s="14">
        <f t="shared" si="1"/>
        <v>36</v>
      </c>
      <c r="G44" s="15">
        <f t="shared" si="4"/>
        <v>6.1122685292502865E-4</v>
      </c>
      <c r="H44" s="16">
        <f t="shared" si="2"/>
        <v>53</v>
      </c>
    </row>
    <row r="45" spans="1:8" x14ac:dyDescent="0.3">
      <c r="A45" s="13">
        <v>44</v>
      </c>
      <c r="B45" s="9">
        <v>45580.610033333331</v>
      </c>
      <c r="C45" s="9">
        <v>45580.610033333331</v>
      </c>
      <c r="D45" s="9">
        <v>45580.611815625001</v>
      </c>
      <c r="E45" s="15">
        <f t="shared" si="3"/>
        <v>8.1017361080739647E-3</v>
      </c>
      <c r="F45" s="14">
        <f t="shared" si="1"/>
        <v>700</v>
      </c>
      <c r="G45" s="15">
        <f t="shared" si="4"/>
        <v>1.7822916706791148E-3</v>
      </c>
      <c r="H45" s="16">
        <f t="shared" si="2"/>
        <v>154</v>
      </c>
    </row>
    <row r="46" spans="1:8" x14ac:dyDescent="0.3">
      <c r="A46" s="13">
        <v>45</v>
      </c>
      <c r="B46" s="9">
        <v>45580.611981018519</v>
      </c>
      <c r="C46" s="9">
        <v>45580.611981018519</v>
      </c>
      <c r="D46" s="9">
        <v>45580.613252083334</v>
      </c>
      <c r="E46" s="15">
        <f t="shared" si="3"/>
        <v>1.9476851884974167E-3</v>
      </c>
      <c r="F46" s="14">
        <f t="shared" si="1"/>
        <v>168</v>
      </c>
      <c r="G46" s="15">
        <f t="shared" si="4"/>
        <v>1.2710648152278736E-3</v>
      </c>
      <c r="H46" s="16">
        <f t="shared" si="2"/>
        <v>110</v>
      </c>
    </row>
    <row r="47" spans="1:8" x14ac:dyDescent="0.3">
      <c r="A47" s="13">
        <v>46</v>
      </c>
      <c r="B47" s="9">
        <v>45580.615832407406</v>
      </c>
      <c r="C47" s="9">
        <v>45580.615832407406</v>
      </c>
      <c r="D47" s="9">
        <v>45580.616864120369</v>
      </c>
      <c r="E47" s="15">
        <f t="shared" si="3"/>
        <v>3.8513888866873458E-3</v>
      </c>
      <c r="F47" s="14">
        <f t="shared" si="1"/>
        <v>333</v>
      </c>
      <c r="G47" s="15">
        <f t="shared" si="4"/>
        <v>1.031712963595055E-3</v>
      </c>
      <c r="H47" s="16">
        <f t="shared" si="2"/>
        <v>89</v>
      </c>
    </row>
    <row r="48" spans="1:8" x14ac:dyDescent="0.3">
      <c r="A48" s="13">
        <v>47</v>
      </c>
      <c r="B48" s="9">
        <v>45580.617519560183</v>
      </c>
      <c r="C48" s="9">
        <v>45580.617519560183</v>
      </c>
      <c r="D48" s="9">
        <v>45580.617966898149</v>
      </c>
      <c r="E48" s="15">
        <f t="shared" si="3"/>
        <v>1.6871527768671513E-3</v>
      </c>
      <c r="F48" s="14">
        <f t="shared" si="1"/>
        <v>146</v>
      </c>
      <c r="G48" s="15">
        <f t="shared" si="4"/>
        <v>4.473379667615518E-4</v>
      </c>
      <c r="H48" s="16">
        <f t="shared" si="2"/>
        <v>39</v>
      </c>
    </row>
    <row r="49" spans="1:10" x14ac:dyDescent="0.3">
      <c r="A49" s="13">
        <v>48</v>
      </c>
      <c r="B49" s="9">
        <v>45580.618310648148</v>
      </c>
      <c r="C49" s="9">
        <v>45580.618310648148</v>
      </c>
      <c r="D49" s="9">
        <v>45580.619444212964</v>
      </c>
      <c r="E49" s="15">
        <f t="shared" si="3"/>
        <v>7.9108796489890665E-4</v>
      </c>
      <c r="F49" s="14">
        <f t="shared" si="1"/>
        <v>68</v>
      </c>
      <c r="G49" s="15">
        <f t="shared" si="4"/>
        <v>1.1335648159729317E-3</v>
      </c>
      <c r="H49" s="16">
        <f t="shared" si="2"/>
        <v>98</v>
      </c>
    </row>
    <row r="50" spans="1:10" x14ac:dyDescent="0.3">
      <c r="A50" s="13">
        <v>49</v>
      </c>
      <c r="B50" s="9">
        <v>45580.6195224537</v>
      </c>
      <c r="C50" s="9">
        <v>45580.6195224537</v>
      </c>
      <c r="D50" s="9">
        <v>45580.620549768515</v>
      </c>
      <c r="E50" s="15">
        <f t="shared" si="3"/>
        <v>1.2118055528844707E-3</v>
      </c>
      <c r="F50" s="14">
        <f t="shared" si="1"/>
        <v>105</v>
      </c>
      <c r="G50" s="15">
        <f t="shared" si="4"/>
        <v>1.0273148145643063E-3</v>
      </c>
      <c r="H50" s="16">
        <f t="shared" si="2"/>
        <v>89</v>
      </c>
    </row>
    <row r="51" spans="1:10" x14ac:dyDescent="0.3">
      <c r="A51" s="13">
        <v>50</v>
      </c>
      <c r="B51" s="9">
        <v>45580.620452199073</v>
      </c>
      <c r="C51" s="9">
        <v>45580.620683564812</v>
      </c>
      <c r="D51" s="9">
        <v>45580.622954166669</v>
      </c>
      <c r="E51" s="15">
        <f t="shared" si="3"/>
        <v>9.2974537255940959E-4</v>
      </c>
      <c r="F51" s="14">
        <f t="shared" si="1"/>
        <v>80</v>
      </c>
      <c r="G51" s="15">
        <f t="shared" si="4"/>
        <v>2.2706018571625464E-3</v>
      </c>
      <c r="H51" s="16">
        <f t="shared" si="2"/>
        <v>196</v>
      </c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</sheetData>
  <mergeCells count="1">
    <mergeCell ref="M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42D8-1D66-40F5-B634-ED74E716BF13}">
  <dimension ref="B2:H7"/>
  <sheetViews>
    <sheetView showGridLines="0" tabSelected="1" topLeftCell="B1" workbookViewId="0">
      <selection activeCell="H2" sqref="H2:H3"/>
    </sheetView>
  </sheetViews>
  <sheetFormatPr defaultRowHeight="14.4" x14ac:dyDescent="0.3"/>
  <cols>
    <col min="2" max="2" width="35.33203125" bestFit="1" customWidth="1"/>
    <col min="3" max="3" width="12.33203125" bestFit="1" customWidth="1"/>
    <col min="4" max="4" width="12" bestFit="1" customWidth="1"/>
  </cols>
  <sheetData>
    <row r="2" spans="2:8" x14ac:dyDescent="0.3">
      <c r="B2" t="s">
        <v>8</v>
      </c>
      <c r="C2" s="22">
        <f>'NasGor 69'!B51-'NasGor 69'!B2</f>
        <v>0.1500516203668667</v>
      </c>
      <c r="D2">
        <f>HOUR(C2)+MINUTE(C2)/60+SECOND(C2)/3600</f>
        <v>3.6011111111111114</v>
      </c>
      <c r="E2" t="s">
        <v>12</v>
      </c>
      <c r="F2" t="s">
        <v>15</v>
      </c>
      <c r="G2">
        <f>50/D2</f>
        <v>13.88460351743289</v>
      </c>
      <c r="H2" t="s">
        <v>18</v>
      </c>
    </row>
    <row r="3" spans="2:8" x14ac:dyDescent="0.3">
      <c r="B3" t="s">
        <v>9</v>
      </c>
      <c r="C3" s="22">
        <f>'NasGor 69'!C51-'NasGor 69'!C2</f>
        <v>0.15028298610559432</v>
      </c>
      <c r="D3">
        <f>HOUR(C3)+MINUTE(C3)/60+SECOND(C3)/3600</f>
        <v>3.6066666666666669</v>
      </c>
      <c r="E3" t="s">
        <v>12</v>
      </c>
      <c r="F3" t="s">
        <v>16</v>
      </c>
      <c r="G3">
        <f>50/D3</f>
        <v>13.863216266173751</v>
      </c>
      <c r="H3" t="s">
        <v>18</v>
      </c>
    </row>
    <row r="4" spans="2:8" x14ac:dyDescent="0.3">
      <c r="B4" t="s">
        <v>14</v>
      </c>
      <c r="C4" s="22">
        <f>AVERAGE('NasGor 69'!E2:E51)</f>
        <v>3.0010324073373338E-3</v>
      </c>
      <c r="D4">
        <f>AVERAGE('NasGor 69'!F2:F51)</f>
        <v>259.33999999999997</v>
      </c>
      <c r="E4" t="s">
        <v>13</v>
      </c>
    </row>
    <row r="5" spans="2:8" x14ac:dyDescent="0.3">
      <c r="B5" t="s">
        <v>17</v>
      </c>
      <c r="C5" s="22">
        <f>AVERAGE('NasGor 69'!G2:G51)</f>
        <v>1.110050925926771E-3</v>
      </c>
      <c r="D5">
        <f>AVERAGE('NasGor 69'!H2:H51)</f>
        <v>95.92</v>
      </c>
      <c r="E5" t="s">
        <v>13</v>
      </c>
    </row>
    <row r="6" spans="2:8" x14ac:dyDescent="0.3">
      <c r="B6" t="s">
        <v>11</v>
      </c>
      <c r="D6">
        <f>_xlfn.STDEV.P('NasGor 69'!F2:F51)</f>
        <v>256.47312607756783</v>
      </c>
      <c r="E6" t="s">
        <v>13</v>
      </c>
    </row>
    <row r="7" spans="2:8" x14ac:dyDescent="0.3">
      <c r="B7" t="s">
        <v>10</v>
      </c>
      <c r="D7">
        <f>_xlfn.STDEV.P('NasGor 69'!H2:H51)</f>
        <v>48.270421585065947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NasGor 69</vt:lpstr>
      <vt:lpstr>Perhitungan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 Tanda</dc:creator>
  <cp:lastModifiedBy>Valent Tanda</cp:lastModifiedBy>
  <dcterms:created xsi:type="dcterms:W3CDTF">2024-10-14T11:56:05Z</dcterms:created>
  <dcterms:modified xsi:type="dcterms:W3CDTF">2024-11-02T05:56:57Z</dcterms:modified>
</cp:coreProperties>
</file>