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S DESPLEGABLES " sheetId="1" r:id="rId4"/>
    <sheet state="visible" name="RESUMEN " sheetId="2" r:id="rId5"/>
    <sheet state="visible" name="ENERO 2024" sheetId="3" r:id="rId6"/>
    <sheet state="visible" name="FEBRERO 2024" sheetId="4" r:id="rId7"/>
    <sheet state="visible" name="MARZO 2024" sheetId="5" r:id="rId8"/>
    <sheet state="visible" name="ABRIL 2024" sheetId="6" r:id="rId9"/>
    <sheet state="visible" name="MAYO 2024" sheetId="7" r:id="rId10"/>
    <sheet state="visible" name="JUNIO 2024" sheetId="8" r:id="rId11"/>
    <sheet state="visible" name="JULIO 2024" sheetId="9" r:id="rId12"/>
    <sheet state="visible" name="AGOSTO 2024" sheetId="10" r:id="rId13"/>
    <sheet state="hidden" name="SEPTIEMBRE  2024" sheetId="11" r:id="rId14"/>
  </sheets>
  <externalReferences>
    <externalReference r:id="rId15"/>
  </externalReferences>
  <definedNames>
    <definedName hidden="1" localSheetId="3" name="_xlnm._FilterDatabase">'FEBRERO 2024'!$A$14:$AN$117</definedName>
    <definedName hidden="1" localSheetId="5" name="_xlnm._FilterDatabase">'ABRIL 2024'!$A$14:$AN$126</definedName>
    <definedName hidden="1" localSheetId="6" name="_xlnm._FilterDatabase">'MAYO 2024'!$B$14:$D$14</definedName>
    <definedName hidden="1" localSheetId="7" name="_xlnm._FilterDatabase">'JUNIO 2024'!$A$14:$AN$128</definedName>
    <definedName hidden="1" localSheetId="8" name="_xlnm._FilterDatabase">'JULIO 2024'!$A$14:$AN$134</definedName>
    <definedName hidden="1" localSheetId="10" name="_xlnm._FilterDatabase">'SEPTIEMBRE  2024'!$A$14:$BQ$126</definedName>
    <definedName hidden="1" localSheetId="2" name="Z_3AFAE1BF_D431_4701_B0FE_308CDF890555_.wvu.FilterData">'ENERO 2024'!$A$14:$AN$72</definedName>
    <definedName hidden="1" localSheetId="3" name="Z_3AFAE1BF_D431_4701_B0FE_308CDF890555_.wvu.FilterData">'FEBRERO 2024'!$A$14:$AN$51</definedName>
    <definedName hidden="1" localSheetId="4" name="Z_3AFAE1BF_D431_4701_B0FE_308CDF890555_.wvu.FilterData">'MARZO 2024'!$A$14:$AN$51</definedName>
    <definedName hidden="1" localSheetId="5" name="Z_3AFAE1BF_D431_4701_B0FE_308CDF890555_.wvu.FilterData">'ABRIL 2024'!$A$14:$AN$51</definedName>
    <definedName hidden="1" localSheetId="6" name="Z_3AFAE1BF_D431_4701_B0FE_308CDF890555_.wvu.FilterData">'MAYO 2024'!$A$14:$AN$51</definedName>
    <definedName hidden="1" localSheetId="7" name="Z_3AFAE1BF_D431_4701_B0FE_308CDF890555_.wvu.FilterData">'JUNIO 2024'!$A$14:$AN$51</definedName>
    <definedName hidden="1" localSheetId="8" name="Z_3AFAE1BF_D431_4701_B0FE_308CDF890555_.wvu.FilterData">'JULIO 2024'!$A$14:$AN$51</definedName>
    <definedName hidden="1" localSheetId="9" name="Z_3AFAE1BF_D431_4701_B0FE_308CDF890555_.wvu.FilterData">'AGOSTO 2024'!$A$14:$AN$51</definedName>
    <definedName hidden="1" localSheetId="10" name="Z_3AFAE1BF_D431_4701_B0FE_308CDF890555_.wvu.FilterData">'SEPTIEMBRE  2024'!$A$14:$BQ$51</definedName>
    <definedName hidden="1" localSheetId="2" name="Z_8C84F9F5_B296_408E_B058_38FD62EB4A0B_.wvu.FilterData">'ENERO 2024'!$A$14:$AN$109</definedName>
    <definedName hidden="1" localSheetId="3" name="Z_8C84F9F5_B296_408E_B058_38FD62EB4A0B_.wvu.FilterData">'FEBRERO 2024'!$A$14:$AN$87</definedName>
    <definedName hidden="1" localSheetId="4" name="Z_8C84F9F5_B296_408E_B058_38FD62EB4A0B_.wvu.FilterData">'MARZO 2024'!$A$14:$AN$87</definedName>
    <definedName hidden="1" localSheetId="5" name="Z_8C84F9F5_B296_408E_B058_38FD62EB4A0B_.wvu.FilterData">'ABRIL 2024'!$A$14:$AN$89</definedName>
    <definedName hidden="1" localSheetId="6" name="Z_8C84F9F5_B296_408E_B058_38FD62EB4A0B_.wvu.FilterData">'MAYO 2024'!$A$14:$AN$89</definedName>
    <definedName hidden="1" localSheetId="7" name="Z_8C84F9F5_B296_408E_B058_38FD62EB4A0B_.wvu.FilterData">'JUNIO 2024'!$A$14:$AN$90</definedName>
    <definedName hidden="1" localSheetId="8" name="Z_8C84F9F5_B296_408E_B058_38FD62EB4A0B_.wvu.FilterData">'JULIO 2024'!$A$14:$AN$90</definedName>
    <definedName hidden="1" localSheetId="9" name="Z_8C84F9F5_B296_408E_B058_38FD62EB4A0B_.wvu.FilterData">'AGOSTO 2024'!$A$14:$AN$82</definedName>
    <definedName hidden="1" localSheetId="10" name="Z_8C84F9F5_B296_408E_B058_38FD62EB4A0B_.wvu.FilterData">'SEPTIEMBRE  2024'!$A$14:$BQ$82</definedName>
    <definedName name="MY_FUNCTION1">LAMBDA(DATE('ENERO 2024'!$G$7,MONTH('ENERO 2024'!$G$5&amp;1),1))</definedName>
  </definedNames>
  <calcPr/>
  <customWorkbookViews>
    <customWorkbookView activeSheetId="0" maximized="1" windowHeight="0" windowWidth="0" guid="{3AFAE1BF-D431-4701-B0FE-308CDF890555}" name="Filtro 1"/>
    <customWorkbookView activeSheetId="0" maximized="1" windowHeight="0" windowWidth="0" guid="{8C84F9F5-B296-408E-B058-38FD62EB4A0B}" name="Filtro 2"/>
  </customWorkbookViews>
  <extLst>
    <ext uri="GoogleSheetsCustomDataVersion2">
      <go:sheetsCustomData xmlns:go="http://customooxmlschemas.google.com/" r:id="rId16" roundtripDataChecksum="JbAEyrdC9KbAJSTIO+R3pgz+TWVIq3U7G7KybU9X2WA="/>
    </ext>
  </extLst>
</workbook>
</file>

<file path=xl/sharedStrings.xml><?xml version="1.0" encoding="utf-8"?>
<sst xmlns="http://schemas.openxmlformats.org/spreadsheetml/2006/main" count="4349" uniqueCount="417">
  <si>
    <t xml:space="preserve">PACIENTES </t>
  </si>
  <si>
    <t xml:space="preserve">PRFESION </t>
  </si>
  <si>
    <t xml:space="preserve">DIAS FESTIVOS </t>
  </si>
  <si>
    <t xml:space="preserve">DIAS FESTIVOS CORRESPONDE A: </t>
  </si>
  <si>
    <t xml:space="preserve">TIPOS DE GASTOS </t>
  </si>
  <si>
    <t>PAMI</t>
  </si>
  <si>
    <t>Barrios Lautaro</t>
  </si>
  <si>
    <t>Medico</t>
  </si>
  <si>
    <t>Año Nuevo</t>
  </si>
  <si>
    <t>FIJO</t>
  </si>
  <si>
    <t xml:space="preserve">Cutaia Lourdes </t>
  </si>
  <si>
    <t>Enfermero</t>
  </si>
  <si>
    <t>Carnaval</t>
  </si>
  <si>
    <t xml:space="preserve">MEDIHOME </t>
  </si>
  <si>
    <t>Maldonado Ruth</t>
  </si>
  <si>
    <t>kinesiologo</t>
  </si>
  <si>
    <t xml:space="preserve">PARTICULAR </t>
  </si>
  <si>
    <t>Callave Hector</t>
  </si>
  <si>
    <t xml:space="preserve">Fonoaudiologia </t>
  </si>
  <si>
    <t>Día Nacional de la Memoria por la Verdad y la Justicia</t>
  </si>
  <si>
    <t xml:space="preserve">CUIDAR SALUD </t>
  </si>
  <si>
    <t>Vargas Manuela</t>
  </si>
  <si>
    <t xml:space="preserve">Nutrisionista </t>
  </si>
  <si>
    <t>Día del Veterano y de los Caídos en la Guerra de Malvinas</t>
  </si>
  <si>
    <t xml:space="preserve">OSDE </t>
  </si>
  <si>
    <t>Bethencourt Marcela</t>
  </si>
  <si>
    <t xml:space="preserve">Cuidador </t>
  </si>
  <si>
    <t>Día del Trabajo</t>
  </si>
  <si>
    <t xml:space="preserve">CAMIONERO </t>
  </si>
  <si>
    <t>Racedo Nelida</t>
  </si>
  <si>
    <t>Personal Fijo</t>
  </si>
  <si>
    <t>Día de la Revolución de Mayo</t>
  </si>
  <si>
    <t xml:space="preserve">COORDINACION </t>
  </si>
  <si>
    <t>Valas Hugo</t>
  </si>
  <si>
    <t>Paso a la Inmortalidad del General Manuel Belgrano</t>
  </si>
  <si>
    <t>SANATORIO FUEGUINO</t>
  </si>
  <si>
    <t>Caponelli Nelida</t>
  </si>
  <si>
    <t>Día de la Independencia</t>
  </si>
  <si>
    <t>PARARED</t>
  </si>
  <si>
    <t>Peralta Maria</t>
  </si>
  <si>
    <t>Día de la Inmaculada Concepción de María</t>
  </si>
  <si>
    <t>Piñero Ana Maria</t>
  </si>
  <si>
    <t>Navidad 2024</t>
  </si>
  <si>
    <t>Tenorio Andrea</t>
  </si>
  <si>
    <t>Paso a la Inmortalidad del General Don Martín Miguel de Güemes</t>
  </si>
  <si>
    <t>Cardozo Edith</t>
  </si>
  <si>
    <t>Paso a la Inmortalidad del General Don José de San Martín</t>
  </si>
  <si>
    <t>Cantero Susana</t>
  </si>
  <si>
    <t>Día del Respeto a la Diversidad Cultural</t>
  </si>
  <si>
    <t>Día de la Soberanía Nacional</t>
  </si>
  <si>
    <t>Sileoni Sol</t>
  </si>
  <si>
    <t>Feriados con fines turísticos</t>
  </si>
  <si>
    <t xml:space="preserve">Patrocinia Maria </t>
  </si>
  <si>
    <t>Feriado puente turístico</t>
  </si>
  <si>
    <t>Patrocinia Maria PAMI</t>
  </si>
  <si>
    <t>Andruszczuk Angelica</t>
  </si>
  <si>
    <t xml:space="preserve">Feriado Veterano de Malvinas </t>
  </si>
  <si>
    <t>Fripp Julio</t>
  </si>
  <si>
    <t xml:space="preserve">Diaz Feliciana </t>
  </si>
  <si>
    <t>Meli Ines</t>
  </si>
  <si>
    <t xml:space="preserve">Molina Maria </t>
  </si>
  <si>
    <t>Machuca Concepcion</t>
  </si>
  <si>
    <t>Gimenez Humberto</t>
  </si>
  <si>
    <t>Orozco Manuel</t>
  </si>
  <si>
    <t>Del Campo Francisco</t>
  </si>
  <si>
    <t>Battini Eduardo</t>
  </si>
  <si>
    <t>Sciutto Federico</t>
  </si>
  <si>
    <t>Saavedra Julieta</t>
  </si>
  <si>
    <t>Ybars Mario</t>
  </si>
  <si>
    <t>Rocha Carlos</t>
  </si>
  <si>
    <t>Goodall Estefania</t>
  </si>
  <si>
    <t>Almonacid Ernesto</t>
  </si>
  <si>
    <t>De La Vega Cesar</t>
  </si>
  <si>
    <t>Rizzuto Isabel</t>
  </si>
  <si>
    <t>Di Primo Rosa</t>
  </si>
  <si>
    <t>Mayer Margarita</t>
  </si>
  <si>
    <t>Scarpatti Pablo</t>
  </si>
  <si>
    <t>Velasquez Victor</t>
  </si>
  <si>
    <t>Lobato Carlos</t>
  </si>
  <si>
    <t>Allen Roberto</t>
  </si>
  <si>
    <t xml:space="preserve">Caso Concepcion </t>
  </si>
  <si>
    <t>Saudino Fernando</t>
  </si>
  <si>
    <t>Planilla de Ingresos y Gastos Mensuales</t>
  </si>
  <si>
    <t>Saldo  Inicial</t>
  </si>
  <si>
    <t>Total Anual</t>
  </si>
  <si>
    <t>Enero23</t>
  </si>
  <si>
    <t>Febrero23</t>
  </si>
  <si>
    <t>Marzo23</t>
  </si>
  <si>
    <t>Abril23</t>
  </si>
  <si>
    <t>Mayo23</t>
  </si>
  <si>
    <t>Junio23</t>
  </si>
  <si>
    <t>Julio23</t>
  </si>
  <si>
    <t>Agosto23</t>
  </si>
  <si>
    <t>Septiembre23</t>
  </si>
  <si>
    <t>Octubre23</t>
  </si>
  <si>
    <t>Noviembre23</t>
  </si>
  <si>
    <t>Diciembre23</t>
  </si>
  <si>
    <t>Total Ingresos</t>
  </si>
  <si>
    <t>INGRESOS:</t>
  </si>
  <si>
    <t>Total Gastos</t>
  </si>
  <si>
    <t>GASTOS:</t>
  </si>
  <si>
    <t>Neto (Ingresos - Gastos)</t>
  </si>
  <si>
    <t>TOTAL AUNAL:</t>
  </si>
  <si>
    <t>Acumulado</t>
  </si>
  <si>
    <t>Total</t>
  </si>
  <si>
    <t>Enero24</t>
  </si>
  <si>
    <t>Febrero24</t>
  </si>
  <si>
    <t>Marzo24</t>
  </si>
  <si>
    <t>Abril24</t>
  </si>
  <si>
    <t>Mayo24</t>
  </si>
  <si>
    <t>Junio24</t>
  </si>
  <si>
    <t>Julio24</t>
  </si>
  <si>
    <t>Agosto24</t>
  </si>
  <si>
    <t>Septiembre24</t>
  </si>
  <si>
    <t>Octubre24</t>
  </si>
  <si>
    <t>Noviembre24</t>
  </si>
  <si>
    <t>Diciembre24</t>
  </si>
  <si>
    <t>Pendiente pagar fijos:</t>
  </si>
  <si>
    <t>Ingresos</t>
  </si>
  <si>
    <t>OSDE</t>
  </si>
  <si>
    <t>MEDIHOME</t>
  </si>
  <si>
    <t>CAMIONEROS</t>
  </si>
  <si>
    <t>CUIDAR SALUD</t>
  </si>
  <si>
    <t>RAMOS NELIDA</t>
  </si>
  <si>
    <t>MINOR CARLOS OMAR</t>
  </si>
  <si>
    <t>PIÑERO ANA MARIA</t>
  </si>
  <si>
    <t>CONTRERAS CARLOS</t>
  </si>
  <si>
    <t>PATROCINIA MARIA</t>
  </si>
  <si>
    <t>PRESTAMO( DEVOLUCION )</t>
  </si>
  <si>
    <t>Martin Jose Luis(GERERNCIA, ENFERMERO)</t>
  </si>
  <si>
    <t>Graglia Gustavo (GEREMCIA, DIRECION MEDICA, MEDICO)</t>
  </si>
  <si>
    <t>Pazos Jose (CORDINACION, RRHH, ENFERMERO)</t>
  </si>
  <si>
    <t>Galeano Adriana</t>
  </si>
  <si>
    <t xml:space="preserve">Personal fijo </t>
  </si>
  <si>
    <t>Galeano Adriana Aginaldo</t>
  </si>
  <si>
    <t>Melo (CHOFER)</t>
  </si>
  <si>
    <t>Nico(CHOFER)</t>
  </si>
  <si>
    <t>Luna Diego (CORDINACION, ENFERMERO)</t>
  </si>
  <si>
    <t xml:space="preserve">Diaz Marianela </t>
  </si>
  <si>
    <t xml:space="preserve">Galeano Adriana Aginaldo </t>
  </si>
  <si>
    <t>"SELECIONAR"</t>
  </si>
  <si>
    <t>PROVEEDORES ENFERMERIA</t>
  </si>
  <si>
    <t>Acosta Nadia</t>
  </si>
  <si>
    <t>Aguila Nahiara</t>
  </si>
  <si>
    <t>Celso Adrian</t>
  </si>
  <si>
    <t>Gimenez Virginia</t>
  </si>
  <si>
    <t>Johana Sansuste</t>
  </si>
  <si>
    <t>Montenegro Ivana</t>
  </si>
  <si>
    <t>Montenegro Pamela</t>
  </si>
  <si>
    <t>Zabala Matias</t>
  </si>
  <si>
    <t>Romero Nazarena</t>
  </si>
  <si>
    <t>Almaraz Nadia</t>
  </si>
  <si>
    <t>Mamani Ana Carolina</t>
  </si>
  <si>
    <t>Romero Gabriela</t>
  </si>
  <si>
    <t>Quipildor Romina</t>
  </si>
  <si>
    <t>Sequencia Maura</t>
  </si>
  <si>
    <t>Luna Diego</t>
  </si>
  <si>
    <t>Zalazar Gisel</t>
  </si>
  <si>
    <t>Diaz Rocio</t>
  </si>
  <si>
    <t>Lasbaines Juan</t>
  </si>
  <si>
    <t>Espinosa Aldana</t>
  </si>
  <si>
    <t>Moreyra Micaela</t>
  </si>
  <si>
    <t>Pazos Jose</t>
  </si>
  <si>
    <t>Royano Yazmil</t>
  </si>
  <si>
    <t>Quinaya Belen</t>
  </si>
  <si>
    <t>Sandoval Andrea</t>
  </si>
  <si>
    <t>Maltez Daiana</t>
  </si>
  <si>
    <t>Viloria Judith</t>
  </si>
  <si>
    <t>Martin Jose Luis (Enfermero)</t>
  </si>
  <si>
    <t>Bustamante Mirian</t>
  </si>
  <si>
    <t>Brenda Gisel Palcios</t>
  </si>
  <si>
    <t>Gonzalez Yanina Paola</t>
  </si>
  <si>
    <t>Menchaca Julia</t>
  </si>
  <si>
    <t>Chilliguay Javier</t>
  </si>
  <si>
    <t>Molina Nancy</t>
  </si>
  <si>
    <t>Figueroa Yuliana</t>
  </si>
  <si>
    <t>Arancibia Oscar</t>
  </si>
  <si>
    <t>Rodriguez Abril</t>
  </si>
  <si>
    <t>Vazquez Epifania</t>
  </si>
  <si>
    <t>Diaz Francisco</t>
  </si>
  <si>
    <t>Sandoval Carina</t>
  </si>
  <si>
    <t>Hernandez Pablo</t>
  </si>
  <si>
    <t>Garcia Luz</t>
  </si>
  <si>
    <t>Saravia Veronica</t>
  </si>
  <si>
    <t>Beron Patricia</t>
  </si>
  <si>
    <t>Avendaño Pamela</t>
  </si>
  <si>
    <t>Gonzalez Pruyas Florencia</t>
  </si>
  <si>
    <t>Vargas Carina Gisela</t>
  </si>
  <si>
    <t>Romero Graciela</t>
  </si>
  <si>
    <t>Quispe laura</t>
  </si>
  <si>
    <t xml:space="preserve">Lopez Cintia </t>
  </si>
  <si>
    <t>Acosta Micaela</t>
  </si>
  <si>
    <t>Raul  Coky</t>
  </si>
  <si>
    <t>Lazarte Graciela</t>
  </si>
  <si>
    <t>Guantay Nahuel</t>
  </si>
  <si>
    <t>Ayarde Lucila</t>
  </si>
  <si>
    <t>Ugarte Alejandra</t>
  </si>
  <si>
    <t>Urbina Tatiana</t>
  </si>
  <si>
    <t>Barria Daniela</t>
  </si>
  <si>
    <r>
      <rPr>
        <rFont val="Calibri"/>
        <color rgb="FF000000"/>
        <sz val="11.0"/>
      </rPr>
      <t>YBARS ROSA ISABEL</t>
    </r>
  </si>
  <si>
    <t xml:space="preserve">PROVEEDORES CUIDADORES </t>
  </si>
  <si>
    <t>Irene Naguelquin</t>
  </si>
  <si>
    <t>Delgado Maria.E</t>
  </si>
  <si>
    <t>Corzo Maria</t>
  </si>
  <si>
    <t>Miranda Maria</t>
  </si>
  <si>
    <t>Godoy Isabel</t>
  </si>
  <si>
    <t>Herrera Veronica</t>
  </si>
  <si>
    <t>Elias Soledad</t>
  </si>
  <si>
    <t>Villalba Carmen</t>
  </si>
  <si>
    <t>Martearena Camila</t>
  </si>
  <si>
    <t xml:space="preserve">Centurio Roxana </t>
  </si>
  <si>
    <t>Centurion Franco</t>
  </si>
  <si>
    <t>Borquez Ruben</t>
  </si>
  <si>
    <t>AGUILA NAIARA</t>
  </si>
  <si>
    <t>Batista Maria</t>
  </si>
  <si>
    <t>Arguello Patricia</t>
  </si>
  <si>
    <t>Villafañe Laura</t>
  </si>
  <si>
    <t>Martearena Estela</t>
  </si>
  <si>
    <t>Villagra Isabel</t>
  </si>
  <si>
    <t>Ravines Melisa</t>
  </si>
  <si>
    <t>Di Santos Patricia</t>
  </si>
  <si>
    <t>Zerpa Alejandra</t>
  </si>
  <si>
    <t>Martearena Yamila</t>
  </si>
  <si>
    <t>Quintero Alejandra</t>
  </si>
  <si>
    <t>Cabana Cecilia</t>
  </si>
  <si>
    <t>Dominguez Adriana</t>
  </si>
  <si>
    <t>Martinez Carmen</t>
  </si>
  <si>
    <t>Galeano Leonardo</t>
  </si>
  <si>
    <t>Cabrera Katherine</t>
  </si>
  <si>
    <t>Figueroa Marcos</t>
  </si>
  <si>
    <t>Martinelli Analia</t>
  </si>
  <si>
    <t>Dominguez Lautaro</t>
  </si>
  <si>
    <t>Ortiz Adriana</t>
  </si>
  <si>
    <t>Orellano Adriana</t>
  </si>
  <si>
    <t>Acuña Debora</t>
  </si>
  <si>
    <t>Dominguez Rebeca</t>
  </si>
  <si>
    <t>Escudero Sandra</t>
  </si>
  <si>
    <t>Peralta Monica</t>
  </si>
  <si>
    <t>Rocha Soledad</t>
  </si>
  <si>
    <t>Chavez Cristian</t>
  </si>
  <si>
    <t>DA CRUZ ELIAS</t>
  </si>
  <si>
    <t>Huenchaca Ruth</t>
  </si>
  <si>
    <t>Britez Brisa</t>
  </si>
  <si>
    <t>Cardenas Maria Elena</t>
  </si>
  <si>
    <t>Pereyra Soledad</t>
  </si>
  <si>
    <t>Proveedores Kinesiologos</t>
  </si>
  <si>
    <t>Benitez Diana</t>
  </si>
  <si>
    <t>Juan Manuel</t>
  </si>
  <si>
    <t>Leandra Griguol</t>
  </si>
  <si>
    <t>Martinez Mariano</t>
  </si>
  <si>
    <t>Mojan Jorge</t>
  </si>
  <si>
    <t>Polo Daniela</t>
  </si>
  <si>
    <t>Quintana Pedro</t>
  </si>
  <si>
    <t>Cargnelutti Noelia</t>
  </si>
  <si>
    <t>Leandra Griguol (COORDINACION)</t>
  </si>
  <si>
    <t>Coero Luciana</t>
  </si>
  <si>
    <t>Amancay Di Marco</t>
  </si>
  <si>
    <t>Gomez Eliana</t>
  </si>
  <si>
    <t>Aybar Cecilia</t>
  </si>
  <si>
    <t>Romero Janet</t>
  </si>
  <si>
    <t>Santillan Mauro</t>
  </si>
  <si>
    <t>Jazmin Christian</t>
  </si>
  <si>
    <t>Aello Samanta</t>
  </si>
  <si>
    <t>Buiatti Raul</t>
  </si>
  <si>
    <t>Sanchez Maria</t>
  </si>
  <si>
    <t>Blanchard Maria de los Amgeles</t>
  </si>
  <si>
    <t>Polo Daniela (COORDINACION)</t>
  </si>
  <si>
    <t xml:space="preserve">Proveedores Medicos </t>
  </si>
  <si>
    <t>Dr Aramayo Gerardo</t>
  </si>
  <si>
    <t>Dr Casas</t>
  </si>
  <si>
    <t>Dra Ponzo</t>
  </si>
  <si>
    <t>Dra Pucca</t>
  </si>
  <si>
    <t xml:space="preserve">Dr Morales Daniel </t>
  </si>
  <si>
    <t>ALMARAZ EDUARDO</t>
  </si>
  <si>
    <t>AMHERD VERONICA</t>
  </si>
  <si>
    <t>DR TATE DIEGO</t>
  </si>
  <si>
    <t>Tamaño Mario</t>
  </si>
  <si>
    <t>Dr Camisasca Pablo</t>
  </si>
  <si>
    <t>Dr Martos Neurologo</t>
  </si>
  <si>
    <t xml:space="preserve">Proveedores Nutrisionista </t>
  </si>
  <si>
    <t>Correa Agustina</t>
  </si>
  <si>
    <t xml:space="preserve">Proveedores Fonoaudiologia </t>
  </si>
  <si>
    <t>Jerez Daiana</t>
  </si>
  <si>
    <t>Refrijerio y Alimentos</t>
  </si>
  <si>
    <t>Supermercado</t>
  </si>
  <si>
    <t xml:space="preserve">Refrijerios </t>
  </si>
  <si>
    <t>Almuerzo o Cenas de trabajo</t>
  </si>
  <si>
    <t>Comida-Otros</t>
  </si>
  <si>
    <t>LIMPIEZA</t>
  </si>
  <si>
    <t>Transporte</t>
  </si>
  <si>
    <t>Patente</t>
  </si>
  <si>
    <t>Combustible</t>
  </si>
  <si>
    <t>Bus/Taxi/Tren</t>
  </si>
  <si>
    <t>Reparación Vehículo</t>
  </si>
  <si>
    <t>Licencia</t>
  </si>
  <si>
    <t>Transporte-Otros</t>
  </si>
  <si>
    <t xml:space="preserve">CORREO </t>
  </si>
  <si>
    <t>Chevrolet Cuota</t>
  </si>
  <si>
    <t>Reparacion Oficina</t>
  </si>
  <si>
    <t>Seguros General</t>
  </si>
  <si>
    <t xml:space="preserve">Seguro de Causion </t>
  </si>
  <si>
    <t>Seguro Medicinas (Mala Praxi)</t>
  </si>
  <si>
    <t>Seguro de Autos</t>
  </si>
  <si>
    <t>Seguro del Establecimiento</t>
  </si>
  <si>
    <t>seguro - Otros</t>
  </si>
  <si>
    <t>AFIP</t>
  </si>
  <si>
    <t>VEP AUTONOMO (GERENCIA)</t>
  </si>
  <si>
    <t>VEP AUTONOMO (CUIDAR)</t>
  </si>
  <si>
    <t>Retenciones</t>
  </si>
  <si>
    <t>Otros-Afip-IMP/RETENCIONES</t>
  </si>
  <si>
    <t>Otros</t>
  </si>
  <si>
    <t>IMP LEY 25413</t>
  </si>
  <si>
    <t>Gastos Fijos</t>
  </si>
  <si>
    <t>Electricidad</t>
  </si>
  <si>
    <t>Gas</t>
  </si>
  <si>
    <t>Agua</t>
  </si>
  <si>
    <t>Impuestos Pipi</t>
  </si>
  <si>
    <t xml:space="preserve">Celular </t>
  </si>
  <si>
    <t>Martin jose luis (celular)</t>
  </si>
  <si>
    <t>INTERNET/TELEFONO</t>
  </si>
  <si>
    <t>INSUMOS</t>
  </si>
  <si>
    <t xml:space="preserve">Soma </t>
  </si>
  <si>
    <t>MANTENIMIENTO PC</t>
  </si>
  <si>
    <t>ALQUILER</t>
  </si>
  <si>
    <t xml:space="preserve">Desinfecion Local Comercial </t>
  </si>
  <si>
    <t>COMUNICACIONES FUEGUINA</t>
  </si>
  <si>
    <t>ESCRIBANIA</t>
  </si>
  <si>
    <t>SERVICIOS INMOBILIARIOS URBANOS</t>
  </si>
  <si>
    <t>MANTENIMIENTO JARDIN</t>
  </si>
  <si>
    <t>MANTENIMIENTO MATAFUEGOS</t>
  </si>
  <si>
    <t>Juicio Alejandra Piazoni</t>
  </si>
  <si>
    <t>Juicio Alejandra Piazoni (Fondos Embargados)</t>
  </si>
  <si>
    <t>Juicio Alejandra Piazoni (Taza de Justicia y Impuesto)</t>
  </si>
  <si>
    <t>Reintegro embargo</t>
  </si>
  <si>
    <t>Juicio minor taza de justicia</t>
  </si>
  <si>
    <t>Juicio Minor Enchieme</t>
  </si>
  <si>
    <t>Cadete</t>
  </si>
  <si>
    <t xml:space="preserve">Tarjetas </t>
  </si>
  <si>
    <t>Tarjeta de Crédito #1</t>
  </si>
  <si>
    <t>Tarjeta de Crédito #2</t>
  </si>
  <si>
    <t>Tarjeta de Crédito #3</t>
  </si>
  <si>
    <t>Impuestos varios</t>
  </si>
  <si>
    <t>Obligaciones - Otros</t>
  </si>
  <si>
    <t>Estudios Contable</t>
  </si>
  <si>
    <t>Cuota Sindical, Contribución Convencional</t>
  </si>
  <si>
    <t>Cuota Sindical, Contribución Solidaria</t>
  </si>
  <si>
    <t>DGR /2024</t>
  </si>
  <si>
    <t>DGR /2024 1,5%</t>
  </si>
  <si>
    <t xml:space="preserve">Honorario Corrales </t>
  </si>
  <si>
    <t>HONORARIOS GERARDO</t>
  </si>
  <si>
    <t>HONORARIOS UNIPERSONAL</t>
  </si>
  <si>
    <t>CARTA DOCUMENTO</t>
  </si>
  <si>
    <t>TASA IGJ</t>
  </si>
  <si>
    <t>CREACION SOCIEDAD</t>
  </si>
  <si>
    <t>PODER A GERARDO</t>
  </si>
  <si>
    <t>INTERESES POR MORA</t>
  </si>
  <si>
    <t xml:space="preserve">Ahorro / Inversiones </t>
  </si>
  <si>
    <t>Ahorros de emergencia</t>
  </si>
  <si>
    <t>Ahorro de retiro</t>
  </si>
  <si>
    <t>Compra de Terreno</t>
  </si>
  <si>
    <t xml:space="preserve">Inversión Criptos </t>
  </si>
  <si>
    <t>Intereses Ganados Por Plazo Fijo</t>
  </si>
  <si>
    <t>Intereses por deuda en mora (banco)</t>
  </si>
  <si>
    <t>Inversiones Varias</t>
  </si>
  <si>
    <t>-</t>
  </si>
  <si>
    <t>Registro y control de horas de trabajo.</t>
  </si>
  <si>
    <t xml:space="preserve">  </t>
  </si>
  <si>
    <t>ENERO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</si>
  <si>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</si>
  <si>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El Periodo Comprende:</t>
  </si>
  <si>
    <t xml:space="preserve">MES </t>
  </si>
  <si>
    <t>AÑO</t>
  </si>
  <si>
    <t>Introdusca el Año</t>
  </si>
  <si>
    <t xml:space="preserve">PACIENTE </t>
  </si>
  <si>
    <t xml:space="preserve">PROFECION </t>
  </si>
  <si>
    <t xml:space="preserve">EMPLEADO </t>
  </si>
  <si>
    <t>HS</t>
  </si>
  <si>
    <t>FACTURO</t>
  </si>
  <si>
    <t xml:space="preserve">Lobos Veronica </t>
  </si>
  <si>
    <t>FEBRERO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</si>
  <si>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</si>
  <si>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MARZO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</si>
  <si>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</si>
  <si>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ABRIL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</si>
  <si>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</si>
  <si>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MAYO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</si>
  <si>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</si>
  <si>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JUNIO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</si>
  <si>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</si>
  <si>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JULIO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</si>
  <si>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</si>
  <si>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PENDIENTE P. EFECTIVO</t>
  </si>
  <si>
    <t>AGOSTO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</si>
  <si>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</si>
  <si>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YBARS ROSA ISABEL</t>
  </si>
  <si>
    <t>SEPTIEMBRE</t>
  </si>
  <si>
    <r>
      <rPr>
        <rFont val="Calibri"/>
        <color rgb="FFA5A5A5"/>
        <sz val="11.0"/>
      </rPr>
      <t>Introdusca el mes</t>
    </r>
    <r>
      <rPr>
        <rFont val="Calibri"/>
        <color rgb="FF7F7F7F"/>
        <sz val="11.0"/>
      </rPr>
      <t xml:space="preserve"> </t>
    </r>
  </si>
  <si>
    <t>HORAS EXTRAS:</t>
  </si>
  <si>
    <t>NO</t>
  </si>
  <si>
    <t>HORAS AUTORIZADAS:</t>
  </si>
  <si>
    <t>HORAS NORMALES</t>
  </si>
  <si>
    <t>VALOR  HS</t>
  </si>
  <si>
    <t>H. FIN SEMAN</t>
  </si>
  <si>
    <t>VALOR HS</t>
  </si>
  <si>
    <t>HORAS FERIADOS</t>
  </si>
  <si>
    <t>HORAS EXTRAS</t>
  </si>
  <si>
    <t xml:space="preserve">SUBT HS NORM. </t>
  </si>
  <si>
    <t xml:space="preserve">SUBT HS F. SEMA </t>
  </si>
  <si>
    <t>SUBT HS FERIA.</t>
  </si>
  <si>
    <t xml:space="preserve">SUBT HS EXTRAS </t>
  </si>
  <si>
    <t>PRESTAMO / ADELANTO</t>
  </si>
  <si>
    <t xml:space="preserve">TOTAL A COBRAR </t>
  </si>
  <si>
    <t>ESTADO</t>
  </si>
  <si>
    <t>PENDIENTE PAGAR</t>
  </si>
  <si>
    <t>PAGADO</t>
  </si>
  <si>
    <t xml:space="preserve">TOTAL SUMA </t>
  </si>
  <si>
    <t>Sin movimientos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</si>
</sst>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_-&quot;$&quot;* #,##0.00_-;_-&quot;$&quot;* \-#,##0.00_-;_-&quot;$&quot;* &quot;-&quot;??_-;_-@"/>
    <numFmt numFmtId="166" formatCode="&quot;$&quot;#,##0"/>
    <numFmt numFmtId="167" formatCode="[$-409]mmm"/>
    <numFmt numFmtId="168" formatCode="&quot;$&quot;#,##0.00"/>
    <numFmt numFmtId="169" formatCode="_(* #,##0.00_);_(* \(#,##0.00\);_(* &quot;-&quot;??_);_(@_)"/>
    <numFmt numFmtId="170" formatCode="&quot;$&quot;\ #,##0.00"/>
    <numFmt numFmtId="171" formatCode="&quot;$&quot;\ #,##0"/>
    <numFmt numFmtId="172" formatCode="0.0%"/>
    <numFmt numFmtId="173" formatCode="D/M/YYYY"/>
  </numFmts>
  <fonts count="71">
    <font>
      <sz val="11.0"/>
      <color theme="1"/>
      <name val="Calibri"/>
      <scheme val="minor"/>
    </font>
    <font>
      <b/>
      <sz val="18.0"/>
      <color rgb="FFFFFFFF"/>
      <name val="Calibri"/>
    </font>
    <font>
      <sz val="11.0"/>
      <color theme="1"/>
      <name val="Calibri"/>
    </font>
    <font>
      <b/>
      <sz val="18.0"/>
      <color theme="0"/>
      <name val="Calibri"/>
    </font>
    <font>
      <b/>
      <sz val="11.0"/>
      <color rgb="FF000000"/>
      <name val="Arial Narrow"/>
    </font>
    <font>
      <b/>
      <sz val="12.0"/>
      <color theme="1"/>
      <name val="Calibri"/>
    </font>
    <font>
      <sz val="11.0"/>
      <color rgb="FF555555"/>
      <name val="AdelleSansClarin-VF"/>
    </font>
    <font>
      <b/>
      <sz val="12.0"/>
      <color rgb="FF555555"/>
      <name val="Calibri"/>
    </font>
    <font>
      <b/>
      <sz val="11.0"/>
      <color theme="1"/>
      <name val="Calibri"/>
    </font>
    <font>
      <b/>
      <sz val="11.0"/>
      <color theme="1"/>
      <name val="Arial Narrow"/>
    </font>
    <font>
      <b/>
      <sz val="11.0"/>
      <color rgb="FFFFFFFF"/>
      <name val="Arial Narrow"/>
    </font>
    <font>
      <sz val="11.0"/>
      <color theme="1"/>
      <name val="Arial Narrow"/>
    </font>
    <font>
      <sz val="9.0"/>
      <color rgb="FF555555"/>
      <name val="AdelleSansClarin-VF"/>
    </font>
    <font>
      <b/>
      <sz val="11.0"/>
      <color theme="0"/>
      <name val="Arial Narrow"/>
    </font>
    <font>
      <sz val="27.0"/>
      <color rgb="FF555555"/>
      <name val="ClarinvarVF"/>
    </font>
    <font>
      <sz val="11.0"/>
      <color rgb="FFFFFFFF"/>
      <name val="Arial Narrow"/>
    </font>
    <font>
      <color theme="1"/>
      <name val="Calibri"/>
      <scheme val="minor"/>
    </font>
    <font/>
    <font>
      <sz val="18.0"/>
      <color rgb="FF7F7F7F"/>
      <name val="Calibri"/>
    </font>
    <font>
      <i/>
      <sz val="14.0"/>
      <color rgb="FF44546A"/>
      <name val="Calibri"/>
    </font>
    <font>
      <sz val="12.0"/>
      <color rgb="FFFFFFFF"/>
      <name val="Calibri"/>
    </font>
    <font>
      <b/>
      <i/>
      <sz val="12.0"/>
      <color rgb="FF7F7F7F"/>
      <name val="Calibri"/>
    </font>
    <font>
      <i/>
      <sz val="12.0"/>
      <color rgb="FF7F7F7F"/>
      <name val="Calibri"/>
    </font>
    <font>
      <b/>
      <i/>
      <sz val="14.0"/>
      <color rgb="FF7F7F7F"/>
      <name val="Calibri"/>
    </font>
    <font>
      <b/>
      <i/>
      <sz val="14.0"/>
      <color rgb="FF44546A"/>
      <name val="Calibri"/>
    </font>
    <font>
      <sz val="18.0"/>
      <color rgb="FFFF0000"/>
      <name val="Calibri"/>
    </font>
    <font>
      <b/>
      <sz val="15.0"/>
      <color rgb="FFFF0000"/>
      <name val="Calibri"/>
    </font>
    <font>
      <b/>
      <sz val="12.0"/>
      <color rgb="FFFFFFFF"/>
      <name val="Calibri"/>
    </font>
    <font>
      <b/>
      <sz val="14.0"/>
      <color rgb="FF274E13"/>
      <name val="Calibri"/>
    </font>
    <font>
      <b/>
      <sz val="12.0"/>
      <color rgb="FF000000"/>
      <name val="Calibri"/>
    </font>
    <font>
      <sz val="11.0"/>
      <color rgb="FF000000"/>
      <name val="Inconsolata"/>
    </font>
    <font>
      <sz val="8.0"/>
      <color theme="1"/>
      <name val="Calibri"/>
    </font>
    <font>
      <b/>
      <sz val="12.0"/>
      <color rgb="FFFF0000"/>
      <name val="Calibri"/>
    </font>
    <font>
      <b/>
      <sz val="14.0"/>
      <color theme="1"/>
      <name val="Calibri"/>
    </font>
    <font>
      <b/>
      <sz val="16.0"/>
      <color rgb="FF38761D"/>
      <name val="Calibri"/>
    </font>
    <font>
      <b/>
      <sz val="11.0"/>
      <color rgb="FFFF0000"/>
      <name val="Calibri"/>
    </font>
    <font>
      <sz val="12.0"/>
      <color theme="1"/>
      <name val="Calibri"/>
    </font>
    <font>
      <sz val="11.0"/>
      <color rgb="FFFF0000"/>
      <name val="Arial Narrow"/>
    </font>
    <font>
      <b/>
      <sz val="14.0"/>
      <color rgb="FFFF0000"/>
      <name val="Calibri"/>
    </font>
    <font>
      <b/>
      <i/>
      <sz val="11.0"/>
      <color theme="1"/>
      <name val="Calibri"/>
    </font>
    <font>
      <b/>
      <i/>
      <sz val="13.0"/>
      <color theme="1"/>
      <name val="Calibri"/>
    </font>
    <font>
      <b/>
      <i/>
      <sz val="12.0"/>
      <color theme="1"/>
      <name val="Calibri"/>
    </font>
    <font>
      <i/>
      <sz val="11.0"/>
      <color rgb="FFA5A5A5"/>
      <name val="Calibri"/>
    </font>
    <font>
      <b/>
      <sz val="12.0"/>
      <color rgb="FF000000"/>
      <name val="Inconsolata"/>
    </font>
    <font>
      <b/>
      <sz val="11.0"/>
      <color rgb="FFFF0000"/>
      <name val="Arial"/>
    </font>
    <font>
      <sz val="11.0"/>
      <color rgb="FF1F1F1F"/>
      <name val="Arial"/>
    </font>
    <font>
      <b/>
      <i/>
      <sz val="12.0"/>
      <color rgb="FFA5A5A5"/>
      <name val="Calibri"/>
    </font>
    <font>
      <sz val="10.0"/>
      <color rgb="FF000000"/>
      <name val="Arial"/>
    </font>
    <font>
      <b/>
      <sz val="13.0"/>
      <color rgb="FF000000"/>
      <name val="Calibri"/>
    </font>
    <font>
      <sz val="11.0"/>
      <color rgb="FF000000"/>
      <name val="Calibri"/>
    </font>
    <font>
      <sz val="9.0"/>
      <color rgb="FF000000"/>
      <name val="Calibri"/>
    </font>
    <font>
      <b/>
      <i/>
      <sz val="10.0"/>
      <color theme="1"/>
      <name val="Calibri"/>
    </font>
    <font>
      <b/>
      <sz val="11.0"/>
      <color rgb="FF4A86E8"/>
      <name val="Arial"/>
    </font>
    <font>
      <b/>
      <sz val="6.0"/>
      <color rgb="FFFFFFFF"/>
      <name val="Calibri"/>
    </font>
    <font>
      <b/>
      <sz val="20.0"/>
      <color rgb="FFFFFFFF"/>
      <name val="Calibri"/>
    </font>
    <font>
      <sz val="6.0"/>
      <color theme="1"/>
      <name val="Calibri"/>
    </font>
    <font>
      <sz val="11.0"/>
      <color rgb="FF7F7F7F"/>
      <name val="Calibri"/>
    </font>
    <font>
      <b/>
      <sz val="14.0"/>
      <color rgb="FF000000"/>
      <name val="Calibri"/>
    </font>
    <font>
      <sz val="11.0"/>
      <color rgb="FFA5A5A5"/>
      <name val="Calibri"/>
    </font>
    <font>
      <b/>
      <sz val="9.0"/>
      <color theme="1"/>
      <name val="Calibri"/>
    </font>
    <font>
      <b/>
      <sz val="6.0"/>
      <color theme="0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>
      <b/>
      <sz val="11.0"/>
      <color rgb="FFEFEFEF"/>
      <name val="Calibri"/>
    </font>
    <font>
      <sz val="6.0"/>
      <color rgb="FFFFFFFF"/>
      <name val="Calibri"/>
    </font>
    <font>
      <b/>
      <sz val="13.0"/>
      <color theme="1"/>
      <name val="Calibri"/>
    </font>
    <font>
      <b/>
      <sz val="11.0"/>
      <color rgb="FFFFFFFF"/>
      <name val="Roboto"/>
    </font>
    <font>
      <b/>
      <sz val="12.0"/>
      <color theme="0"/>
      <name val="Calibri"/>
    </font>
    <font>
      <b/>
      <sz val="11.0"/>
      <color theme="0"/>
      <name val="Roboto"/>
    </font>
    <font>
      <sz val="11.0"/>
      <color rgb="FFEFEFEF"/>
      <name val="Calibri"/>
    </font>
  </fonts>
  <fills count="3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D0E0E3"/>
        <bgColor rgb="FFD0E0E3"/>
      </patternFill>
    </fill>
    <fill>
      <patternFill patternType="solid">
        <fgColor rgb="FFFCE4D6"/>
        <bgColor rgb="FFFCE4D6"/>
      </patternFill>
    </fill>
    <fill>
      <patternFill patternType="solid">
        <fgColor rgb="FFCFE2F3"/>
        <bgColor rgb="FFCFE2F3"/>
      </patternFill>
    </fill>
    <fill>
      <patternFill patternType="solid">
        <fgColor rgb="FF00B050"/>
        <bgColor rgb="FF00B050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DDF2F0"/>
        <bgColor rgb="FFDDF2F0"/>
      </patternFill>
    </fill>
    <fill>
      <patternFill patternType="solid">
        <fgColor rgb="FF8496B0"/>
        <bgColor rgb="FF8496B0"/>
      </patternFill>
    </fill>
    <fill>
      <patternFill patternType="solid">
        <fgColor rgb="FFFBFBFB"/>
        <bgColor rgb="FFFBFBFB"/>
      </patternFill>
    </fill>
    <fill>
      <patternFill patternType="solid">
        <fgColor rgb="FFF2F2F2"/>
        <bgColor rgb="FFF2F2F2"/>
      </patternFill>
    </fill>
    <fill>
      <patternFill patternType="solid">
        <fgColor theme="1"/>
        <bgColor theme="1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B7E1CD"/>
        <bgColor rgb="FFB7E1CD"/>
      </patternFill>
    </fill>
    <fill>
      <patternFill patternType="solid">
        <fgColor rgb="FFB4C6E7"/>
        <bgColor rgb="FFB4C6E7"/>
      </patternFill>
    </fill>
    <fill>
      <patternFill patternType="solid">
        <fgColor rgb="FFEAD1DC"/>
        <bgColor rgb="FFEAD1DC"/>
      </patternFill>
    </fill>
    <fill>
      <patternFill patternType="solid">
        <fgColor rgb="FFDAF1F3"/>
        <bgColor rgb="FFDAF1F3"/>
      </patternFill>
    </fill>
    <fill>
      <patternFill patternType="solid">
        <fgColor rgb="FF65C6CD"/>
        <bgColor rgb="FF65C6CD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1155CC"/>
        <bgColor rgb="FF1155CC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92CDDC"/>
        <bgColor rgb="FF92CDDC"/>
      </patternFill>
    </fill>
    <fill>
      <patternFill patternType="solid">
        <fgColor rgb="FF980000"/>
        <bgColor rgb="FF98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109">
    <border/>
    <border>
      <left/>
      <right/>
      <top/>
      <bottom/>
    </border>
    <border>
      <left style="thick">
        <color rgb="FF999999"/>
      </left>
      <top style="thick">
        <color rgb="FF999999"/>
      </top>
    </border>
    <border>
      <top style="thick">
        <color rgb="FF999999"/>
      </top>
    </border>
    <border>
      <right/>
      <top style="thick">
        <color rgb="FF999999"/>
      </top>
    </border>
    <border>
      <left style="thick">
        <color rgb="FF999999"/>
      </left>
    </border>
    <border>
      <right/>
    </border>
    <border>
      <left style="thick">
        <color rgb="FF999999"/>
      </left>
      <bottom style="thick">
        <color rgb="FF999999"/>
      </bottom>
    </border>
    <border>
      <bottom style="thick">
        <color rgb="FF999999"/>
      </bottom>
    </border>
    <border>
      <right/>
      <bottom style="thick">
        <color rgb="FF999999"/>
      </bottom>
    </border>
    <border>
      <left style="medium">
        <color rgb="FF434343"/>
      </left>
      <right/>
      <top style="thin">
        <color rgb="FF999999"/>
      </top>
      <bottom style="thin">
        <color rgb="FF999999"/>
      </bottom>
    </border>
    <border>
      <left/>
      <right/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BFBFBF"/>
      </bottom>
    </border>
    <border>
      <bottom style="thin">
        <color rgb="FF000000"/>
      </bottom>
    </border>
    <border>
      <bottom style="double">
        <color rgb="FF000000"/>
      </bottom>
    </border>
    <border>
      <left/>
      <right/>
      <top style="medium">
        <color rgb="FF999999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969696"/>
      </right>
      <top/>
      <bottom/>
    </border>
    <border>
      <right style="thin">
        <color rgb="FF969696"/>
      </right>
      <top style="thin">
        <color rgb="FF969696"/>
      </top>
      <bottom style="thin">
        <color rgb="FF969696"/>
      </bottom>
    </border>
    <border>
      <top style="thin">
        <color rgb="FF969696"/>
      </top>
      <bottom style="thin">
        <color rgb="FF969696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/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969696"/>
      </top>
    </border>
    <border>
      <left style="thin">
        <color rgb="FF999999"/>
      </left>
      <right style="thin">
        <color rgb="FF999999"/>
      </right>
      <top style="thin">
        <color rgb="FF999999"/>
      </top>
      <bottom/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medium">
        <color rgb="FF000000"/>
      </left>
      <top style="medium">
        <color rgb="FF000000"/>
      </top>
    </border>
    <border>
      <left style="thin">
        <color rgb="FF666666"/>
      </left>
      <right style="thin">
        <color rgb="FF666666"/>
      </right>
      <top style="thin">
        <color rgb="FF666666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/>
      <right style="thin">
        <color rgb="FF969696"/>
      </right>
      <top/>
      <bottom style="thin">
        <color rgb="FF969696"/>
      </bottom>
    </border>
    <border>
      <right style="thin">
        <color rgb="FF969696"/>
      </right>
      <bottom style="thin">
        <color rgb="FF969696"/>
      </bottom>
    </border>
    <border>
      <left style="thin">
        <color rgb="FF999999"/>
      </left>
      <right style="thin">
        <color rgb="FF999999"/>
      </right>
      <top/>
      <bottom style="thin">
        <color rgb="FF999999"/>
      </bottom>
    </border>
    <border>
      <right style="thin">
        <color rgb="FF969696"/>
      </right>
    </border>
    <border>
      <bottom style="thin">
        <color rgb="FF969696"/>
      </bottom>
    </border>
    <border>
      <top style="hair">
        <color rgb="FF434343"/>
      </top>
      <bottom style="hair">
        <color rgb="FF434343"/>
      </bottom>
    </border>
    <border>
      <top style="thin">
        <color rgb="FF999999"/>
      </top>
    </border>
    <border>
      <top style="thin">
        <color rgb="FF999999"/>
      </top>
      <bottom style="thin">
        <color rgb="FF969696"/>
      </bottom>
    </border>
    <border>
      <left/>
      <right/>
      <top/>
      <bottom style="medium">
        <color rgb="FF808080"/>
      </bottom>
    </border>
    <border>
      <left/>
      <right style="thin">
        <color rgb="FF000000"/>
      </right>
      <top/>
      <bottom/>
    </border>
    <border>
      <bottom style="thin">
        <color rgb="FF999999"/>
      </bottom>
    </border>
    <border>
      <left/>
      <right/>
      <top style="thin">
        <color rgb="FF969696"/>
      </top>
      <bottom style="medium">
        <color rgb="FF808080"/>
      </bottom>
    </border>
    <border>
      <left/>
      <right/>
      <top style="thin">
        <color rgb="FF969696"/>
      </top>
      <bottom/>
    </border>
    <border>
      <left style="thin">
        <color rgb="FF999999"/>
      </left>
    </border>
    <border>
      <left/>
      <right/>
      <top/>
      <bottom style="hair">
        <color rgb="FF434343"/>
      </bottom>
    </border>
    <border>
      <top style="thin">
        <color rgb="FF999999"/>
      </top>
      <bottom style="thin">
        <color rgb="FF999999"/>
      </bottom>
    </border>
    <border>
      <top style="hair">
        <color rgb="FF434343"/>
      </top>
    </border>
    <border>
      <left style="thin">
        <color rgb="FF000000"/>
      </left>
    </border>
    <border>
      <left style="thin">
        <color rgb="FF999999"/>
      </left>
      <right/>
      <top style="thin">
        <color rgb="FF999999"/>
      </top>
      <bottom style="thin">
        <color rgb="FF99999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/>
      <right style="thin">
        <color rgb="FF999999"/>
      </right>
      <top style="thin">
        <color rgb="FF999999"/>
      </top>
      <bottom style="thin">
        <color rgb="FF999999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</border>
    <border>
      <left style="medium">
        <color rgb="FFB7B7B7"/>
      </left>
      <right/>
      <top style="medium">
        <color rgb="FFB7B7B7"/>
      </top>
      <bottom/>
    </border>
    <border>
      <left/>
      <right/>
      <top style="medium">
        <color rgb="FFB7B7B7"/>
      </top>
      <bottom/>
    </border>
    <border>
      <left/>
      <right style="medium">
        <color rgb="FFB7B7B7"/>
      </right>
      <top style="medium">
        <color rgb="FFB7B7B7"/>
      </top>
      <bottom/>
    </border>
    <border>
      <left style="medium">
        <color rgb="FFB7B7B7"/>
      </left>
      <right/>
      <top/>
      <bottom/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B7B7B7"/>
      </right>
      <top/>
      <bottom/>
    </border>
    <border>
      <left/>
      <top/>
      <bottom/>
    </border>
    <border>
      <top/>
      <bottom/>
    </border>
    <border>
      <right style="medium">
        <color rgb="FFB7B7B7"/>
      </right>
      <top/>
      <bottom/>
    </border>
    <border>
      <left style="medium">
        <color rgb="FFB7B7B7"/>
      </left>
      <top/>
      <bottom/>
    </border>
    <border>
      <right/>
      <top/>
      <bottom/>
    </border>
    <border>
      <right style="medium">
        <color rgb="FFB7B7B7"/>
      </right>
      <top/>
    </border>
    <border>
      <left style="medium">
        <color rgb="FFB7B7B7"/>
      </left>
      <top/>
    </border>
    <border>
      <right style="medium">
        <color rgb="FFB7B7B7"/>
      </right>
      <bottom/>
    </border>
    <border>
      <left style="medium">
        <color rgb="FFB7B7B7"/>
      </left>
      <bottom/>
    </border>
    <border>
      <left style="medium">
        <color rgb="FFB7B7B7"/>
      </left>
      <right/>
      <top/>
      <bottom style="medium">
        <color rgb="FFB7B7B7"/>
      </bottom>
    </border>
    <border>
      <left/>
      <right/>
      <top/>
      <bottom style="medium">
        <color rgb="FFB7B7B7"/>
      </bottom>
    </border>
    <border>
      <left/>
      <right style="medium">
        <color rgb="FFB7B7B7"/>
      </right>
      <top/>
      <bottom style="medium">
        <color rgb="FFB7B7B7"/>
      </bottom>
    </border>
    <border>
      <left/>
      <right/>
      <top/>
    </border>
    <border>
      <left/>
      <right/>
    </border>
    <border>
      <left/>
      <right/>
      <bottom/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ck">
        <color rgb="FF0000FF"/>
      </right>
      <top style="thick">
        <color rgb="FF0000FF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999999"/>
      </left>
      <right/>
      <top style="thin">
        <color rgb="FF999999"/>
      </top>
      <bottom/>
    </border>
    <border>
      <left/>
      <right/>
      <top style="thin">
        <color rgb="FF999999"/>
      </top>
      <bottom/>
    </border>
    <border>
      <left/>
      <right style="thin">
        <color rgb="FF999999"/>
      </right>
      <top style="thin">
        <color rgb="FF999999"/>
      </top>
      <bottom/>
    </border>
    <border>
      <left style="thin">
        <color rgb="FF999999"/>
      </left>
      <right/>
      <top/>
      <bottom/>
    </border>
    <border>
      <left/>
      <right style="thin">
        <color rgb="FF999999"/>
      </right>
      <top/>
      <bottom/>
    </border>
    <border>
      <left style="thin">
        <color rgb="FF999999"/>
      </left>
      <right/>
      <top/>
      <bottom style="thin">
        <color rgb="FF999999"/>
      </bottom>
    </border>
    <border>
      <left/>
      <right/>
      <top/>
      <bottom style="thin">
        <color rgb="FF999999"/>
      </bottom>
    </border>
    <border>
      <left/>
      <right style="thin">
        <color rgb="FF999999"/>
      </right>
      <top/>
      <bottom style="thin">
        <color rgb="FF999999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B7B7B7"/>
      </left>
      <top style="medium">
        <color rgb="FFB7B7B7"/>
      </top>
      <bottom/>
    </border>
    <border>
      <top style="medium">
        <color rgb="FFB7B7B7"/>
      </top>
      <bottom/>
    </border>
    <border>
      <right/>
      <top style="medium">
        <color rgb="FFB7B7B7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Border="1" applyFill="1" applyFont="1"/>
    <xf borderId="1" fillId="3" fontId="3" numFmtId="164" xfId="0" applyAlignment="1" applyBorder="1" applyFont="1" applyNumberFormat="1">
      <alignment horizontal="center" vertical="center"/>
    </xf>
    <xf borderId="1" fillId="4" fontId="4" numFmtId="165" xfId="0" applyBorder="1" applyFill="1" applyFont="1" applyNumberFormat="1"/>
    <xf borderId="0" fillId="0" fontId="2" numFmtId="0" xfId="0" applyFont="1"/>
    <xf borderId="0" fillId="0" fontId="5" numFmtId="164" xfId="0" applyAlignment="1" applyFont="1" applyNumberFormat="1">
      <alignment horizontal="center"/>
    </xf>
    <xf borderId="1" fillId="3" fontId="2" numFmtId="164" xfId="0" applyAlignment="1" applyBorder="1" applyFont="1" applyNumberFormat="1">
      <alignment horizontal="center" vertical="center"/>
    </xf>
    <xf borderId="0" fillId="0" fontId="6" numFmtId="0" xfId="0" applyFont="1"/>
    <xf borderId="0" fillId="0" fontId="7" numFmtId="164" xfId="0" applyAlignment="1" applyFont="1" applyNumberFormat="1">
      <alignment horizontal="center"/>
    </xf>
    <xf borderId="0" fillId="0" fontId="8" numFmtId="0" xfId="0" applyFont="1"/>
    <xf borderId="1" fillId="4" fontId="9" numFmtId="165" xfId="0" applyBorder="1" applyFont="1" applyNumberFormat="1"/>
    <xf borderId="1" fillId="4" fontId="10" numFmtId="165" xfId="0" applyBorder="1" applyFont="1" applyNumberFormat="1"/>
    <xf borderId="1" fillId="4" fontId="11" numFmtId="165" xfId="0" applyBorder="1" applyFont="1" applyNumberFormat="1"/>
    <xf borderId="1" fillId="5" fontId="11" numFmtId="165" xfId="0" applyBorder="1" applyFill="1" applyFont="1" applyNumberFormat="1"/>
    <xf borderId="0" fillId="0" fontId="5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/>
    </xf>
    <xf borderId="0" fillId="0" fontId="12" numFmtId="0" xfId="0" applyFont="1"/>
    <xf borderId="1" fillId="6" fontId="13" numFmtId="165" xfId="0" applyBorder="1" applyFill="1" applyFont="1" applyNumberFormat="1"/>
    <xf borderId="0" fillId="0" fontId="2" numFmtId="164" xfId="0" applyFont="1" applyNumberFormat="1"/>
    <xf borderId="0" fillId="0" fontId="14" numFmtId="0" xfId="0" applyFont="1"/>
    <xf borderId="1" fillId="5" fontId="11" numFmtId="0" xfId="0" applyBorder="1" applyFont="1"/>
    <xf borderId="1" fillId="5" fontId="2" numFmtId="0" xfId="0" applyBorder="1" applyFont="1"/>
    <xf borderId="1" fillId="5" fontId="15" numFmtId="0" xfId="0" applyAlignment="1" applyBorder="1" applyFont="1">
      <alignment horizontal="center"/>
    </xf>
    <xf borderId="1" fillId="6" fontId="13" numFmtId="0" xfId="0" applyBorder="1" applyFont="1"/>
    <xf borderId="1" fillId="4" fontId="11" numFmtId="0" xfId="0" applyBorder="1" applyFont="1"/>
    <xf borderId="0" fillId="0" fontId="16" numFmtId="0" xfId="0" applyFont="1"/>
    <xf borderId="2" fillId="7" fontId="2" numFmtId="0" xfId="0" applyBorder="1" applyFill="1" applyFont="1"/>
    <xf borderId="3" fillId="0" fontId="17" numFmtId="0" xfId="0" applyBorder="1" applyFont="1"/>
    <xf borderId="4" fillId="0" fontId="17" numFmtId="0" xfId="0" applyBorder="1" applyFont="1"/>
    <xf borderId="5" fillId="0" fontId="2" numFmtId="0" xfId="0" applyBorder="1" applyFont="1"/>
    <xf borderId="1" fillId="8" fontId="2" numFmtId="0" xfId="0" applyBorder="1" applyFill="1" applyFont="1"/>
    <xf borderId="5" fillId="0" fontId="17" numFmtId="0" xfId="0" applyBorder="1" applyFont="1"/>
    <xf borderId="6" fillId="0" fontId="17" numFmtId="0" xfId="0" applyBorder="1" applyFont="1"/>
    <xf borderId="7" fillId="0" fontId="17" numFmtId="0" xfId="0" applyBorder="1" applyFont="1"/>
    <xf borderId="8" fillId="0" fontId="17" numFmtId="0" xfId="0" applyBorder="1" applyFont="1"/>
    <xf borderId="9" fillId="0" fontId="17" numFmtId="0" xfId="0" applyBorder="1" applyFont="1"/>
    <xf borderId="10" fillId="9" fontId="18" numFmtId="0" xfId="0" applyAlignment="1" applyBorder="1" applyFill="1" applyFont="1">
      <alignment shrinkToFit="0" wrapText="1"/>
    </xf>
    <xf borderId="11" fillId="9" fontId="18" numFmtId="0" xfId="0" applyAlignment="1" applyBorder="1" applyFont="1">
      <alignment shrinkToFit="0" wrapText="1"/>
    </xf>
    <xf borderId="11" fillId="9" fontId="2" numFmtId="0" xfId="0" applyBorder="1" applyFont="1"/>
    <xf borderId="1" fillId="8" fontId="2" numFmtId="0" xfId="0" applyAlignment="1" applyBorder="1" applyFont="1">
      <alignment horizontal="center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horizontal="right" shrinkToFit="0" wrapText="1"/>
    </xf>
    <xf borderId="12" fillId="10" fontId="2" numFmtId="166" xfId="0" applyBorder="1" applyFill="1" applyFont="1" applyNumberFormat="1"/>
    <xf borderId="0" fillId="0" fontId="2" numFmtId="166" xfId="0" applyFont="1" applyNumberFormat="1"/>
    <xf borderId="0" fillId="0" fontId="8" numFmtId="166" xfId="0" applyAlignment="1" applyFont="1" applyNumberFormat="1">
      <alignment horizontal="center"/>
    </xf>
    <xf borderId="0" fillId="0" fontId="5" numFmtId="0" xfId="0" applyAlignment="1" applyFont="1">
      <alignment horizontal="right"/>
    </xf>
    <xf borderId="13" fillId="0" fontId="19" numFmtId="49" xfId="0" applyAlignment="1" applyBorder="1" applyFont="1" applyNumberFormat="1">
      <alignment horizontal="center"/>
    </xf>
    <xf borderId="0" fillId="0" fontId="20" numFmtId="166" xfId="0" applyAlignment="1" applyFont="1" applyNumberFormat="1">
      <alignment horizontal="right"/>
    </xf>
    <xf borderId="13" fillId="0" fontId="17" numFmtId="0" xfId="0" applyBorder="1" applyFont="1"/>
    <xf borderId="0" fillId="0" fontId="21" numFmtId="0" xfId="0" applyAlignment="1" applyFont="1">
      <alignment horizontal="right" shrinkToFit="0" wrapText="1"/>
    </xf>
    <xf borderId="0" fillId="0" fontId="22" numFmtId="166" xfId="0" applyAlignment="1" applyFont="1" applyNumberFormat="1">
      <alignment horizontal="right"/>
    </xf>
    <xf borderId="0" fillId="0" fontId="2" numFmtId="166" xfId="0" applyAlignment="1" applyFont="1" applyNumberFormat="1">
      <alignment horizontal="right" vertical="center"/>
    </xf>
    <xf borderId="0" fillId="0" fontId="22" numFmtId="166" xfId="0" applyAlignment="1" applyFont="1" applyNumberFormat="1">
      <alignment horizontal="center"/>
    </xf>
    <xf borderId="14" fillId="0" fontId="21" numFmtId="0" xfId="0" applyAlignment="1" applyBorder="1" applyFont="1">
      <alignment horizontal="right" shrinkToFit="0" wrapText="1"/>
    </xf>
    <xf borderId="14" fillId="0" fontId="22" numFmtId="166" xfId="0" applyAlignment="1" applyBorder="1" applyFont="1" applyNumberFormat="1">
      <alignment horizontal="right"/>
    </xf>
    <xf borderId="15" fillId="0" fontId="21" numFmtId="0" xfId="0" applyAlignment="1" applyBorder="1" applyFont="1">
      <alignment horizontal="right" shrinkToFit="0" wrapText="1"/>
    </xf>
    <xf borderId="15" fillId="0" fontId="22" numFmtId="166" xfId="0" applyAlignment="1" applyBorder="1" applyFont="1" applyNumberFormat="1">
      <alignment horizontal="right"/>
    </xf>
    <xf borderId="12" fillId="0" fontId="23" numFmtId="166" xfId="0" applyAlignment="1" applyBorder="1" applyFont="1" applyNumberFormat="1">
      <alignment horizontal="center"/>
    </xf>
    <xf borderId="0" fillId="0" fontId="8" numFmtId="0" xfId="0" applyAlignment="1" applyFont="1">
      <alignment horizontal="center"/>
    </xf>
    <xf borderId="0" fillId="0" fontId="2" numFmtId="49" xfId="0" applyAlignment="1" applyFont="1" applyNumberFormat="1">
      <alignment shrinkToFit="0" wrapText="1"/>
    </xf>
    <xf borderId="13" fillId="0" fontId="24" numFmtId="49" xfId="0" applyAlignment="1" applyBorder="1" applyFont="1" applyNumberFormat="1">
      <alignment horizontal="center"/>
    </xf>
    <xf borderId="0" fillId="0" fontId="2" numFmtId="167" xfId="0" applyFont="1" applyNumberFormat="1"/>
    <xf borderId="16" fillId="11" fontId="25" numFmtId="0" xfId="0" applyAlignment="1" applyBorder="1" applyFill="1" applyFont="1">
      <alignment horizontal="right" vertical="center"/>
    </xf>
    <xf borderId="17" fillId="4" fontId="26" numFmtId="168" xfId="0" applyAlignment="1" applyBorder="1" applyFont="1" applyNumberFormat="1">
      <alignment horizontal="center" vertical="center"/>
    </xf>
    <xf borderId="16" fillId="11" fontId="2" numFmtId="0" xfId="0" applyBorder="1" applyFont="1"/>
    <xf borderId="1" fillId="12" fontId="27" numFmtId="0" xfId="0" applyBorder="1" applyFill="1" applyFont="1"/>
    <xf borderId="1" fillId="12" fontId="27" numFmtId="0" xfId="0" applyAlignment="1" applyBorder="1" applyFont="1">
      <alignment shrinkToFit="0" wrapText="1"/>
    </xf>
    <xf borderId="1" fillId="12" fontId="2" numFmtId="169" xfId="0" applyBorder="1" applyFont="1" applyNumberFormat="1"/>
    <xf borderId="18" fillId="12" fontId="2" numFmtId="169" xfId="0" applyBorder="1" applyFont="1" applyNumberFormat="1"/>
    <xf borderId="0" fillId="0" fontId="2" numFmtId="169" xfId="0" applyFont="1" applyNumberFormat="1"/>
    <xf borderId="1" fillId="12" fontId="27" numFmtId="0" xfId="0" applyAlignment="1" applyBorder="1" applyFont="1">
      <alignment horizontal="center"/>
    </xf>
    <xf borderId="12" fillId="4" fontId="28" numFmtId="168" xfId="0" applyAlignment="1" applyBorder="1" applyFont="1" applyNumberFormat="1">
      <alignment horizontal="center" vertical="center"/>
    </xf>
    <xf borderId="19" fillId="0" fontId="5" numFmtId="168" xfId="0" applyBorder="1" applyFont="1" applyNumberFormat="1"/>
    <xf borderId="20" fillId="0" fontId="5" numFmtId="168" xfId="0" applyBorder="1" applyFont="1" applyNumberFormat="1"/>
    <xf borderId="21" fillId="4" fontId="29" numFmtId="168" xfId="0" applyBorder="1" applyFont="1" applyNumberFormat="1"/>
    <xf borderId="21" fillId="0" fontId="5" numFmtId="168" xfId="0" applyBorder="1" applyFont="1" applyNumberFormat="1"/>
    <xf borderId="0" fillId="0" fontId="5" numFmtId="168" xfId="0" applyFont="1" applyNumberFormat="1"/>
    <xf borderId="0" fillId="0" fontId="5" numFmtId="168" xfId="0" applyAlignment="1" applyFont="1" applyNumberFormat="1">
      <alignment horizontal="center"/>
    </xf>
    <xf borderId="1" fillId="4" fontId="30" numFmtId="0" xfId="0" applyBorder="1" applyFont="1"/>
    <xf borderId="1" fillId="8" fontId="31" numFmtId="0" xfId="0" applyAlignment="1" applyBorder="1" applyFont="1">
      <alignment horizontal="center"/>
    </xf>
    <xf borderId="22" fillId="4" fontId="5" numFmtId="168" xfId="0" applyBorder="1" applyFont="1" applyNumberFormat="1"/>
    <xf borderId="12" fillId="4" fontId="32" numFmtId="168" xfId="0" applyAlignment="1" applyBorder="1" applyFont="1" applyNumberFormat="1">
      <alignment horizontal="center" vertical="center"/>
    </xf>
    <xf borderId="1" fillId="4" fontId="31" numFmtId="0" xfId="0" applyAlignment="1" applyBorder="1" applyFont="1">
      <alignment horizontal="center"/>
    </xf>
    <xf borderId="23" fillId="4" fontId="32" numFmtId="168" xfId="0" applyAlignment="1" applyBorder="1" applyFont="1" applyNumberFormat="1">
      <alignment horizontal="center" vertical="center"/>
    </xf>
    <xf borderId="24" fillId="0" fontId="5" numFmtId="168" xfId="0" applyBorder="1" applyFont="1" applyNumberFormat="1"/>
    <xf borderId="25" fillId="4" fontId="29" numFmtId="168" xfId="0" applyBorder="1" applyFont="1" applyNumberFormat="1"/>
    <xf borderId="26" fillId="0" fontId="5" numFmtId="168" xfId="0" applyBorder="1" applyFont="1" applyNumberFormat="1"/>
    <xf borderId="1" fillId="13" fontId="33" numFmtId="0" xfId="0" applyBorder="1" applyFill="1" applyFont="1"/>
    <xf borderId="27" fillId="0" fontId="34" numFmtId="0" xfId="0" applyAlignment="1" applyBorder="1" applyFont="1">
      <alignment horizontal="center" shrinkToFit="0" vertical="center" wrapText="1"/>
    </xf>
    <xf borderId="28" fillId="0" fontId="24" numFmtId="49" xfId="0" applyAlignment="1" applyBorder="1" applyFont="1" applyNumberFormat="1">
      <alignment horizontal="center"/>
    </xf>
    <xf borderId="29" fillId="0" fontId="24" numFmtId="49" xfId="0" applyAlignment="1" applyBorder="1" applyFont="1" applyNumberFormat="1">
      <alignment horizontal="center"/>
    </xf>
    <xf borderId="12" fillId="0" fontId="24" numFmtId="49" xfId="0" applyAlignment="1" applyBorder="1" applyFont="1" applyNumberFormat="1">
      <alignment horizontal="center"/>
    </xf>
    <xf borderId="12" fillId="4" fontId="35" numFmtId="0" xfId="0" applyAlignment="1" applyBorder="1" applyFont="1">
      <alignment horizontal="center" shrinkToFit="0" wrapText="1"/>
    </xf>
    <xf borderId="12" fillId="4" fontId="29" numFmtId="168" xfId="0" applyBorder="1" applyFont="1" applyNumberFormat="1"/>
    <xf borderId="30" fillId="0" fontId="5" numFmtId="168" xfId="0" applyBorder="1" applyFont="1" applyNumberFormat="1"/>
    <xf borderId="31" fillId="4" fontId="5" numFmtId="168" xfId="0" applyBorder="1" applyFont="1" applyNumberFormat="1"/>
    <xf borderId="32" fillId="0" fontId="5" numFmtId="168" xfId="0" applyBorder="1" applyFont="1" applyNumberFormat="1"/>
    <xf borderId="0" fillId="0" fontId="11" numFmtId="0" xfId="0" applyFont="1"/>
    <xf borderId="33" fillId="14" fontId="36" numFmtId="0" xfId="0" applyAlignment="1" applyBorder="1" applyFill="1" applyFont="1">
      <alignment horizontal="center" shrinkToFit="0" wrapText="1"/>
    </xf>
    <xf borderId="31" fillId="14" fontId="5" numFmtId="168" xfId="0" applyBorder="1" applyFont="1" applyNumberFormat="1"/>
    <xf borderId="25" fillId="14" fontId="5" numFmtId="166" xfId="0" applyAlignment="1" applyBorder="1" applyFont="1" applyNumberFormat="1">
      <alignment horizontal="center" shrinkToFit="0" wrapText="1"/>
    </xf>
    <xf borderId="1" fillId="4" fontId="37" numFmtId="165" xfId="0" applyBorder="1" applyFont="1" applyNumberFormat="1"/>
    <xf borderId="12" fillId="0" fontId="38" numFmtId="0" xfId="0" applyAlignment="1" applyBorder="1" applyFont="1">
      <alignment horizontal="center" shrinkToFit="0" vertical="center" wrapText="1"/>
    </xf>
    <xf borderId="31" fillId="15" fontId="5" numFmtId="168" xfId="0" applyBorder="1" applyFill="1" applyFont="1" applyNumberFormat="1"/>
    <xf borderId="34" fillId="0" fontId="2" numFmtId="0" xfId="0" applyAlignment="1" applyBorder="1" applyFont="1">
      <alignment shrinkToFit="0" wrapText="1"/>
    </xf>
    <xf borderId="0" fillId="0" fontId="39" numFmtId="0" xfId="0" applyAlignment="1" applyFont="1">
      <alignment horizontal="center" shrinkToFit="0" wrapText="1"/>
    </xf>
    <xf borderId="0" fillId="0" fontId="40" numFmtId="168" xfId="0" applyAlignment="1" applyFont="1" applyNumberFormat="1">
      <alignment horizontal="right"/>
    </xf>
    <xf borderId="0" fillId="0" fontId="41" numFmtId="168" xfId="0" applyAlignment="1" applyFont="1" applyNumberFormat="1">
      <alignment horizontal="center"/>
    </xf>
    <xf borderId="1" fillId="4" fontId="2" numFmtId="0" xfId="0" applyAlignment="1" applyBorder="1" applyFont="1">
      <alignment horizontal="center"/>
    </xf>
    <xf borderId="0" fillId="0" fontId="42" numFmtId="0" xfId="0" applyAlignment="1" applyFont="1">
      <alignment horizontal="right" shrinkToFit="0" wrapText="1"/>
    </xf>
    <xf borderId="1" fillId="4" fontId="43" numFmtId="170" xfId="0" applyBorder="1" applyFont="1" applyNumberFormat="1"/>
    <xf borderId="0" fillId="0" fontId="5" numFmtId="170" xfId="0" applyFont="1" applyNumberFormat="1"/>
    <xf borderId="35" fillId="0" fontId="41" numFmtId="170" xfId="0" applyAlignment="1" applyBorder="1" applyFont="1" applyNumberFormat="1">
      <alignment horizontal="center"/>
    </xf>
    <xf borderId="36" fillId="0" fontId="2" numFmtId="0" xfId="0" applyBorder="1" applyFont="1"/>
    <xf borderId="37" fillId="0" fontId="2" numFmtId="0" xfId="0" applyAlignment="1" applyBorder="1" applyFont="1">
      <alignment shrinkToFit="0" wrapText="1"/>
    </xf>
    <xf borderId="37" fillId="0" fontId="5" numFmtId="170" xfId="0" applyBorder="1" applyFont="1" applyNumberFormat="1"/>
    <xf borderId="0" fillId="0" fontId="41" numFmtId="170" xfId="0" applyAlignment="1" applyFont="1" applyNumberFormat="1">
      <alignment horizontal="center"/>
    </xf>
    <xf borderId="38" fillId="0" fontId="2" numFmtId="0" xfId="0" applyAlignment="1" applyBorder="1" applyFont="1">
      <alignment shrinkToFit="0" wrapText="1"/>
    </xf>
    <xf borderId="38" fillId="0" fontId="5" numFmtId="170" xfId="0" applyBorder="1" applyFont="1" applyNumberFormat="1"/>
    <xf borderId="39" fillId="16" fontId="27" numFmtId="0" xfId="0" applyBorder="1" applyFill="1" applyFont="1"/>
    <xf borderId="39" fillId="16" fontId="27" numFmtId="0" xfId="0" applyAlignment="1" applyBorder="1" applyFont="1">
      <alignment shrinkToFit="0" wrapText="1"/>
    </xf>
    <xf borderId="1" fillId="16" fontId="5" numFmtId="169" xfId="0" applyBorder="1" applyFont="1" applyNumberFormat="1"/>
    <xf borderId="39" fillId="16" fontId="5" numFmtId="169" xfId="0" applyBorder="1" applyFont="1" applyNumberFormat="1"/>
    <xf borderId="0" fillId="0" fontId="5" numFmtId="169" xfId="0" applyFont="1" applyNumberFormat="1"/>
    <xf borderId="39" fillId="16" fontId="27" numFmtId="170" xfId="0" applyAlignment="1" applyBorder="1" applyFont="1" applyNumberFormat="1">
      <alignment horizontal="center"/>
    </xf>
    <xf borderId="40" fillId="4" fontId="44" numFmtId="168" xfId="0" applyBorder="1" applyFont="1" applyNumberFormat="1"/>
    <xf borderId="32" fillId="0" fontId="5" numFmtId="171" xfId="0" applyBorder="1" applyFont="1" applyNumberFormat="1"/>
    <xf borderId="32" fillId="0" fontId="5" numFmtId="170" xfId="0" applyBorder="1" applyFont="1" applyNumberFormat="1"/>
    <xf borderId="0" fillId="0" fontId="5" numFmtId="170" xfId="0" applyAlignment="1" applyFont="1" applyNumberFormat="1">
      <alignment horizontal="center"/>
    </xf>
    <xf borderId="1" fillId="4" fontId="45" numFmtId="165" xfId="0" applyBorder="1" applyFont="1" applyNumberFormat="1"/>
    <xf borderId="0" fillId="0" fontId="39" numFmtId="0" xfId="0" applyAlignment="1" applyFont="1">
      <alignment horizontal="right"/>
    </xf>
    <xf borderId="0" fillId="0" fontId="39" numFmtId="0" xfId="0" applyAlignment="1" applyFont="1">
      <alignment horizontal="right" shrinkToFit="0" wrapText="1"/>
    </xf>
    <xf borderId="0" fillId="0" fontId="40" numFmtId="170" xfId="0" applyAlignment="1" applyFont="1" applyNumberFormat="1">
      <alignment horizontal="right"/>
    </xf>
    <xf borderId="0" fillId="0" fontId="42" numFmtId="0" xfId="0" applyAlignment="1" applyFont="1">
      <alignment horizontal="right"/>
    </xf>
    <xf borderId="0" fillId="0" fontId="46" numFmtId="9" xfId="0" applyAlignment="1" applyFont="1" applyNumberFormat="1">
      <alignment horizontal="center"/>
    </xf>
    <xf borderId="41" fillId="0" fontId="2" numFmtId="0" xfId="0" applyAlignment="1" applyBorder="1" applyFont="1">
      <alignment shrinkToFit="0" wrapText="1"/>
    </xf>
    <xf borderId="41" fillId="0" fontId="5" numFmtId="170" xfId="0" applyBorder="1" applyFont="1" applyNumberFormat="1"/>
    <xf borderId="37" fillId="0" fontId="41" numFmtId="170" xfId="0" applyAlignment="1" applyBorder="1" applyFont="1" applyNumberFormat="1">
      <alignment horizontal="center"/>
    </xf>
    <xf borderId="39" fillId="16" fontId="27" numFmtId="0" xfId="0" applyAlignment="1" applyBorder="1" applyFont="1">
      <alignment horizontal="right" shrinkToFit="0" wrapText="1"/>
    </xf>
    <xf borderId="39" fillId="16" fontId="27" numFmtId="0" xfId="0" applyAlignment="1" applyBorder="1" applyFont="1">
      <alignment horizontal="center"/>
    </xf>
    <xf borderId="12" fillId="4" fontId="29" numFmtId="170" xfId="0" applyBorder="1" applyFont="1" applyNumberFormat="1"/>
    <xf borderId="1" fillId="4" fontId="2" numFmtId="0" xfId="0" applyBorder="1" applyFont="1"/>
    <xf borderId="0" fillId="0" fontId="2" numFmtId="0" xfId="0" applyAlignment="1" applyFont="1">
      <alignment horizontal="left"/>
    </xf>
    <xf borderId="1" fillId="4" fontId="47" numFmtId="168" xfId="0" applyAlignment="1" applyBorder="1" applyFont="1" applyNumberFormat="1">
      <alignment shrinkToFit="0" wrapText="1"/>
    </xf>
    <xf borderId="1" fillId="4" fontId="48" numFmtId="170" xfId="0" applyAlignment="1" applyBorder="1" applyFont="1" applyNumberFormat="1">
      <alignment vertical="center"/>
    </xf>
    <xf borderId="36" fillId="0" fontId="42" numFmtId="0" xfId="0" applyAlignment="1" applyBorder="1" applyFont="1">
      <alignment horizontal="right"/>
    </xf>
    <xf borderId="37" fillId="0" fontId="42" numFmtId="0" xfId="0" applyAlignment="1" applyBorder="1" applyFont="1">
      <alignment horizontal="right" shrinkToFit="0" wrapText="1"/>
    </xf>
    <xf borderId="37" fillId="0" fontId="46" numFmtId="9" xfId="0" applyAlignment="1" applyBorder="1" applyFont="1" applyNumberFormat="1">
      <alignment horizontal="center"/>
    </xf>
    <xf borderId="1" fillId="4" fontId="49" numFmtId="0" xfId="0" applyBorder="1" applyFont="1"/>
    <xf borderId="1" fillId="17" fontId="50" numFmtId="0" xfId="0" applyAlignment="1" applyBorder="1" applyFill="1" applyFont="1">
      <alignment horizontal="left"/>
    </xf>
    <xf borderId="35" fillId="0" fontId="2" numFmtId="0" xfId="0" applyAlignment="1" applyBorder="1" applyFont="1">
      <alignment shrinkToFit="0" wrapText="1"/>
    </xf>
    <xf borderId="35" fillId="0" fontId="5" numFmtId="0" xfId="0" applyBorder="1" applyFont="1"/>
    <xf borderId="0" fillId="0" fontId="5" numFmtId="0" xfId="0" applyFont="1"/>
    <xf borderId="37" fillId="0" fontId="5" numFmtId="0" xfId="0" applyBorder="1" applyFont="1"/>
    <xf borderId="42" fillId="16" fontId="27" numFmtId="0" xfId="0" applyBorder="1" applyFont="1"/>
    <xf borderId="43" fillId="16" fontId="5" numFmtId="169" xfId="0" applyBorder="1" applyFont="1" applyNumberFormat="1"/>
    <xf borderId="42" fillId="16" fontId="5" numFmtId="169" xfId="0" applyBorder="1" applyFont="1" applyNumberFormat="1"/>
    <xf borderId="1" fillId="18" fontId="49" numFmtId="0" xfId="0" applyAlignment="1" applyBorder="1" applyFill="1" applyFont="1">
      <alignment horizontal="left"/>
    </xf>
    <xf borderId="0" fillId="0" fontId="39" numFmtId="0" xfId="0" applyAlignment="1" applyFont="1">
      <alignment horizontal="left"/>
    </xf>
    <xf borderId="0" fillId="0" fontId="51" numFmtId="0" xfId="0" applyAlignment="1" applyFont="1">
      <alignment horizontal="right" shrinkToFit="0" wrapText="1"/>
    </xf>
    <xf borderId="42" fillId="16" fontId="27" numFmtId="0" xfId="0" applyAlignment="1" applyBorder="1" applyFont="1">
      <alignment horizontal="center"/>
    </xf>
    <xf borderId="0" fillId="0" fontId="46" numFmtId="0" xfId="0" applyAlignment="1" applyFont="1">
      <alignment horizontal="center"/>
    </xf>
    <xf borderId="32" fillId="0" fontId="5" numFmtId="168" xfId="0" applyAlignment="1" applyBorder="1" applyFont="1" applyNumberFormat="1">
      <alignment horizontal="right"/>
    </xf>
    <xf borderId="44" fillId="0" fontId="5" numFmtId="168" xfId="0" applyAlignment="1" applyBorder="1" applyFont="1" applyNumberFormat="1">
      <alignment horizontal="right"/>
    </xf>
    <xf borderId="0" fillId="0" fontId="39" numFmtId="0" xfId="0" applyAlignment="1" applyFont="1">
      <alignment horizontal="center"/>
    </xf>
    <xf borderId="0" fillId="0" fontId="40" numFmtId="170" xfId="0" applyAlignment="1" applyFont="1" applyNumberFormat="1">
      <alignment horizontal="center"/>
    </xf>
    <xf borderId="0" fillId="0" fontId="42" numFmtId="0" xfId="0" applyAlignment="1" applyFont="1">
      <alignment horizontal="center"/>
    </xf>
    <xf borderId="0" fillId="0" fontId="42" numFmtId="0" xfId="0" applyAlignment="1" applyFont="1">
      <alignment horizontal="center" shrinkToFit="0" wrapText="1"/>
    </xf>
    <xf borderId="36" fillId="0" fontId="42" numFmtId="0" xfId="0" applyAlignment="1" applyBorder="1" applyFont="1">
      <alignment horizontal="center"/>
    </xf>
    <xf borderId="37" fillId="0" fontId="42" numFmtId="0" xfId="0" applyAlignment="1" applyBorder="1" applyFont="1">
      <alignment horizontal="center" shrinkToFit="0" wrapText="1"/>
    </xf>
    <xf borderId="37" fillId="0" fontId="5" numFmtId="172" xfId="0" applyBorder="1" applyFont="1" applyNumberFormat="1"/>
    <xf borderId="38" fillId="0" fontId="5" numFmtId="172" xfId="0" applyBorder="1" applyFont="1" applyNumberFormat="1"/>
    <xf borderId="45" fillId="16" fontId="27" numFmtId="0" xfId="0" applyBorder="1" applyFont="1"/>
    <xf borderId="21" fillId="4" fontId="29" numFmtId="170" xfId="0" applyBorder="1" applyFont="1" applyNumberFormat="1"/>
    <xf borderId="46" fillId="0" fontId="42" numFmtId="0" xfId="0" applyAlignment="1" applyBorder="1" applyFont="1">
      <alignment horizontal="center" shrinkToFit="0" wrapText="1"/>
    </xf>
    <xf borderId="46" fillId="0" fontId="46" numFmtId="9" xfId="0" applyAlignment="1" applyBorder="1" applyFont="1" applyNumberFormat="1">
      <alignment horizontal="center"/>
    </xf>
    <xf borderId="41" fillId="0" fontId="46" numFmtId="9" xfId="0" applyAlignment="1" applyBorder="1" applyFont="1" applyNumberFormat="1">
      <alignment horizontal="center"/>
    </xf>
    <xf borderId="0" fillId="0" fontId="5" numFmtId="172" xfId="0" applyFont="1" applyNumberFormat="1"/>
    <xf borderId="1" fillId="16" fontId="27" numFmtId="0" xfId="0" applyBorder="1" applyFont="1"/>
    <xf borderId="47" fillId="0" fontId="2" numFmtId="0" xfId="0" applyBorder="1" applyFont="1"/>
    <xf borderId="40" fillId="4" fontId="52" numFmtId="168" xfId="0" applyBorder="1" applyFont="1" applyNumberFormat="1"/>
    <xf borderId="35" fillId="0" fontId="5" numFmtId="172" xfId="0" applyBorder="1" applyFont="1" applyNumberFormat="1"/>
    <xf borderId="1" fillId="4" fontId="45" numFmtId="0" xfId="0" applyBorder="1" applyFont="1"/>
    <xf borderId="25" fillId="4" fontId="29" numFmtId="170" xfId="0" applyBorder="1" applyFont="1" applyNumberFormat="1"/>
    <xf borderId="1" fillId="4" fontId="44" numFmtId="168" xfId="0" applyBorder="1" applyFont="1" applyNumberFormat="1"/>
    <xf borderId="39" fillId="16" fontId="27" numFmtId="0" xfId="0" applyAlignment="1" applyBorder="1" applyFont="1">
      <alignment horizontal="center" vertical="center"/>
    </xf>
    <xf borderId="48" fillId="0" fontId="8" numFmtId="0" xfId="0" applyBorder="1" applyFont="1"/>
    <xf borderId="49" fillId="4" fontId="29" numFmtId="170" xfId="0" applyBorder="1" applyFont="1" applyNumberFormat="1"/>
    <xf borderId="50" fillId="4" fontId="29" numFmtId="170" xfId="0" applyBorder="1" applyFont="1" applyNumberFormat="1"/>
    <xf borderId="51" fillId="4" fontId="29" numFmtId="170" xfId="0" applyBorder="1" applyFont="1" applyNumberFormat="1"/>
    <xf borderId="46" fillId="0" fontId="2" numFmtId="0" xfId="0" applyAlignment="1" applyBorder="1" applyFont="1">
      <alignment shrinkToFit="0" wrapText="1"/>
    </xf>
    <xf borderId="46" fillId="0" fontId="5" numFmtId="172" xfId="0" applyBorder="1" applyFont="1" applyNumberFormat="1"/>
    <xf borderId="41" fillId="0" fontId="5" numFmtId="172" xfId="0" applyBorder="1" applyFont="1" applyNumberFormat="1"/>
    <xf borderId="1" fillId="19" fontId="53" numFmtId="0" xfId="0" applyAlignment="1" applyBorder="1" applyFill="1" applyFont="1">
      <alignment horizontal="left" vertical="center"/>
    </xf>
    <xf borderId="52" fillId="19" fontId="54" numFmtId="0" xfId="0" applyAlignment="1" applyBorder="1" applyFont="1">
      <alignment horizontal="center" vertical="center"/>
    </xf>
    <xf borderId="53" fillId="0" fontId="17" numFmtId="0" xfId="0" applyBorder="1" applyFont="1"/>
    <xf borderId="54" fillId="0" fontId="17" numFmtId="0" xfId="0" applyBorder="1" applyFont="1"/>
    <xf borderId="1" fillId="19" fontId="3" numFmtId="0" xfId="0" applyAlignment="1" applyBorder="1" applyFont="1">
      <alignment vertical="center"/>
    </xf>
    <xf borderId="55" fillId="0" fontId="17" numFmtId="0" xfId="0" applyBorder="1" applyFont="1"/>
    <xf borderId="56" fillId="0" fontId="17" numFmtId="0" xfId="0" applyBorder="1" applyFont="1"/>
    <xf borderId="57" fillId="0" fontId="17" numFmtId="0" xfId="0" applyBorder="1" applyFont="1"/>
    <xf borderId="1" fillId="5" fontId="55" numFmtId="0" xfId="0" applyAlignment="1" applyBorder="1" applyFont="1">
      <alignment horizontal="left"/>
    </xf>
    <xf borderId="52" fillId="5" fontId="2" numFmtId="0" xfId="0" applyBorder="1" applyFont="1"/>
    <xf borderId="1" fillId="18" fontId="2" numFmtId="0" xfId="0" applyBorder="1" applyFont="1"/>
    <xf borderId="58" fillId="0" fontId="17" numFmtId="0" xfId="0" applyBorder="1" applyFont="1"/>
    <xf borderId="59" fillId="5" fontId="2" numFmtId="0" xfId="0" applyBorder="1" applyFont="1"/>
    <xf borderId="60" fillId="5" fontId="2" numFmtId="0" xfId="0" applyBorder="1" applyFont="1"/>
    <xf borderId="61" fillId="5" fontId="2" numFmtId="0" xfId="0" applyBorder="1" applyFont="1"/>
    <xf borderId="62" fillId="5" fontId="2" numFmtId="0" xfId="0" applyBorder="1" applyFont="1"/>
    <xf borderId="63" fillId="5" fontId="8" numFmtId="0" xfId="0" applyAlignment="1" applyBorder="1" applyFont="1">
      <alignment horizontal="center" vertical="center"/>
    </xf>
    <xf borderId="64" fillId="0" fontId="17" numFmtId="0" xfId="0" applyBorder="1" applyFont="1"/>
    <xf borderId="65" fillId="0" fontId="17" numFmtId="0" xfId="0" applyBorder="1" applyFont="1"/>
    <xf borderId="1" fillId="5" fontId="56" numFmtId="0" xfId="0" applyBorder="1" applyFont="1"/>
    <xf borderId="66" fillId="5" fontId="2" numFmtId="0" xfId="0" applyBorder="1" applyFont="1"/>
    <xf borderId="67" fillId="5" fontId="33" numFmtId="0" xfId="0" applyBorder="1" applyFont="1"/>
    <xf borderId="68" fillId="0" fontId="17" numFmtId="0" xfId="0" applyBorder="1" applyFont="1"/>
    <xf borderId="69" fillId="0" fontId="17" numFmtId="0" xfId="0" applyBorder="1" applyFont="1"/>
    <xf borderId="70" fillId="5" fontId="8" numFmtId="0" xfId="0" applyAlignment="1" applyBorder="1" applyFont="1">
      <alignment horizontal="right" vertical="center"/>
    </xf>
    <xf borderId="71" fillId="0" fontId="17" numFmtId="0" xfId="0" applyBorder="1" applyFont="1"/>
    <xf borderId="1" fillId="5" fontId="8" numFmtId="0" xfId="0" applyAlignment="1" applyBorder="1" applyFont="1">
      <alignment horizontal="center" vertical="center"/>
    </xf>
    <xf borderId="67" fillId="5" fontId="8" numFmtId="0" xfId="0" applyAlignment="1" applyBorder="1" applyFont="1">
      <alignment horizontal="center" vertical="center"/>
    </xf>
    <xf borderId="52" fillId="5" fontId="57" numFmtId="0" xfId="0" applyAlignment="1" applyBorder="1" applyFont="1">
      <alignment horizontal="left" vertical="center"/>
    </xf>
    <xf borderId="72" fillId="0" fontId="17" numFmtId="0" xfId="0" applyBorder="1" applyFont="1"/>
    <xf borderId="73" fillId="5" fontId="5" numFmtId="0" xfId="0" applyAlignment="1" applyBorder="1" applyFont="1">
      <alignment horizontal="center" vertical="center"/>
    </xf>
    <xf borderId="52" fillId="5" fontId="5" numFmtId="0" xfId="0" applyAlignment="1" applyBorder="1" applyFont="1">
      <alignment horizontal="center" vertical="center"/>
    </xf>
    <xf borderId="1" fillId="5" fontId="58" numFmtId="0" xfId="0" applyBorder="1" applyFont="1"/>
    <xf borderId="74" fillId="0" fontId="17" numFmtId="0" xfId="0" applyBorder="1" applyFont="1"/>
    <xf borderId="75" fillId="0" fontId="17" numFmtId="0" xfId="0" applyBorder="1" applyFont="1"/>
    <xf borderId="76" fillId="5" fontId="2" numFmtId="0" xfId="0" applyBorder="1" applyFont="1"/>
    <xf borderId="77" fillId="5" fontId="2" numFmtId="0" xfId="0" applyBorder="1" applyFont="1"/>
    <xf borderId="78" fillId="5" fontId="2" numFmtId="0" xfId="0" applyBorder="1" applyFont="1"/>
    <xf borderId="79" fillId="18" fontId="59" numFmtId="164" xfId="0" applyAlignment="1" applyBorder="1" applyFont="1" applyNumberFormat="1">
      <alignment horizontal="center" textRotation="90"/>
    </xf>
    <xf borderId="79" fillId="4" fontId="59" numFmtId="164" xfId="0" applyAlignment="1" applyBorder="1" applyFont="1" applyNumberFormat="1">
      <alignment horizontal="center" textRotation="90"/>
    </xf>
    <xf borderId="79" fillId="18" fontId="2" numFmtId="0" xfId="0" applyBorder="1" applyFont="1"/>
    <xf borderId="1" fillId="20" fontId="2" numFmtId="0" xfId="0" applyBorder="1" applyFill="1" applyFont="1"/>
    <xf borderId="80" fillId="0" fontId="17" numFmtId="0" xfId="0" applyBorder="1" applyFont="1"/>
    <xf borderId="81" fillId="0" fontId="17" numFmtId="0" xfId="0" applyBorder="1" applyFont="1"/>
    <xf borderId="1" fillId="18" fontId="59" numFmtId="173" xfId="0" applyBorder="1" applyFont="1" applyNumberFormat="1"/>
    <xf borderId="1" fillId="18" fontId="59" numFmtId="0" xfId="0" applyBorder="1" applyFont="1"/>
    <xf borderId="1" fillId="12" fontId="60" numFmtId="0" xfId="0" applyAlignment="1" applyBorder="1" applyFont="1">
      <alignment horizontal="left" vertical="center"/>
    </xf>
    <xf borderId="1" fillId="12" fontId="27" numFmtId="0" xfId="0" applyAlignment="1" applyBorder="1" applyFont="1">
      <alignment horizontal="center" vertical="center"/>
    </xf>
    <xf borderId="82" fillId="8" fontId="61" numFmtId="0" xfId="0" applyBorder="1" applyFont="1"/>
    <xf borderId="17" fillId="8" fontId="62" numFmtId="0" xfId="0" applyBorder="1" applyFont="1"/>
    <xf borderId="83" fillId="8" fontId="62" numFmtId="0" xfId="0" applyBorder="1" applyFont="1"/>
    <xf borderId="84" fillId="21" fontId="5" numFmtId="0" xfId="0" applyAlignment="1" applyBorder="1" applyFill="1" applyFont="1">
      <alignment horizontal="center"/>
    </xf>
    <xf borderId="85" fillId="18" fontId="2" numFmtId="0" xfId="0" applyBorder="1" applyFont="1"/>
    <xf borderId="86" fillId="8" fontId="62" numFmtId="0" xfId="0" applyAlignment="1" applyBorder="1" applyFont="1">
      <alignment horizontal="center"/>
    </xf>
    <xf borderId="1" fillId="18" fontId="55" numFmtId="0" xfId="0" applyAlignment="1" applyBorder="1" applyFont="1">
      <alignment horizontal="left"/>
    </xf>
    <xf borderId="1" fillId="22" fontId="63" numFmtId="0" xfId="0" applyAlignment="1" applyBorder="1" applyFill="1" applyFont="1">
      <alignment horizontal="center" vertical="center"/>
    </xf>
    <xf borderId="1" fillId="7" fontId="63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4" fontId="63" numFmtId="0" xfId="0" applyAlignment="1" applyBorder="1" applyFont="1">
      <alignment horizontal="center" vertical="center"/>
    </xf>
    <xf borderId="1" fillId="18" fontId="8" numFmtId="0" xfId="0" applyAlignment="1" applyBorder="1" applyFont="1">
      <alignment horizontal="center" vertical="center"/>
    </xf>
    <xf borderId="1" fillId="18" fontId="2" numFmtId="0" xfId="0" applyAlignment="1" applyBorder="1" applyFont="1">
      <alignment horizontal="center" vertical="center"/>
    </xf>
    <xf borderId="12" fillId="18" fontId="2" numFmtId="0" xfId="0" applyBorder="1" applyFont="1"/>
    <xf borderId="12" fillId="7" fontId="63" numFmtId="0" xfId="0" applyAlignment="1" applyBorder="1" applyFont="1">
      <alignment horizontal="center" shrinkToFit="0" vertical="center" wrapText="1"/>
    </xf>
    <xf borderId="12" fillId="4" fontId="63" numFmtId="0" xfId="0" applyAlignment="1" applyBorder="1" applyFont="1">
      <alignment horizontal="center" shrinkToFit="0" vertical="center" wrapText="1"/>
    </xf>
    <xf borderId="12" fillId="4" fontId="49" numFmtId="0" xfId="0" applyAlignment="1" applyBorder="1" applyFont="1">
      <alignment horizontal="center" shrinkToFit="0" vertical="center" wrapText="1"/>
    </xf>
    <xf borderId="12" fillId="23" fontId="49" numFmtId="0" xfId="0" applyAlignment="1" applyBorder="1" applyFill="1" applyFont="1">
      <alignment horizontal="center" shrinkToFit="0" vertical="center" wrapText="1"/>
    </xf>
    <xf borderId="12" fillId="23" fontId="63" numFmtId="0" xfId="0" applyAlignment="1" applyBorder="1" applyFont="1">
      <alignment horizontal="center" shrinkToFit="0" vertical="center" wrapText="1"/>
    </xf>
    <xf borderId="12" fillId="18" fontId="8" numFmtId="0" xfId="0" applyAlignment="1" applyBorder="1" applyFont="1">
      <alignment horizontal="center" vertical="center"/>
    </xf>
    <xf borderId="23" fillId="18" fontId="2" numFmtId="0" xfId="0" applyAlignment="1" applyBorder="1" applyFont="1">
      <alignment horizontal="center" vertical="center"/>
    </xf>
    <xf borderId="40" fillId="18" fontId="2" numFmtId="0" xfId="0" applyAlignment="1" applyBorder="1" applyFont="1">
      <alignment horizontal="center" vertical="center"/>
    </xf>
    <xf borderId="12" fillId="18" fontId="2" numFmtId="0" xfId="0" applyAlignment="1" applyBorder="1" applyFont="1">
      <alignment horizontal="center" vertical="center"/>
    </xf>
    <xf borderId="1" fillId="8" fontId="55" numFmtId="0" xfId="0" applyAlignment="1" applyBorder="1" applyFont="1">
      <alignment horizontal="left"/>
    </xf>
    <xf borderId="12" fillId="8" fontId="61" numFmtId="0" xfId="0" applyBorder="1" applyFont="1"/>
    <xf borderId="12" fillId="8" fontId="62" numFmtId="0" xfId="0" applyAlignment="1" applyBorder="1" applyFont="1">
      <alignment horizontal="center" shrinkToFit="0" vertical="center" wrapText="1"/>
    </xf>
    <xf borderId="12" fillId="8" fontId="62" numFmtId="0" xfId="0" applyAlignment="1" applyBorder="1" applyFont="1">
      <alignment horizontal="center" vertical="center"/>
    </xf>
    <xf borderId="40" fillId="8" fontId="61" numFmtId="0" xfId="0" applyAlignment="1" applyBorder="1" applyFont="1">
      <alignment horizontal="center" vertical="center"/>
    </xf>
    <xf borderId="12" fillId="4" fontId="2" numFmtId="0" xfId="0" applyAlignment="1" applyBorder="1" applyFont="1">
      <alignment horizontal="center" shrinkToFit="0" vertical="center" wrapText="1"/>
    </xf>
    <xf borderId="12" fillId="23" fontId="2" numFmtId="0" xfId="0" applyAlignment="1" applyBorder="1" applyFont="1">
      <alignment horizontal="center" shrinkToFit="0" vertical="center" wrapText="1"/>
    </xf>
    <xf borderId="87" fillId="18" fontId="2" numFmtId="0" xfId="0" applyBorder="1" applyFont="1"/>
    <xf borderId="88" fillId="18" fontId="2" numFmtId="0" xfId="0" applyBorder="1" applyFont="1"/>
    <xf borderId="40" fillId="18" fontId="2" numFmtId="0" xfId="0" applyBorder="1" applyFont="1"/>
    <xf borderId="89" fillId="7" fontId="63" numFmtId="0" xfId="0" applyAlignment="1" applyBorder="1" applyFont="1">
      <alignment horizontal="center" shrinkToFit="0" vertical="center" wrapText="1"/>
    </xf>
    <xf borderId="89" fillId="4" fontId="63" numFmtId="0" xfId="0" applyAlignment="1" applyBorder="1" applyFont="1">
      <alignment horizontal="center" shrinkToFit="0" vertical="center" wrapText="1"/>
    </xf>
    <xf borderId="89" fillId="4" fontId="49" numFmtId="0" xfId="0" applyAlignment="1" applyBorder="1" applyFont="1">
      <alignment horizontal="center" shrinkToFit="0" vertical="center" wrapText="1"/>
    </xf>
    <xf borderId="89" fillId="23" fontId="49" numFmtId="0" xfId="0" applyAlignment="1" applyBorder="1" applyFont="1">
      <alignment horizontal="center" shrinkToFit="0" vertical="center" wrapText="1"/>
    </xf>
    <xf borderId="89" fillId="23" fontId="63" numFmtId="0" xfId="0" applyAlignment="1" applyBorder="1" applyFont="1">
      <alignment horizontal="center" shrinkToFit="0" vertical="center" wrapText="1"/>
    </xf>
    <xf borderId="89" fillId="18" fontId="63" numFmtId="0" xfId="0" applyAlignment="1" applyBorder="1" applyFont="1">
      <alignment horizontal="center" vertical="center"/>
    </xf>
    <xf borderId="12" fillId="18" fontId="63" numFmtId="0" xfId="0" applyAlignment="1" applyBorder="1" applyFont="1">
      <alignment horizontal="center" vertical="center"/>
    </xf>
    <xf borderId="87" fillId="8" fontId="61" numFmtId="0" xfId="0" applyBorder="1" applyFont="1"/>
    <xf borderId="88" fillId="8" fontId="61" numFmtId="0" xfId="0" applyBorder="1" applyFont="1"/>
    <xf borderId="40" fillId="8" fontId="61" numFmtId="0" xfId="0" applyBorder="1" applyFont="1"/>
    <xf borderId="12" fillId="0" fontId="2" numFmtId="0" xfId="0" applyBorder="1" applyFont="1"/>
    <xf borderId="12" fillId="18" fontId="8" numFmtId="0" xfId="0" applyAlignment="1" applyBorder="1" applyFont="1">
      <alignment horizontal="center"/>
    </xf>
    <xf borderId="12" fillId="8" fontId="49" numFmtId="0" xfId="0" applyBorder="1" applyFont="1"/>
    <xf borderId="12" fillId="4" fontId="61" numFmtId="0" xfId="0" applyBorder="1" applyFont="1"/>
    <xf borderId="12" fillId="4" fontId="63" numFmtId="0" xfId="0" applyAlignment="1" applyBorder="1" applyFont="1">
      <alignment horizontal="center" vertical="center"/>
    </xf>
    <xf borderId="12" fillId="8" fontId="2" numFmtId="0" xfId="0" applyBorder="1" applyFont="1"/>
    <xf borderId="87" fillId="8" fontId="2" numFmtId="0" xfId="0" applyBorder="1" applyFont="1"/>
    <xf borderId="88" fillId="18" fontId="49" numFmtId="0" xfId="0" applyBorder="1" applyFont="1"/>
    <xf borderId="40" fillId="18" fontId="49" numFmtId="0" xfId="0" applyBorder="1" applyFont="1"/>
    <xf borderId="90" fillId="14" fontId="63" numFmtId="0" xfId="0" applyAlignment="1" applyBorder="1" applyFont="1">
      <alignment horizontal="center" shrinkToFit="0" vertical="center" wrapText="1"/>
    </xf>
    <xf borderId="91" fillId="0" fontId="17" numFmtId="0" xfId="0" applyBorder="1" applyFont="1"/>
    <xf borderId="29" fillId="0" fontId="17" numFmtId="0" xfId="0" applyBorder="1" applyFont="1"/>
    <xf borderId="12" fillId="24" fontId="63" numFmtId="0" xfId="0" applyAlignment="1" applyBorder="1" applyFill="1" applyFont="1">
      <alignment horizontal="center" vertical="center"/>
    </xf>
    <xf borderId="88" fillId="8" fontId="2" numFmtId="0" xfId="0" applyBorder="1" applyFont="1"/>
    <xf borderId="90" fillId="8" fontId="63" numFmtId="0" xfId="0" applyAlignment="1" applyBorder="1" applyFont="1">
      <alignment horizontal="center" shrinkToFit="0" vertical="center" wrapText="1"/>
    </xf>
    <xf borderId="1" fillId="8" fontId="62" numFmtId="0" xfId="0" applyAlignment="1" applyBorder="1" applyFont="1">
      <alignment horizontal="center"/>
    </xf>
    <xf borderId="40" fillId="8" fontId="2" numFmtId="0" xfId="0" applyAlignment="1" applyBorder="1" applyFont="1">
      <alignment horizontal="center" vertical="center"/>
    </xf>
    <xf borderId="1" fillId="8" fontId="61" numFmtId="0" xfId="0" applyAlignment="1" applyBorder="1" applyFont="1">
      <alignment horizontal="center" vertical="center"/>
    </xf>
    <xf borderId="12" fillId="7" fontId="61" numFmtId="0" xfId="0" applyAlignment="1" applyBorder="1" applyFont="1">
      <alignment horizontal="center" shrinkToFit="0" vertical="center" wrapText="1"/>
    </xf>
    <xf borderId="12" fillId="8" fontId="61" numFmtId="0" xfId="0" applyAlignment="1" applyBorder="1" applyFont="1">
      <alignment horizontal="center" shrinkToFit="0" vertical="center" wrapText="1"/>
    </xf>
    <xf borderId="85" fillId="18" fontId="2" numFmtId="0" xfId="0" applyAlignment="1" applyBorder="1" applyFont="1">
      <alignment horizontal="center" vertical="center"/>
    </xf>
    <xf borderId="85" fillId="8" fontId="61" numFmtId="0" xfId="0" applyAlignment="1" applyBorder="1" applyFont="1">
      <alignment horizontal="center" vertical="center"/>
    </xf>
    <xf borderId="12" fillId="4" fontId="49" numFmtId="0" xfId="0" applyBorder="1" applyFont="1"/>
    <xf borderId="85" fillId="4" fontId="49" numFmtId="0" xfId="0" applyAlignment="1" applyBorder="1" applyFont="1">
      <alignment horizontal="center" vertical="center"/>
    </xf>
    <xf borderId="12" fillId="18" fontId="55" numFmtId="0" xfId="0" applyAlignment="1" applyBorder="1" applyFont="1">
      <alignment horizontal="left"/>
    </xf>
    <xf borderId="12" fillId="8" fontId="55" numFmtId="0" xfId="0" applyAlignment="1" applyBorder="1" applyFont="1">
      <alignment horizontal="left"/>
    </xf>
    <xf borderId="85" fillId="8" fontId="2" numFmtId="0" xfId="0" applyAlignment="1" applyBorder="1" applyFont="1">
      <alignment horizontal="center" vertical="center"/>
    </xf>
    <xf borderId="12" fillId="4" fontId="55" numFmtId="0" xfId="0" applyAlignment="1" applyBorder="1" applyFont="1">
      <alignment horizontal="left"/>
    </xf>
    <xf borderId="12" fillId="4" fontId="2" numFmtId="0" xfId="0" applyBorder="1" applyFont="1"/>
    <xf borderId="12" fillId="8" fontId="2" numFmtId="0" xfId="0" applyAlignment="1" applyBorder="1" applyFont="1">
      <alignment horizontal="center" vertical="center"/>
    </xf>
    <xf borderId="12" fillId="4" fontId="62" numFmtId="0" xfId="0" applyAlignment="1" applyBorder="1" applyFont="1">
      <alignment horizontal="center" shrinkToFit="0" vertical="center" wrapText="1"/>
    </xf>
    <xf borderId="12" fillId="4" fontId="2" numFmtId="0" xfId="0" applyAlignment="1" applyBorder="1" applyFont="1">
      <alignment horizontal="center" vertical="center"/>
    </xf>
    <xf borderId="12" fillId="8" fontId="64" numFmtId="0" xfId="0" applyAlignment="1" applyBorder="1" applyFont="1">
      <alignment horizontal="center" shrinkToFit="0" vertical="center" wrapText="1"/>
    </xf>
    <xf borderId="92" fillId="5" fontId="2" numFmtId="0" xfId="0" applyBorder="1" applyFont="1"/>
    <xf borderId="93" fillId="5" fontId="2" numFmtId="0" xfId="0" applyBorder="1" applyFont="1"/>
    <xf borderId="94" fillId="5" fontId="2" numFmtId="0" xfId="0" applyBorder="1" applyFont="1"/>
    <xf borderId="95" fillId="5" fontId="2" numFmtId="0" xfId="0" applyBorder="1" applyFont="1"/>
    <xf borderId="96" fillId="5" fontId="2" numFmtId="0" xfId="0" applyBorder="1" applyFont="1"/>
    <xf borderId="97" fillId="5" fontId="2" numFmtId="0" xfId="0" applyBorder="1" applyFont="1"/>
    <xf borderId="98" fillId="5" fontId="2" numFmtId="0" xfId="0" applyBorder="1" applyFont="1"/>
    <xf borderId="99" fillId="5" fontId="2" numFmtId="0" xfId="0" applyBorder="1" applyFont="1"/>
    <xf borderId="12" fillId="7" fontId="49" numFmtId="0" xfId="0" applyAlignment="1" applyBorder="1" applyFont="1">
      <alignment horizontal="center" shrinkToFit="0" vertical="center" wrapText="1"/>
    </xf>
    <xf borderId="12" fillId="7" fontId="2" numFmtId="0" xfId="0" applyAlignment="1" applyBorder="1" applyFont="1">
      <alignment horizontal="center" shrinkToFit="0" vertical="center" wrapText="1"/>
    </xf>
    <xf borderId="89" fillId="7" fontId="49" numFmtId="0" xfId="0" applyAlignment="1" applyBorder="1" applyFont="1">
      <alignment horizontal="center" shrinkToFit="0" vertical="center" wrapText="1"/>
    </xf>
    <xf borderId="90" fillId="2" fontId="63" numFmtId="0" xfId="0" applyAlignment="1" applyBorder="1" applyFont="1">
      <alignment horizontal="center" shrinkToFit="0" vertical="center" wrapText="1"/>
    </xf>
    <xf borderId="12" fillId="4" fontId="61" numFmtId="0" xfId="0" applyAlignment="1" applyBorder="1" applyFont="1">
      <alignment horizontal="center" shrinkToFit="0" vertical="center" wrapText="1"/>
    </xf>
    <xf borderId="12" fillId="20" fontId="49" numFmtId="0" xfId="0" applyAlignment="1" applyBorder="1" applyFont="1">
      <alignment horizontal="center" shrinkToFit="0" vertical="center" wrapText="1"/>
    </xf>
    <xf borderId="12" fillId="23" fontId="62" numFmtId="0" xfId="0" applyAlignment="1" applyBorder="1" applyFont="1">
      <alignment horizontal="center" shrinkToFit="0" vertical="center" wrapText="1"/>
    </xf>
    <xf borderId="12" fillId="8" fontId="65" numFmtId="0" xfId="0" applyAlignment="1" applyBorder="1" applyFont="1">
      <alignment horizontal="left"/>
    </xf>
    <xf borderId="12" fillId="22" fontId="49" numFmtId="0" xfId="0" applyAlignment="1" applyBorder="1" applyFont="1">
      <alignment horizontal="center" shrinkToFit="0" vertical="center" wrapText="1"/>
    </xf>
    <xf borderId="12" fillId="22" fontId="63" numFmtId="0" xfId="0" applyAlignment="1" applyBorder="1" applyFont="1">
      <alignment horizontal="center" shrinkToFit="0" vertical="center" wrapText="1"/>
    </xf>
    <xf borderId="12" fillId="22" fontId="2" numFmtId="0" xfId="0" applyAlignment="1" applyBorder="1" applyFont="1">
      <alignment horizontal="center" shrinkToFit="0" vertical="center" wrapText="1"/>
    </xf>
    <xf borderId="89" fillId="22" fontId="49" numFmtId="0" xfId="0" applyAlignment="1" applyBorder="1" applyFont="1">
      <alignment horizontal="center" shrinkToFit="0" vertical="center" wrapText="1"/>
    </xf>
    <xf borderId="89" fillId="22" fontId="63" numFmtId="0" xfId="0" applyAlignment="1" applyBorder="1" applyFont="1">
      <alignment horizontal="center" shrinkToFit="0" vertical="center" wrapText="1"/>
    </xf>
    <xf borderId="1" fillId="4" fontId="55" numFmtId="0" xfId="0" applyAlignment="1" applyBorder="1" applyFont="1">
      <alignment horizontal="left"/>
    </xf>
    <xf borderId="1" fillId="8" fontId="65" numFmtId="0" xfId="0" applyAlignment="1" applyBorder="1" applyFont="1">
      <alignment horizontal="left"/>
    </xf>
    <xf borderId="1" fillId="8" fontId="61" numFmtId="0" xfId="0" applyBorder="1" applyFont="1"/>
    <xf borderId="79" fillId="7" fontId="59" numFmtId="164" xfId="0" applyAlignment="1" applyBorder="1" applyFont="1" applyNumberFormat="1">
      <alignment horizontal="center" textRotation="90"/>
    </xf>
    <xf borderId="12" fillId="25" fontId="63" numFmtId="0" xfId="0" applyAlignment="1" applyBorder="1" applyFill="1" applyFont="1">
      <alignment horizontal="center" shrinkToFit="0" vertical="center" wrapText="1"/>
    </xf>
    <xf borderId="89" fillId="25" fontId="63" numFmtId="0" xfId="0" applyAlignment="1" applyBorder="1" applyFont="1">
      <alignment horizontal="center" shrinkToFit="0" vertical="center" wrapText="1"/>
    </xf>
    <xf borderId="12" fillId="25" fontId="61" numFmtId="0" xfId="0" applyAlignment="1" applyBorder="1" applyFont="1">
      <alignment horizontal="center" shrinkToFit="0" vertical="center" wrapText="1"/>
    </xf>
    <xf borderId="12" fillId="25" fontId="49" numFmtId="0" xfId="0" applyAlignment="1" applyBorder="1" applyFont="1">
      <alignment horizontal="center" shrinkToFit="0" vertical="center" wrapText="1"/>
    </xf>
    <xf borderId="23" fillId="8" fontId="61" numFmtId="0" xfId="0" applyAlignment="1" applyBorder="1" applyFont="1">
      <alignment horizontal="center" vertical="center"/>
    </xf>
    <xf borderId="12" fillId="26" fontId="49" numFmtId="0" xfId="0" applyAlignment="1" applyBorder="1" applyFill="1" applyFont="1">
      <alignment horizontal="center" shrinkToFit="0" vertical="center" wrapText="1"/>
    </xf>
    <xf borderId="12" fillId="26" fontId="63" numFmtId="0" xfId="0" applyAlignment="1" applyBorder="1" applyFont="1">
      <alignment horizontal="center" shrinkToFit="0" vertical="center" wrapText="1"/>
    </xf>
    <xf borderId="12" fillId="26" fontId="2" numFmtId="0" xfId="0" applyAlignment="1" applyBorder="1" applyFont="1">
      <alignment horizontal="center" shrinkToFit="0" vertical="center" wrapText="1"/>
    </xf>
    <xf borderId="1" fillId="26" fontId="2" numFmtId="0" xfId="0" applyBorder="1" applyFont="1"/>
    <xf borderId="89" fillId="26" fontId="49" numFmtId="0" xfId="0" applyAlignment="1" applyBorder="1" applyFont="1">
      <alignment horizontal="center" shrinkToFit="0" vertical="center" wrapText="1"/>
    </xf>
    <xf borderId="89" fillId="26" fontId="63" numFmtId="0" xfId="0" applyAlignment="1" applyBorder="1" applyFont="1">
      <alignment horizontal="center" shrinkToFit="0" vertical="center" wrapText="1"/>
    </xf>
    <xf borderId="87" fillId="14" fontId="63" numFmtId="0" xfId="0" applyAlignment="1" applyBorder="1" applyFont="1">
      <alignment horizontal="center" shrinkToFit="0" vertical="center" wrapText="1"/>
    </xf>
    <xf borderId="82" fillId="14" fontId="63" numFmtId="0" xfId="0" applyAlignment="1" applyBorder="1" applyFont="1">
      <alignment horizontal="center" shrinkToFit="0" vertical="center" wrapText="1"/>
    </xf>
    <xf borderId="100" fillId="14" fontId="63" numFmtId="0" xfId="0" applyAlignment="1" applyBorder="1" applyFont="1">
      <alignment horizontal="center" shrinkToFit="0" vertical="center" wrapText="1"/>
    </xf>
    <xf borderId="87" fillId="2" fontId="62" numFmtId="0" xfId="0" applyAlignment="1" applyBorder="1" applyFont="1">
      <alignment horizontal="center" shrinkToFit="0" vertical="center" wrapText="1"/>
    </xf>
    <xf borderId="82" fillId="2" fontId="63" numFmtId="0" xfId="0" applyAlignment="1" applyBorder="1" applyFont="1">
      <alignment horizontal="center" shrinkToFit="0" vertical="center" wrapText="1"/>
    </xf>
    <xf borderId="100" fillId="2" fontId="63" numFmtId="0" xfId="0" applyAlignment="1" applyBorder="1" applyFont="1">
      <alignment horizontal="center" shrinkToFit="0" vertical="center" wrapText="1"/>
    </xf>
    <xf borderId="101" fillId="18" fontId="8" numFmtId="0" xfId="0" applyAlignment="1" applyBorder="1" applyFont="1">
      <alignment horizontal="center" vertical="center"/>
    </xf>
    <xf borderId="12" fillId="27" fontId="49" numFmtId="0" xfId="0" applyAlignment="1" applyBorder="1" applyFill="1" applyFont="1">
      <alignment horizontal="center" shrinkToFit="0" vertical="center" wrapText="1"/>
    </xf>
    <xf borderId="12" fillId="28" fontId="49" numFmtId="0" xfId="0" applyAlignment="1" applyBorder="1" applyFill="1" applyFont="1">
      <alignment horizontal="center" shrinkToFit="0" vertical="center" wrapText="1"/>
    </xf>
    <xf borderId="89" fillId="27" fontId="49" numFmtId="0" xfId="0" applyAlignment="1" applyBorder="1" applyFont="1">
      <alignment horizontal="center" shrinkToFit="0" vertical="center" wrapText="1"/>
    </xf>
    <xf borderId="89" fillId="28" fontId="49" numFmtId="0" xfId="0" applyAlignment="1" applyBorder="1" applyFont="1">
      <alignment horizontal="center" shrinkToFit="0" vertical="center" wrapText="1"/>
    </xf>
    <xf borderId="12" fillId="27" fontId="63" numFmtId="0" xfId="0" applyAlignment="1" applyBorder="1" applyFont="1">
      <alignment horizontal="center" shrinkToFit="0" vertical="center" wrapText="1"/>
    </xf>
    <xf borderId="12" fillId="28" fontId="63" numFmtId="0" xfId="0" applyAlignment="1" applyBorder="1" applyFont="1">
      <alignment horizontal="center" shrinkToFit="0" vertical="center" wrapText="1"/>
    </xf>
    <xf borderId="101" fillId="4" fontId="8" numFmtId="0" xfId="0" applyAlignment="1" applyBorder="1" applyFont="1">
      <alignment horizontal="center" vertical="center"/>
    </xf>
    <xf borderId="12" fillId="17" fontId="2" numFmtId="0" xfId="0" applyBorder="1" applyFont="1"/>
    <xf borderId="12" fillId="17" fontId="49" numFmtId="0" xfId="0" applyBorder="1" applyFont="1"/>
    <xf borderId="1" fillId="5" fontId="61" numFmtId="0" xfId="0" applyBorder="1" applyFont="1"/>
    <xf borderId="1" fillId="17" fontId="61" numFmtId="0" xfId="0" applyBorder="1" applyFont="1"/>
    <xf borderId="40" fillId="4" fontId="61" numFmtId="0" xfId="0" applyAlignment="1" applyBorder="1" applyFont="1">
      <alignment horizontal="center" vertical="center"/>
    </xf>
    <xf borderId="12" fillId="17" fontId="61" numFmtId="0" xfId="0" applyBorder="1" applyFont="1"/>
    <xf borderId="12" fillId="17" fontId="55" numFmtId="0" xfId="0" applyAlignment="1" applyBorder="1" applyFont="1">
      <alignment horizontal="left"/>
    </xf>
    <xf borderId="12" fillId="8" fontId="61" numFmtId="0" xfId="0" applyAlignment="1" applyBorder="1" applyFont="1">
      <alignment horizontal="center" vertical="center"/>
    </xf>
    <xf borderId="1" fillId="18" fontId="49" numFmtId="0" xfId="0" applyBorder="1" applyFont="1"/>
    <xf borderId="102" fillId="5" fontId="8" numFmtId="0" xfId="0" applyAlignment="1" applyBorder="1" applyFont="1">
      <alignment horizontal="right"/>
    </xf>
    <xf borderId="103" fillId="0" fontId="17" numFmtId="0" xfId="0" applyBorder="1" applyFont="1"/>
    <xf borderId="104" fillId="0" fontId="17" numFmtId="0" xfId="0" applyBorder="1" applyFont="1"/>
    <xf borderId="60" fillId="29" fontId="2" numFmtId="0" xfId="0" applyAlignment="1" applyBorder="1" applyFill="1" applyFont="1">
      <alignment horizontal="center"/>
    </xf>
    <xf borderId="1" fillId="18" fontId="5" numFmtId="0" xfId="0" applyBorder="1" applyFont="1"/>
    <xf borderId="1" fillId="18" fontId="2" numFmtId="0" xfId="0" applyAlignment="1" applyBorder="1" applyFont="1">
      <alignment vertical="center"/>
    </xf>
    <xf borderId="70" fillId="5" fontId="8" numFmtId="0" xfId="0" applyAlignment="1" applyBorder="1" applyFont="1">
      <alignment horizontal="right"/>
    </xf>
    <xf borderId="1" fillId="29" fontId="2" numFmtId="0" xfId="0" applyAlignment="1" applyBorder="1" applyFont="1">
      <alignment horizontal="center"/>
    </xf>
    <xf borderId="1" fillId="18" fontId="2" numFmtId="0" xfId="0" applyAlignment="1" applyBorder="1" applyFont="1">
      <alignment horizontal="left"/>
    </xf>
    <xf borderId="1" fillId="20" fontId="66" numFmtId="0" xfId="0" applyAlignment="1" applyBorder="1" applyFont="1">
      <alignment horizontal="center"/>
    </xf>
    <xf borderId="1" fillId="18" fontId="8" numFmtId="0" xfId="0" applyBorder="1" applyFont="1"/>
    <xf borderId="1" fillId="18" fontId="8" numFmtId="168" xfId="0" applyBorder="1" applyFont="1" applyNumberFormat="1"/>
    <xf borderId="105" fillId="3" fontId="5" numFmtId="0" xfId="0" applyAlignment="1" applyBorder="1" applyFont="1">
      <alignment vertical="center"/>
    </xf>
    <xf borderId="17" fillId="3" fontId="5" numFmtId="0" xfId="0" applyAlignment="1" applyBorder="1" applyFont="1">
      <alignment horizontal="center" vertical="center"/>
    </xf>
    <xf borderId="17" fillId="8" fontId="27" numFmtId="0" xfId="0" applyAlignment="1" applyBorder="1" applyFont="1">
      <alignment horizontal="center" vertical="center"/>
    </xf>
    <xf borderId="17" fillId="19" fontId="67" numFmtId="0" xfId="0" applyBorder="1" applyFont="1"/>
    <xf borderId="17" fillId="30" fontId="68" numFmtId="0" xfId="0" applyAlignment="1" applyBorder="1" applyFill="1" applyFont="1">
      <alignment horizontal="center" vertical="center"/>
    </xf>
    <xf borderId="17" fillId="30" fontId="67" numFmtId="0" xfId="0" applyBorder="1" applyFont="1"/>
    <xf borderId="17" fillId="12" fontId="68" numFmtId="0" xfId="0" applyAlignment="1" applyBorder="1" applyFont="1">
      <alignment horizontal="center" vertical="center"/>
    </xf>
    <xf borderId="17" fillId="12" fontId="69" numFmtId="0" xfId="0" applyBorder="1" applyFont="1"/>
    <xf borderId="17" fillId="3" fontId="5" numFmtId="0" xfId="0" applyAlignment="1" applyBorder="1" applyFont="1">
      <alignment vertical="center"/>
    </xf>
    <xf borderId="106" fillId="31" fontId="29" numFmtId="0" xfId="0" applyAlignment="1" applyBorder="1" applyFill="1" applyFont="1">
      <alignment horizontal="center" vertical="center"/>
    </xf>
    <xf borderId="107" fillId="7" fontId="29" numFmtId="0" xfId="0" applyAlignment="1" applyBorder="1" applyFont="1">
      <alignment horizontal="center" vertical="center"/>
    </xf>
    <xf borderId="12" fillId="32" fontId="8" numFmtId="0" xfId="0" applyAlignment="1" applyBorder="1" applyFill="1" applyFont="1">
      <alignment horizontal="center" vertical="center"/>
    </xf>
    <xf borderId="1" fillId="4" fontId="66" numFmtId="3" xfId="0" applyAlignment="1" applyBorder="1" applyFont="1" applyNumberFormat="1">
      <alignment horizontal="center" vertical="center"/>
    </xf>
    <xf borderId="1" fillId="3" fontId="29" numFmtId="168" xfId="0" applyAlignment="1" applyBorder="1" applyFont="1" applyNumberFormat="1">
      <alignment horizontal="center" vertical="center"/>
    </xf>
    <xf borderId="1" fillId="18" fontId="66" numFmtId="0" xfId="0" applyAlignment="1" applyBorder="1" applyFont="1">
      <alignment horizontal="center" vertical="center"/>
    </xf>
    <xf borderId="1" fillId="8" fontId="27" numFmtId="168" xfId="0" applyAlignment="1" applyBorder="1" applyFont="1" applyNumberFormat="1">
      <alignment horizontal="center" vertical="center"/>
    </xf>
    <xf borderId="1" fillId="30" fontId="27" numFmtId="168" xfId="0" applyAlignment="1" applyBorder="1" applyFont="1" applyNumberFormat="1">
      <alignment horizontal="center" vertical="center"/>
    </xf>
    <xf borderId="1" fillId="12" fontId="27" numFmtId="168" xfId="0" applyAlignment="1" applyBorder="1" applyFont="1" applyNumberFormat="1">
      <alignment horizontal="center" vertical="center"/>
    </xf>
    <xf borderId="1" fillId="18" fontId="2" numFmtId="168" xfId="0" applyAlignment="1" applyBorder="1" applyFont="1" applyNumberFormat="1">
      <alignment horizontal="center" vertical="center"/>
    </xf>
    <xf borderId="108" fillId="18" fontId="2" numFmtId="168" xfId="0" applyAlignment="1" applyBorder="1" applyFont="1" applyNumberFormat="1">
      <alignment horizontal="center" vertical="center"/>
    </xf>
    <xf borderId="1" fillId="18" fontId="8" numFmtId="168" xfId="0" applyAlignment="1" applyBorder="1" applyFont="1" applyNumberFormat="1">
      <alignment horizontal="center" vertical="center"/>
    </xf>
    <xf borderId="12" fillId="33" fontId="63" numFmtId="0" xfId="0" applyAlignment="1" applyBorder="1" applyFill="1" applyFont="1">
      <alignment horizontal="center" shrinkToFit="0" vertical="center" wrapText="1"/>
    </xf>
    <xf borderId="12" fillId="4" fontId="66" numFmtId="3" xfId="0" applyAlignment="1" applyBorder="1" applyFont="1" applyNumberFormat="1">
      <alignment horizontal="center" vertical="center"/>
    </xf>
    <xf borderId="12" fillId="3" fontId="29" numFmtId="168" xfId="0" applyAlignment="1" applyBorder="1" applyFont="1" applyNumberFormat="1">
      <alignment horizontal="center" vertical="center"/>
    </xf>
    <xf borderId="12" fillId="18" fontId="66" numFmtId="0" xfId="0" applyAlignment="1" applyBorder="1" applyFont="1">
      <alignment horizontal="center" vertical="center"/>
    </xf>
    <xf borderId="12" fillId="8" fontId="27" numFmtId="168" xfId="0" applyAlignment="1" applyBorder="1" applyFont="1" applyNumberFormat="1">
      <alignment horizontal="center" vertical="center"/>
    </xf>
    <xf borderId="12" fillId="30" fontId="27" numFmtId="168" xfId="0" applyAlignment="1" applyBorder="1" applyFont="1" applyNumberFormat="1">
      <alignment horizontal="center" vertical="center"/>
    </xf>
    <xf borderId="12" fillId="4" fontId="2" numFmtId="3" xfId="0" applyAlignment="1" applyBorder="1" applyFont="1" applyNumberFormat="1">
      <alignment horizontal="center" vertical="center"/>
    </xf>
    <xf borderId="12" fillId="12" fontId="27" numFmtId="168" xfId="0" applyAlignment="1" applyBorder="1" applyFont="1" applyNumberFormat="1">
      <alignment horizontal="center" vertical="center"/>
    </xf>
    <xf borderId="12" fillId="18" fontId="2" numFmtId="168" xfId="0" applyAlignment="1" applyBorder="1" applyFont="1" applyNumberFormat="1">
      <alignment horizontal="center" vertical="center"/>
    </xf>
    <xf borderId="87" fillId="18" fontId="8" numFmtId="168" xfId="0" applyAlignment="1" applyBorder="1" applyFont="1" applyNumberFormat="1">
      <alignment horizontal="center" vertical="center"/>
    </xf>
    <xf borderId="12" fillId="8" fontId="61" numFmtId="168" xfId="0" applyAlignment="1" applyBorder="1" applyFont="1" applyNumberFormat="1">
      <alignment horizontal="center" vertical="center"/>
    </xf>
    <xf borderId="87" fillId="8" fontId="62" numFmtId="168" xfId="0" applyAlignment="1" applyBorder="1" applyFont="1" applyNumberFormat="1">
      <alignment horizontal="center" vertical="center"/>
    </xf>
    <xf borderId="40" fillId="8" fontId="62" numFmtId="0" xfId="0" applyAlignment="1" applyBorder="1" applyFont="1">
      <alignment horizontal="center" vertical="center"/>
    </xf>
    <xf borderId="12" fillId="18" fontId="5" numFmtId="0" xfId="0" applyAlignment="1" applyBorder="1" applyFont="1">
      <alignment horizontal="center" vertical="center"/>
    </xf>
    <xf borderId="12" fillId="8" fontId="62" numFmtId="168" xfId="0" applyAlignment="1" applyBorder="1" applyFont="1" applyNumberFormat="1">
      <alignment horizontal="center" vertical="center"/>
    </xf>
    <xf borderId="12" fillId="33" fontId="49" numFmtId="0" xfId="0" applyAlignment="1" applyBorder="1" applyFont="1">
      <alignment horizontal="center" shrinkToFit="0" vertical="center" wrapText="1"/>
    </xf>
    <xf borderId="89" fillId="33" fontId="63" numFmtId="0" xfId="0" applyAlignment="1" applyBorder="1" applyFont="1">
      <alignment horizontal="center" shrinkToFit="0" vertical="center" wrapText="1"/>
    </xf>
    <xf borderId="12" fillId="34" fontId="29" numFmtId="168" xfId="0" applyAlignment="1" applyBorder="1" applyFill="1" applyFont="1" applyNumberFormat="1">
      <alignment horizontal="center" vertical="center"/>
    </xf>
    <xf borderId="12" fillId="34" fontId="27" numFmtId="168" xfId="0" applyAlignment="1" applyBorder="1" applyFont="1" applyNumberFormat="1">
      <alignment horizontal="center" vertical="center"/>
    </xf>
    <xf borderId="12" fillId="34" fontId="2" numFmtId="0" xfId="0" applyAlignment="1" applyBorder="1" applyFont="1">
      <alignment horizontal="center" vertical="center"/>
    </xf>
    <xf borderId="12" fillId="34" fontId="62" numFmtId="168" xfId="0" applyAlignment="1" applyBorder="1" applyFont="1" applyNumberFormat="1">
      <alignment horizontal="center" vertical="center"/>
    </xf>
    <xf borderId="12" fillId="8" fontId="2" numFmtId="168" xfId="0" applyAlignment="1" applyBorder="1" applyFont="1" applyNumberFormat="1">
      <alignment horizontal="center" vertical="center"/>
    </xf>
    <xf borderId="12" fillId="34" fontId="61" numFmtId="168" xfId="0" applyAlignment="1" applyBorder="1" applyFont="1" applyNumberFormat="1">
      <alignment horizontal="center" vertical="center"/>
    </xf>
    <xf borderId="12" fillId="35" fontId="29" numFmtId="168" xfId="0" applyAlignment="1" applyBorder="1" applyFill="1" applyFont="1" applyNumberFormat="1">
      <alignment horizontal="center" vertical="center"/>
    </xf>
    <xf borderId="12" fillId="35" fontId="27" numFmtId="168" xfId="0" applyAlignment="1" applyBorder="1" applyFont="1" applyNumberFormat="1">
      <alignment horizontal="center" vertical="center"/>
    </xf>
    <xf borderId="12" fillId="36" fontId="27" numFmtId="168" xfId="0" applyAlignment="1" applyBorder="1" applyFill="1" applyFont="1" applyNumberFormat="1">
      <alignment horizontal="center" vertical="center"/>
    </xf>
    <xf borderId="12" fillId="36" fontId="2" numFmtId="0" xfId="0" applyAlignment="1" applyBorder="1" applyFont="1">
      <alignment horizontal="center" vertical="center"/>
    </xf>
    <xf borderId="12" fillId="36" fontId="62" numFmtId="168" xfId="0" applyAlignment="1" applyBorder="1" applyFont="1" applyNumberFormat="1">
      <alignment horizontal="center" vertical="center"/>
    </xf>
    <xf borderId="12" fillId="36" fontId="2" numFmtId="168" xfId="0" applyAlignment="1" applyBorder="1" applyFont="1" applyNumberFormat="1">
      <alignment horizontal="center" vertical="center"/>
    </xf>
    <xf borderId="12" fillId="36" fontId="61" numFmtId="168" xfId="0" applyAlignment="1" applyBorder="1" applyFont="1" applyNumberFormat="1">
      <alignment horizontal="center" vertical="center"/>
    </xf>
    <xf borderId="12" fillId="4" fontId="61" numFmtId="0" xfId="0" applyAlignment="1" applyBorder="1" applyFont="1">
      <alignment horizontal="center" vertical="center"/>
    </xf>
    <xf borderId="12" fillId="5" fontId="61" numFmtId="0" xfId="0" applyAlignment="1" applyBorder="1" applyFont="1">
      <alignment horizontal="center" vertical="center"/>
    </xf>
    <xf borderId="12" fillId="25" fontId="61" numFmtId="0" xfId="0" applyAlignment="1" applyBorder="1" applyFont="1">
      <alignment horizontal="center" vertical="center"/>
    </xf>
    <xf borderId="87" fillId="8" fontId="62" numFmtId="166" xfId="0" applyAlignment="1" applyBorder="1" applyFont="1" applyNumberFormat="1">
      <alignment horizontal="center" vertical="center"/>
    </xf>
    <xf borderId="12" fillId="4" fontId="2" numFmtId="168" xfId="0" applyAlignment="1" applyBorder="1" applyFont="1" applyNumberFormat="1">
      <alignment horizontal="center" vertical="center"/>
    </xf>
    <xf borderId="12" fillId="8" fontId="70" numFmtId="0" xfId="0" applyAlignment="1" applyBorder="1" applyFont="1">
      <alignment horizontal="center" vertical="center"/>
    </xf>
    <xf borderId="12" fillId="8" fontId="70" numFmtId="168" xfId="0" applyAlignment="1" applyBorder="1" applyFont="1" applyNumberFormat="1">
      <alignment horizontal="center" vertical="center"/>
    </xf>
    <xf borderId="40" fillId="8" fontId="8" numFmtId="0" xfId="0" applyAlignment="1" applyBorder="1" applyFont="1">
      <alignment horizontal="center" vertical="center"/>
    </xf>
    <xf borderId="12" fillId="20" fontId="61" numFmtId="168" xfId="0" applyAlignment="1" applyBorder="1" applyFont="1" applyNumberFormat="1">
      <alignment horizontal="center" vertical="center"/>
    </xf>
    <xf borderId="87" fillId="8" fontId="64" numFmtId="168" xfId="0" applyAlignment="1" applyBorder="1" applyFont="1" applyNumberFormat="1">
      <alignment horizontal="center" vertical="center"/>
    </xf>
    <xf borderId="40" fillId="18" fontId="8" numFmtId="0" xfId="0" applyAlignment="1" applyBorder="1" applyFont="1">
      <alignment horizontal="center" vertical="center"/>
    </xf>
  </cellXfs>
  <cellStyles count="1">
    <cellStyle xfId="0" name="Normal" builtinId="0"/>
  </cellStyles>
  <dxfs count="10">
    <dxf>
      <font/>
      <fill>
        <patternFill patternType="solid">
          <fgColor rgb="FFB7E1CD"/>
          <bgColor rgb="FFB7E1CD"/>
        </patternFill>
      </fill>
      <border/>
    </dxf>
    <dxf>
      <font>
        <color rgb="FFFFFF00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BFBFBF"/>
          <bgColor rgb="FFBFBFBF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  <dxf>
      <font>
        <b/>
        <i/>
        <color rgb="FF000000"/>
      </font>
      <fill>
        <patternFill patternType="solid">
          <fgColor rgb="FFFFFF00"/>
          <bgColor rgb="FFFFFF00"/>
        </patternFill>
      </fill>
      <border/>
    </dxf>
    <dxf>
      <font>
        <b/>
        <i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b/>
        <color rgb="FF000000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externalLink" Target="externalLinks/externalLink1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476250</xdr:colOff>
      <xdr:row>0</xdr:row>
      <xdr:rowOff>123825</xdr:rowOff>
    </xdr:from>
    <xdr:ext cx="1095375" cy="447675"/>
    <xdr:sp>
      <xdr:nvSpPr>
        <xdr:cNvPr id="3" name="Shape 3"/>
        <xdr:cNvSpPr/>
      </xdr:nvSpPr>
      <xdr:spPr>
        <a:xfrm>
          <a:off x="4807838" y="3565688"/>
          <a:ext cx="1076325" cy="4286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MENÚ</a:t>
          </a:r>
          <a:endParaRPr b="1"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2857500</xdr:colOff>
      <xdr:row>3</xdr:row>
      <xdr:rowOff>123825</xdr:rowOff>
    </xdr:from>
    <xdr:ext cx="923925" cy="371475"/>
    <xdr:sp>
      <xdr:nvSpPr>
        <xdr:cNvPr id="4" name="Shape 4"/>
        <xdr:cNvSpPr/>
      </xdr:nvSpPr>
      <xdr:spPr>
        <a:xfrm>
          <a:off x="4893563" y="3603788"/>
          <a:ext cx="904875" cy="35242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Gastos Fijo</a:t>
          </a:r>
          <a:endParaRPr sz="1400"/>
        </a:p>
      </xdr:txBody>
    </xdr:sp>
    <xdr:clientData fLocksWithSheet="0"/>
  </xdr:oneCellAnchor>
  <xdr:oneCellAnchor>
    <xdr:from>
      <xdr:col>4</xdr:col>
      <xdr:colOff>180975</xdr:colOff>
      <xdr:row>0</xdr:row>
      <xdr:rowOff>76200</xdr:rowOff>
    </xdr:from>
    <xdr:ext cx="1171575" cy="428625"/>
    <xdr:sp>
      <xdr:nvSpPr>
        <xdr:cNvPr id="5" name="Shape 5"/>
        <xdr:cNvSpPr/>
      </xdr:nvSpPr>
      <xdr:spPr>
        <a:xfrm>
          <a:off x="4769738" y="3575213"/>
          <a:ext cx="1152525" cy="40957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Calibri"/>
            <a:buNone/>
          </a:pPr>
          <a:r>
            <a:rPr b="1" lang="en-US" sz="1100">
              <a:latin typeface="Calibri"/>
              <a:ea typeface="Calibri"/>
              <a:cs typeface="Calibri"/>
              <a:sym typeface="Calibri"/>
            </a:rPr>
            <a:t>Proveedores</a:t>
          </a:r>
          <a:endParaRPr b="1"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Calibri"/>
            <a:buNone/>
          </a:pPr>
          <a:r>
            <a:rPr b="1" lang="en-US" sz="1100">
              <a:latin typeface="Calibri"/>
              <a:ea typeface="Calibri"/>
              <a:cs typeface="Calibri"/>
              <a:sym typeface="Calibri"/>
            </a:rPr>
            <a:t>     Enfermeria</a:t>
          </a:r>
          <a:endParaRPr sz="1300"/>
        </a:p>
      </xdr:txBody>
    </xdr:sp>
    <xdr:clientData fLocksWithSheet="0"/>
  </xdr:oneCellAnchor>
  <xdr:oneCellAnchor>
    <xdr:from>
      <xdr:col>0</xdr:col>
      <xdr:colOff>3086100</xdr:colOff>
      <xdr:row>0</xdr:row>
      <xdr:rowOff>66675</xdr:rowOff>
    </xdr:from>
    <xdr:ext cx="1209675" cy="447675"/>
    <xdr:sp>
      <xdr:nvSpPr>
        <xdr:cNvPr id="6" name="Shape 6"/>
        <xdr:cNvSpPr/>
      </xdr:nvSpPr>
      <xdr:spPr>
        <a:xfrm>
          <a:off x="4750688" y="3565688"/>
          <a:ext cx="1190625" cy="42862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Proveedores</a:t>
          </a:r>
          <a:endParaRPr b="1" sz="1200"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 Cuidadores</a:t>
          </a:r>
          <a:endParaRPr sz="1400"/>
        </a:p>
      </xdr:txBody>
    </xdr:sp>
    <xdr:clientData fLocksWithSheet="0"/>
  </xdr:oneCellAnchor>
  <xdr:oneCellAnchor>
    <xdr:from>
      <xdr:col>0</xdr:col>
      <xdr:colOff>1638300</xdr:colOff>
      <xdr:row>0</xdr:row>
      <xdr:rowOff>66675</xdr:rowOff>
    </xdr:from>
    <xdr:ext cx="1162050" cy="438150"/>
    <xdr:sp>
      <xdr:nvSpPr>
        <xdr:cNvPr id="7" name="Shape 7"/>
        <xdr:cNvSpPr/>
      </xdr:nvSpPr>
      <xdr:spPr>
        <a:xfrm>
          <a:off x="4774500" y="3570450"/>
          <a:ext cx="1143000" cy="4191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Proveedores Kinesiólogos</a:t>
          </a:r>
          <a:endParaRPr sz="1400"/>
        </a:p>
      </xdr:txBody>
    </xdr:sp>
    <xdr:clientData fLocksWithSheet="0"/>
  </xdr:oneCellAnchor>
  <xdr:oneCellAnchor>
    <xdr:from>
      <xdr:col>0</xdr:col>
      <xdr:colOff>95250</xdr:colOff>
      <xdr:row>3</xdr:row>
      <xdr:rowOff>114300</xdr:rowOff>
    </xdr:from>
    <xdr:ext cx="1143000" cy="381000"/>
    <xdr:sp>
      <xdr:nvSpPr>
        <xdr:cNvPr id="8" name="Shape 8"/>
        <xdr:cNvSpPr/>
      </xdr:nvSpPr>
      <xdr:spPr>
        <a:xfrm>
          <a:off x="4784025" y="3599025"/>
          <a:ext cx="1123950" cy="3619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Personal Fijo</a:t>
          </a:r>
          <a:endParaRPr sz="1400"/>
        </a:p>
      </xdr:txBody>
    </xdr:sp>
    <xdr:clientData fLocksWithSheet="0"/>
  </xdr:oneCellAnchor>
  <xdr:oneCellAnchor>
    <xdr:from>
      <xdr:col>0</xdr:col>
      <xdr:colOff>1562100</xdr:colOff>
      <xdr:row>3</xdr:row>
      <xdr:rowOff>104775</xdr:rowOff>
    </xdr:from>
    <xdr:ext cx="1028700" cy="400050"/>
    <xdr:sp>
      <xdr:nvSpPr>
        <xdr:cNvPr id="9" name="Shape 9"/>
        <xdr:cNvSpPr/>
      </xdr:nvSpPr>
      <xdr:spPr>
        <a:xfrm>
          <a:off x="4841175" y="3589500"/>
          <a:ext cx="1009650" cy="3810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Proveedores Medicos</a:t>
          </a:r>
          <a:endParaRPr sz="1400"/>
        </a:p>
      </xdr:txBody>
    </xdr:sp>
    <xdr:clientData fLocksWithSheet="0"/>
  </xdr:oneCellAnchor>
  <xdr:oneCellAnchor>
    <xdr:from>
      <xdr:col>5</xdr:col>
      <xdr:colOff>609600</xdr:colOff>
      <xdr:row>0</xdr:row>
      <xdr:rowOff>47625</xdr:rowOff>
    </xdr:from>
    <xdr:ext cx="1143000" cy="428625"/>
    <xdr:sp>
      <xdr:nvSpPr>
        <xdr:cNvPr id="10" name="Shape 10"/>
        <xdr:cNvSpPr/>
      </xdr:nvSpPr>
      <xdr:spPr>
        <a:xfrm>
          <a:off x="4784025" y="3575213"/>
          <a:ext cx="1123950" cy="40957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Proveedores Nutricionist</a:t>
          </a:r>
          <a:r>
            <a:rPr b="1" lang="en-US" sz="1200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a</a:t>
          </a:r>
          <a:endParaRPr sz="1400"/>
        </a:p>
      </xdr:txBody>
    </xdr:sp>
    <xdr:clientData fLocksWithSheet="0"/>
  </xdr:oneCellAnchor>
  <xdr:oneCellAnchor>
    <xdr:from>
      <xdr:col>2</xdr:col>
      <xdr:colOff>628650</xdr:colOff>
      <xdr:row>0</xdr:row>
      <xdr:rowOff>57150</xdr:rowOff>
    </xdr:from>
    <xdr:ext cx="1371600" cy="438150"/>
    <xdr:sp>
      <xdr:nvSpPr>
        <xdr:cNvPr id="11" name="Shape 11"/>
        <xdr:cNvSpPr/>
      </xdr:nvSpPr>
      <xdr:spPr>
        <a:xfrm>
          <a:off x="4669725" y="3570450"/>
          <a:ext cx="1352550" cy="4191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Proveedores Fonoaudiología</a:t>
          </a:r>
          <a:endParaRPr sz="1400"/>
        </a:p>
      </xdr:txBody>
    </xdr:sp>
    <xdr:clientData fLocksWithSheet="0"/>
  </xdr:oneCellAnchor>
  <xdr:oneCellAnchor>
    <xdr:from>
      <xdr:col>7</xdr:col>
      <xdr:colOff>161925</xdr:colOff>
      <xdr:row>0</xdr:row>
      <xdr:rowOff>85725</xdr:rowOff>
    </xdr:from>
    <xdr:ext cx="1085850" cy="428625"/>
    <xdr:sp>
      <xdr:nvSpPr>
        <xdr:cNvPr id="12" name="Shape 12"/>
        <xdr:cNvSpPr/>
      </xdr:nvSpPr>
      <xdr:spPr>
        <a:xfrm>
          <a:off x="4812600" y="3575213"/>
          <a:ext cx="1066800" cy="40957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Calibri"/>
            <a:buNone/>
          </a:pPr>
          <a:r>
            <a:rPr b="1" lang="en-US" sz="1400">
              <a:latin typeface="Calibri"/>
              <a:ea typeface="Calibri"/>
              <a:cs typeface="Calibri"/>
              <a:sym typeface="Calibri"/>
            </a:rPr>
            <a:t>refrigerios Alimentos</a:t>
          </a:r>
          <a:endParaRPr sz="1600"/>
        </a:p>
      </xdr:txBody>
    </xdr:sp>
    <xdr:clientData fLocksWithSheet="0"/>
  </xdr:oneCellAnchor>
  <xdr:oneCellAnchor>
    <xdr:from>
      <xdr:col>1</xdr:col>
      <xdr:colOff>885825</xdr:colOff>
      <xdr:row>0</xdr:row>
      <xdr:rowOff>114300</xdr:rowOff>
    </xdr:from>
    <xdr:ext cx="1076325" cy="361950"/>
    <xdr:sp>
      <xdr:nvSpPr>
        <xdr:cNvPr id="13" name="Shape 13"/>
        <xdr:cNvSpPr/>
      </xdr:nvSpPr>
      <xdr:spPr>
        <a:xfrm>
          <a:off x="4817363" y="3608550"/>
          <a:ext cx="1057275" cy="3429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Transporte</a:t>
          </a:r>
          <a:endParaRPr b="1" sz="1200"/>
        </a:p>
      </xdr:txBody>
    </xdr:sp>
    <xdr:clientData fLocksWithSheet="0"/>
  </xdr:oneCellAnchor>
  <xdr:oneCellAnchor>
    <xdr:from>
      <xdr:col>4</xdr:col>
      <xdr:colOff>561975</xdr:colOff>
      <xdr:row>3</xdr:row>
      <xdr:rowOff>133350</xdr:rowOff>
    </xdr:from>
    <xdr:ext cx="1209675" cy="381000"/>
    <xdr:sp>
      <xdr:nvSpPr>
        <xdr:cNvPr id="14" name="Shape 14"/>
        <xdr:cNvSpPr/>
      </xdr:nvSpPr>
      <xdr:spPr>
        <a:xfrm>
          <a:off x="4750688" y="3599025"/>
          <a:ext cx="1190625" cy="3619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Seguros General</a:t>
          </a:r>
          <a:endParaRPr sz="1400"/>
        </a:p>
      </xdr:txBody>
    </xdr:sp>
    <xdr:clientData fLocksWithSheet="0"/>
  </xdr:oneCellAnchor>
  <xdr:oneCellAnchor>
    <xdr:from>
      <xdr:col>8</xdr:col>
      <xdr:colOff>704850</xdr:colOff>
      <xdr:row>0</xdr:row>
      <xdr:rowOff>85725</xdr:rowOff>
    </xdr:from>
    <xdr:ext cx="619125" cy="428625"/>
    <xdr:sp>
      <xdr:nvSpPr>
        <xdr:cNvPr id="15" name="Shape 15"/>
        <xdr:cNvSpPr/>
      </xdr:nvSpPr>
      <xdr:spPr>
        <a:xfrm>
          <a:off x="5045963" y="3575213"/>
          <a:ext cx="600075" cy="40957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AFIP</a:t>
          </a:r>
          <a:endParaRPr sz="1400"/>
        </a:p>
      </xdr:txBody>
    </xdr:sp>
    <xdr:clientData fLocksWithSheet="0"/>
  </xdr:oneCellAnchor>
  <xdr:oneCellAnchor>
    <xdr:from>
      <xdr:col>6</xdr:col>
      <xdr:colOff>285750</xdr:colOff>
      <xdr:row>3</xdr:row>
      <xdr:rowOff>133350</xdr:rowOff>
    </xdr:from>
    <xdr:ext cx="752475" cy="381000"/>
    <xdr:sp>
      <xdr:nvSpPr>
        <xdr:cNvPr id="16" name="Shape 16"/>
        <xdr:cNvSpPr/>
      </xdr:nvSpPr>
      <xdr:spPr>
        <a:xfrm>
          <a:off x="4979288" y="3599025"/>
          <a:ext cx="733425" cy="3619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Tarjetas</a:t>
          </a:r>
          <a:endParaRPr sz="1400"/>
        </a:p>
      </xdr:txBody>
    </xdr:sp>
    <xdr:clientData fLocksWithSheet="0"/>
  </xdr:oneCellAnchor>
  <xdr:oneCellAnchor>
    <xdr:from>
      <xdr:col>1</xdr:col>
      <xdr:colOff>352425</xdr:colOff>
      <xdr:row>3</xdr:row>
      <xdr:rowOff>104775</xdr:rowOff>
    </xdr:from>
    <xdr:ext cx="1819275" cy="361950"/>
    <xdr:sp>
      <xdr:nvSpPr>
        <xdr:cNvPr id="17" name="Shape 17"/>
        <xdr:cNvSpPr/>
      </xdr:nvSpPr>
      <xdr:spPr>
        <a:xfrm>
          <a:off x="4445888" y="3608550"/>
          <a:ext cx="1800225" cy="3429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300"/>
            <a:buFont typeface="Calibri"/>
            <a:buNone/>
          </a:pPr>
          <a:r>
            <a:rPr b="1" lang="en-US" sz="1300">
              <a:latin typeface="Calibri"/>
              <a:ea typeface="Calibri"/>
              <a:cs typeface="Calibri"/>
              <a:sym typeface="Calibri"/>
            </a:rPr>
            <a:t>Estudios Contable</a:t>
          </a:r>
          <a:endParaRPr b="1" sz="1500"/>
        </a:p>
      </xdr:txBody>
    </xdr:sp>
    <xdr:clientData fLocksWithSheet="0"/>
  </xdr:oneCellAnchor>
  <xdr:oneCellAnchor>
    <xdr:from>
      <xdr:col>2</xdr:col>
      <xdr:colOff>771525</xdr:colOff>
      <xdr:row>3</xdr:row>
      <xdr:rowOff>95250</xdr:rowOff>
    </xdr:from>
    <xdr:ext cx="1552575" cy="381000"/>
    <xdr:sp>
      <xdr:nvSpPr>
        <xdr:cNvPr id="18" name="Shape 18"/>
        <xdr:cNvSpPr/>
      </xdr:nvSpPr>
      <xdr:spPr>
        <a:xfrm>
          <a:off x="4579238" y="3599025"/>
          <a:ext cx="1533525" cy="3619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Calibri"/>
            <a:buNone/>
          </a:pPr>
          <a:r>
            <a:rPr b="1" lang="en-US" sz="1200">
              <a:latin typeface="Calibri"/>
              <a:ea typeface="Calibri"/>
              <a:cs typeface="Calibri"/>
              <a:sym typeface="Calibri"/>
            </a:rPr>
            <a:t>Ahorro / Inversiones</a:t>
          </a:r>
          <a:endParaRPr sz="1400"/>
        </a:p>
      </xdr:txBody>
    </xdr:sp>
    <xdr:clientData fLocksWithSheet="0"/>
  </xdr:oneCellAnchor>
  <xdr:oneCellAnchor>
    <xdr:from>
      <xdr:col>9</xdr:col>
      <xdr:colOff>533400</xdr:colOff>
      <xdr:row>3</xdr:row>
      <xdr:rowOff>133350</xdr:rowOff>
    </xdr:from>
    <xdr:ext cx="1209675" cy="533400"/>
    <xdr:sp>
      <xdr:nvSpPr>
        <xdr:cNvPr id="19" name="Shape 19"/>
        <xdr:cNvSpPr/>
      </xdr:nvSpPr>
      <xdr:spPr>
        <a:xfrm>
          <a:off x="4750688" y="3522825"/>
          <a:ext cx="1190625" cy="514350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MENÚ</a:t>
          </a:r>
          <a:endParaRPr b="1" sz="1400"/>
        </a:p>
      </xdr:txBody>
    </xdr:sp>
    <xdr:clientData fLocksWithSheet="0"/>
  </xdr:oneCellAnchor>
  <xdr:oneCellAnchor>
    <xdr:from>
      <xdr:col>18</xdr:col>
      <xdr:colOff>523875</xdr:colOff>
      <xdr:row>0</xdr:row>
      <xdr:rowOff>-9525</xdr:rowOff>
    </xdr:from>
    <xdr:ext cx="1143000" cy="485775"/>
    <xdr:sp>
      <xdr:nvSpPr>
        <xdr:cNvPr id="20" name="Shape 20"/>
        <xdr:cNvSpPr/>
      </xdr:nvSpPr>
      <xdr:spPr>
        <a:xfrm>
          <a:off x="4784025" y="3546638"/>
          <a:ext cx="1123950" cy="4667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MENÚ</a:t>
          </a:r>
          <a:endParaRPr b="1" sz="1400"/>
        </a:p>
      </xdr:txBody>
    </xdr:sp>
    <xdr:clientData fLocksWithSheet="0"/>
  </xdr:oneCellAnchor>
  <xdr:oneCellAnchor>
    <xdr:from>
      <xdr:col>0</xdr:col>
      <xdr:colOff>28575</xdr:colOff>
      <xdr:row>0</xdr:row>
      <xdr:rowOff>66675</xdr:rowOff>
    </xdr:from>
    <xdr:ext cx="1428750" cy="381000"/>
    <xdr:sp>
      <xdr:nvSpPr>
        <xdr:cNvPr id="21" name="Shape 21"/>
        <xdr:cNvSpPr/>
      </xdr:nvSpPr>
      <xdr:spPr>
        <a:xfrm>
          <a:off x="4641150" y="3599025"/>
          <a:ext cx="1409700" cy="3619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Ingresos</a:t>
          </a:r>
          <a:endParaRPr b="1" sz="1400"/>
        </a:p>
      </xdr:txBody>
    </xdr:sp>
    <xdr:clientData fLocksWithSheet="0"/>
  </xdr:oneCellAnchor>
  <xdr:oneCellAnchor>
    <xdr:from>
      <xdr:col>1</xdr:col>
      <xdr:colOff>76200</xdr:colOff>
      <xdr:row>432</xdr:row>
      <xdr:rowOff>0</xdr:rowOff>
    </xdr:from>
    <xdr:ext cx="428625" cy="400050"/>
    <xdr:sp>
      <xdr:nvSpPr>
        <xdr:cNvPr id="22" name="Shape 22"/>
        <xdr:cNvSpPr/>
      </xdr:nvSpPr>
      <xdr:spPr>
        <a:xfrm>
          <a:off x="5141213" y="3589500"/>
          <a:ext cx="409575" cy="3810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417</xdr:row>
      <xdr:rowOff>19050</xdr:rowOff>
    </xdr:from>
    <xdr:ext cx="428625" cy="361950"/>
    <xdr:sp>
      <xdr:nvSpPr>
        <xdr:cNvPr id="23" name="Shape 23"/>
        <xdr:cNvSpPr/>
      </xdr:nvSpPr>
      <xdr:spPr>
        <a:xfrm>
          <a:off x="5141213" y="3608550"/>
          <a:ext cx="409575" cy="3429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396</xdr:row>
      <xdr:rowOff>133350</xdr:rowOff>
    </xdr:from>
    <xdr:ext cx="466725" cy="428625"/>
    <xdr:sp>
      <xdr:nvSpPr>
        <xdr:cNvPr id="24" name="Shape 24"/>
        <xdr:cNvSpPr/>
      </xdr:nvSpPr>
      <xdr:spPr>
        <a:xfrm>
          <a:off x="5122163" y="3575213"/>
          <a:ext cx="447675" cy="409575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383</xdr:row>
      <xdr:rowOff>142875</xdr:rowOff>
    </xdr:from>
    <xdr:ext cx="428625" cy="400050"/>
    <xdr:sp>
      <xdr:nvSpPr>
        <xdr:cNvPr id="22" name="Shape 22"/>
        <xdr:cNvSpPr/>
      </xdr:nvSpPr>
      <xdr:spPr>
        <a:xfrm>
          <a:off x="5141213" y="3589500"/>
          <a:ext cx="409575" cy="3810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353</xdr:row>
      <xdr:rowOff>161925</xdr:rowOff>
    </xdr:from>
    <xdr:ext cx="428625" cy="381000"/>
    <xdr:sp>
      <xdr:nvSpPr>
        <xdr:cNvPr id="25" name="Shape 25"/>
        <xdr:cNvSpPr/>
      </xdr:nvSpPr>
      <xdr:spPr>
        <a:xfrm>
          <a:off x="5141213" y="3599025"/>
          <a:ext cx="409575" cy="36195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3095625</xdr:colOff>
      <xdr:row>64</xdr:row>
      <xdr:rowOff>57150</xdr:rowOff>
    </xdr:from>
    <xdr:ext cx="466725" cy="371475"/>
    <xdr:sp>
      <xdr:nvSpPr>
        <xdr:cNvPr id="26" name="Shape 26"/>
        <xdr:cNvSpPr/>
      </xdr:nvSpPr>
      <xdr:spPr>
        <a:xfrm>
          <a:off x="5122163" y="3603788"/>
          <a:ext cx="447675" cy="352425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3638550</xdr:colOff>
      <xdr:row>85</xdr:row>
      <xdr:rowOff>85725</xdr:rowOff>
    </xdr:from>
    <xdr:ext cx="428625" cy="381000"/>
    <xdr:sp>
      <xdr:nvSpPr>
        <xdr:cNvPr id="25" name="Shape 25"/>
        <xdr:cNvSpPr/>
      </xdr:nvSpPr>
      <xdr:spPr>
        <a:xfrm>
          <a:off x="5141213" y="3599025"/>
          <a:ext cx="409575" cy="36195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276</xdr:row>
      <xdr:rowOff>9525</xdr:rowOff>
    </xdr:from>
    <xdr:ext cx="428625" cy="352425"/>
    <xdr:sp>
      <xdr:nvSpPr>
        <xdr:cNvPr id="27" name="Shape 27"/>
        <xdr:cNvSpPr/>
      </xdr:nvSpPr>
      <xdr:spPr>
        <a:xfrm>
          <a:off x="5141213" y="3613313"/>
          <a:ext cx="409575" cy="333375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247</xdr:row>
      <xdr:rowOff>0</xdr:rowOff>
    </xdr:from>
    <xdr:ext cx="428625" cy="381000"/>
    <xdr:sp>
      <xdr:nvSpPr>
        <xdr:cNvPr id="25" name="Shape 25"/>
        <xdr:cNvSpPr/>
      </xdr:nvSpPr>
      <xdr:spPr>
        <a:xfrm>
          <a:off x="5141213" y="3599025"/>
          <a:ext cx="409575" cy="36195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210</xdr:row>
      <xdr:rowOff>314325</xdr:rowOff>
    </xdr:from>
    <xdr:ext cx="428625" cy="381000"/>
    <xdr:sp>
      <xdr:nvSpPr>
        <xdr:cNvPr id="25" name="Shape 25"/>
        <xdr:cNvSpPr/>
      </xdr:nvSpPr>
      <xdr:spPr>
        <a:xfrm>
          <a:off x="5141213" y="3599025"/>
          <a:ext cx="409575" cy="36195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76200</xdr:colOff>
      <xdr:row>154</xdr:row>
      <xdr:rowOff>85725</xdr:rowOff>
    </xdr:from>
    <xdr:ext cx="428625" cy="381000"/>
    <xdr:sp>
      <xdr:nvSpPr>
        <xdr:cNvPr id="25" name="Shape 25"/>
        <xdr:cNvSpPr/>
      </xdr:nvSpPr>
      <xdr:spPr>
        <a:xfrm>
          <a:off x="5141213" y="3599025"/>
          <a:ext cx="409575" cy="36195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180975</xdr:colOff>
      <xdr:row>434</xdr:row>
      <xdr:rowOff>19050</xdr:rowOff>
    </xdr:from>
    <xdr:ext cx="619125" cy="533400"/>
    <xdr:sp>
      <xdr:nvSpPr>
        <xdr:cNvPr id="28" name="Shape 28"/>
        <xdr:cNvSpPr/>
      </xdr:nvSpPr>
      <xdr:spPr>
        <a:xfrm>
          <a:off x="5045963" y="3522825"/>
          <a:ext cx="600075" cy="51435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341</xdr:row>
      <xdr:rowOff>171450</xdr:rowOff>
    </xdr:from>
    <xdr:ext cx="428625" cy="400050"/>
    <xdr:sp>
      <xdr:nvSpPr>
        <xdr:cNvPr id="22" name="Shape 22"/>
        <xdr:cNvSpPr/>
      </xdr:nvSpPr>
      <xdr:spPr>
        <a:xfrm>
          <a:off x="5141213" y="3589500"/>
          <a:ext cx="409575" cy="3810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328</xdr:row>
      <xdr:rowOff>123825</xdr:rowOff>
    </xdr:from>
    <xdr:ext cx="428625" cy="400050"/>
    <xdr:sp>
      <xdr:nvSpPr>
        <xdr:cNvPr id="22" name="Shape 22"/>
        <xdr:cNvSpPr/>
      </xdr:nvSpPr>
      <xdr:spPr>
        <a:xfrm>
          <a:off x="5141213" y="3589500"/>
          <a:ext cx="409575" cy="3810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313</xdr:row>
      <xdr:rowOff>142875</xdr:rowOff>
    </xdr:from>
    <xdr:ext cx="428625" cy="400050"/>
    <xdr:sp>
      <xdr:nvSpPr>
        <xdr:cNvPr id="22" name="Shape 22"/>
        <xdr:cNvSpPr/>
      </xdr:nvSpPr>
      <xdr:spPr>
        <a:xfrm>
          <a:off x="5141213" y="3589500"/>
          <a:ext cx="409575" cy="3810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299</xdr:row>
      <xdr:rowOff>276225</xdr:rowOff>
    </xdr:from>
    <xdr:ext cx="428625" cy="400050"/>
    <xdr:sp>
      <xdr:nvSpPr>
        <xdr:cNvPr id="22" name="Shape 22"/>
        <xdr:cNvSpPr/>
      </xdr:nvSpPr>
      <xdr:spPr>
        <a:xfrm>
          <a:off x="5141213" y="3589500"/>
          <a:ext cx="409575" cy="3810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287</xdr:row>
      <xdr:rowOff>295275</xdr:rowOff>
    </xdr:from>
    <xdr:ext cx="428625" cy="400050"/>
    <xdr:sp>
      <xdr:nvSpPr>
        <xdr:cNvPr id="22" name="Shape 22"/>
        <xdr:cNvSpPr/>
      </xdr:nvSpPr>
      <xdr:spPr>
        <a:xfrm>
          <a:off x="5141213" y="3589500"/>
          <a:ext cx="409575" cy="381000"/>
        </a:xfrm>
        <a:prstGeom prst="up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561975</xdr:colOff>
      <xdr:row>3</xdr:row>
      <xdr:rowOff>133350</xdr:rowOff>
    </xdr:from>
    <xdr:ext cx="1257300" cy="371475"/>
    <xdr:sp>
      <xdr:nvSpPr>
        <xdr:cNvPr id="29" name="Shape 29"/>
        <xdr:cNvSpPr/>
      </xdr:nvSpPr>
      <xdr:spPr>
        <a:xfrm>
          <a:off x="4726875" y="3603788"/>
          <a:ext cx="1238250" cy="35242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Préstamos</a:t>
          </a:r>
          <a:endParaRPr b="1" sz="1400"/>
        </a:p>
      </xdr:txBody>
    </xdr:sp>
    <xdr:clientData fLocksWithSheet="0"/>
  </xdr:oneCellAnchor>
  <xdr:oneCellAnchor>
    <xdr:from>
      <xdr:col>0</xdr:col>
      <xdr:colOff>0</xdr:colOff>
      <xdr:row>8</xdr:row>
      <xdr:rowOff>28575</xdr:rowOff>
    </xdr:from>
    <xdr:ext cx="3648075" cy="1724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0" name="Shape 30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38100</xdr:colOff>
      <xdr:row>6</xdr:row>
      <xdr:rowOff>9525</xdr:rowOff>
    </xdr:from>
    <xdr:ext cx="209550" cy="142875"/>
    <xdr:sp>
      <xdr:nvSpPr>
        <xdr:cNvPr id="30" name="Shape 30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38100</xdr:colOff>
      <xdr:row>4</xdr:row>
      <xdr:rowOff>200025</xdr:rowOff>
    </xdr:from>
    <xdr:ext cx="3162300" cy="419100"/>
    <xdr:sp>
      <xdr:nvSpPr>
        <xdr:cNvPr id="31" name="Shape 31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304800</xdr:colOff>
      <xdr:row>4</xdr:row>
      <xdr:rowOff>200025</xdr:rowOff>
    </xdr:from>
    <xdr:ext cx="952500" cy="419100"/>
    <xdr:sp>
      <xdr:nvSpPr>
        <xdr:cNvPr id="32" name="Shape 32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9525</xdr:colOff>
      <xdr:row>4</xdr:row>
      <xdr:rowOff>200025</xdr:rowOff>
    </xdr:from>
    <xdr:ext cx="542925" cy="419100"/>
    <xdr:sp>
      <xdr:nvSpPr>
        <xdr:cNvPr id="33" name="Shape 33"/>
        <xdr:cNvSpPr/>
      </xdr:nvSpPr>
      <xdr:spPr>
        <a:xfrm>
          <a:off x="5084063" y="3579975"/>
          <a:ext cx="523875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2019300</xdr:colOff>
      <xdr:row>10</xdr:row>
      <xdr:rowOff>0</xdr:rowOff>
    </xdr:from>
    <xdr:ext cx="1238250" cy="371475"/>
    <xdr:sp>
      <xdr:nvSpPr>
        <xdr:cNvPr id="34" name="Shape 34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35" name="Shape 35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36" name="Shape 36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2009775</xdr:colOff>
      <xdr:row>2</xdr:row>
      <xdr:rowOff>66675</xdr:rowOff>
    </xdr:from>
    <xdr:ext cx="1304925" cy="571500"/>
    <xdr:sp>
      <xdr:nvSpPr>
        <xdr:cNvPr id="37" name="Shape 37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1</xdr:col>
      <xdr:colOff>1152525</xdr:colOff>
      <xdr:row>2</xdr:row>
      <xdr:rowOff>180975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0" name="Shape 30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38</xdr:col>
      <xdr:colOff>352425</xdr:colOff>
      <xdr:row>6</xdr:row>
      <xdr:rowOff>0</xdr:rowOff>
    </xdr:from>
    <xdr:ext cx="342900" cy="200025"/>
    <xdr:sp>
      <xdr:nvSpPr>
        <xdr:cNvPr id="38" name="Shape 38"/>
        <xdr:cNvSpPr/>
      </xdr:nvSpPr>
      <xdr:spPr>
        <a:xfrm>
          <a:off x="5179313" y="3684750"/>
          <a:ext cx="333375" cy="19050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47625</xdr:colOff>
      <xdr:row>4</xdr:row>
      <xdr:rowOff>200025</xdr:rowOff>
    </xdr:from>
    <xdr:ext cx="3162300" cy="419100"/>
    <xdr:sp>
      <xdr:nvSpPr>
        <xdr:cNvPr id="31" name="Shape 31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304800</xdr:colOff>
      <xdr:row>4</xdr:row>
      <xdr:rowOff>200025</xdr:rowOff>
    </xdr:from>
    <xdr:ext cx="952500" cy="419100"/>
    <xdr:sp>
      <xdr:nvSpPr>
        <xdr:cNvPr id="32" name="Shape 32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9525</xdr:colOff>
      <xdr:row>4</xdr:row>
      <xdr:rowOff>200025</xdr:rowOff>
    </xdr:from>
    <xdr:ext cx="542925" cy="419100"/>
    <xdr:sp>
      <xdr:nvSpPr>
        <xdr:cNvPr id="33" name="Shape 33"/>
        <xdr:cNvSpPr/>
      </xdr:nvSpPr>
      <xdr:spPr>
        <a:xfrm>
          <a:off x="5084063" y="3579975"/>
          <a:ext cx="523875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2000250</xdr:colOff>
      <xdr:row>9</xdr:row>
      <xdr:rowOff>171450</xdr:rowOff>
    </xdr:from>
    <xdr:ext cx="1238250" cy="371475"/>
    <xdr:sp>
      <xdr:nvSpPr>
        <xdr:cNvPr id="39" name="Shape 39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40" name="Shape 40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41" name="Shape 41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2047875</xdr:colOff>
      <xdr:row>2</xdr:row>
      <xdr:rowOff>76200</xdr:rowOff>
    </xdr:from>
    <xdr:ext cx="1304925" cy="571500"/>
    <xdr:sp>
      <xdr:nvSpPr>
        <xdr:cNvPr id="42" name="Shape 42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2</xdr:col>
      <xdr:colOff>142875</xdr:colOff>
      <xdr:row>2</xdr:row>
      <xdr:rowOff>152400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0" name="Shape 30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38</xdr:col>
      <xdr:colOff>352425</xdr:colOff>
      <xdr:row>6</xdr:row>
      <xdr:rowOff>0</xdr:rowOff>
    </xdr:from>
    <xdr:ext cx="342900" cy="200025"/>
    <xdr:sp>
      <xdr:nvSpPr>
        <xdr:cNvPr id="38" name="Shape 38"/>
        <xdr:cNvSpPr/>
      </xdr:nvSpPr>
      <xdr:spPr>
        <a:xfrm>
          <a:off x="5179313" y="3684750"/>
          <a:ext cx="333375" cy="19050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66675</xdr:colOff>
      <xdr:row>4</xdr:row>
      <xdr:rowOff>200025</xdr:rowOff>
    </xdr:from>
    <xdr:ext cx="3162300" cy="419100"/>
    <xdr:sp>
      <xdr:nvSpPr>
        <xdr:cNvPr id="31" name="Shape 31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295275</xdr:colOff>
      <xdr:row>4</xdr:row>
      <xdr:rowOff>209550</xdr:rowOff>
    </xdr:from>
    <xdr:ext cx="952500" cy="419100"/>
    <xdr:sp>
      <xdr:nvSpPr>
        <xdr:cNvPr id="32" name="Shape 32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36</xdr:col>
      <xdr:colOff>171450</xdr:colOff>
      <xdr:row>4</xdr:row>
      <xdr:rowOff>219075</xdr:rowOff>
    </xdr:from>
    <xdr:ext cx="542925" cy="419100"/>
    <xdr:sp>
      <xdr:nvSpPr>
        <xdr:cNvPr id="43" name="Shape 43"/>
        <xdr:cNvSpPr/>
      </xdr:nvSpPr>
      <xdr:spPr>
        <a:xfrm>
          <a:off x="5084063" y="3579975"/>
          <a:ext cx="523875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2105025</xdr:colOff>
      <xdr:row>10</xdr:row>
      <xdr:rowOff>28575</xdr:rowOff>
    </xdr:from>
    <xdr:ext cx="1238250" cy="371475"/>
    <xdr:sp>
      <xdr:nvSpPr>
        <xdr:cNvPr id="44" name="Shape 44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45" name="Shape 45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46" name="Shape 46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2085975</xdr:colOff>
      <xdr:row>2</xdr:row>
      <xdr:rowOff>57150</xdr:rowOff>
    </xdr:from>
    <xdr:ext cx="1304925" cy="571500"/>
    <xdr:sp>
      <xdr:nvSpPr>
        <xdr:cNvPr id="47" name="Shape 47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2</xdr:col>
      <xdr:colOff>114300</xdr:colOff>
      <xdr:row>2</xdr:row>
      <xdr:rowOff>123825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0" name="Shape 30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38</xdr:col>
      <xdr:colOff>352425</xdr:colOff>
      <xdr:row>6</xdr:row>
      <xdr:rowOff>0</xdr:rowOff>
    </xdr:from>
    <xdr:ext cx="342900" cy="200025"/>
    <xdr:sp>
      <xdr:nvSpPr>
        <xdr:cNvPr id="38" name="Shape 38"/>
        <xdr:cNvSpPr/>
      </xdr:nvSpPr>
      <xdr:spPr>
        <a:xfrm>
          <a:off x="5179313" y="3684750"/>
          <a:ext cx="333375" cy="19050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66675</xdr:colOff>
      <xdr:row>4</xdr:row>
      <xdr:rowOff>200025</xdr:rowOff>
    </xdr:from>
    <xdr:ext cx="3162300" cy="419100"/>
    <xdr:sp>
      <xdr:nvSpPr>
        <xdr:cNvPr id="31" name="Shape 31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295275</xdr:colOff>
      <xdr:row>4</xdr:row>
      <xdr:rowOff>209550</xdr:rowOff>
    </xdr:from>
    <xdr:ext cx="952500" cy="419100"/>
    <xdr:sp>
      <xdr:nvSpPr>
        <xdr:cNvPr id="32" name="Shape 32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9525</xdr:colOff>
      <xdr:row>4</xdr:row>
      <xdr:rowOff>200025</xdr:rowOff>
    </xdr:from>
    <xdr:ext cx="542925" cy="419100"/>
    <xdr:sp>
      <xdr:nvSpPr>
        <xdr:cNvPr id="33" name="Shape 33"/>
        <xdr:cNvSpPr/>
      </xdr:nvSpPr>
      <xdr:spPr>
        <a:xfrm>
          <a:off x="5084063" y="3579975"/>
          <a:ext cx="523875" cy="400050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1933575</xdr:colOff>
      <xdr:row>9</xdr:row>
      <xdr:rowOff>171450</xdr:rowOff>
    </xdr:from>
    <xdr:ext cx="1238250" cy="371475"/>
    <xdr:sp>
      <xdr:nvSpPr>
        <xdr:cNvPr id="48" name="Shape 48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49" name="Shape 49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50" name="Shape 50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2057400</xdr:colOff>
      <xdr:row>2</xdr:row>
      <xdr:rowOff>76200</xdr:rowOff>
    </xdr:from>
    <xdr:ext cx="1304925" cy="571500"/>
    <xdr:sp>
      <xdr:nvSpPr>
        <xdr:cNvPr id="51" name="Shape 51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2</xdr:col>
      <xdr:colOff>123825</xdr:colOff>
      <xdr:row>2</xdr:row>
      <xdr:rowOff>114300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0" name="Shape 30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38</xdr:col>
      <xdr:colOff>352425</xdr:colOff>
      <xdr:row>6</xdr:row>
      <xdr:rowOff>0</xdr:rowOff>
    </xdr:from>
    <xdr:ext cx="342900" cy="200025"/>
    <xdr:sp>
      <xdr:nvSpPr>
        <xdr:cNvPr id="38" name="Shape 38"/>
        <xdr:cNvSpPr/>
      </xdr:nvSpPr>
      <xdr:spPr>
        <a:xfrm>
          <a:off x="5179313" y="3684750"/>
          <a:ext cx="333375" cy="19050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180975</xdr:colOff>
      <xdr:row>4</xdr:row>
      <xdr:rowOff>200025</xdr:rowOff>
    </xdr:from>
    <xdr:ext cx="3162300" cy="419100"/>
    <xdr:sp>
      <xdr:nvSpPr>
        <xdr:cNvPr id="31" name="Shape 31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285750</xdr:colOff>
      <xdr:row>4</xdr:row>
      <xdr:rowOff>209550</xdr:rowOff>
    </xdr:from>
    <xdr:ext cx="952500" cy="419100"/>
    <xdr:sp>
      <xdr:nvSpPr>
        <xdr:cNvPr id="32" name="Shape 32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38100</xdr:colOff>
      <xdr:row>5</xdr:row>
      <xdr:rowOff>9525</xdr:rowOff>
    </xdr:from>
    <xdr:ext cx="542925" cy="371475"/>
    <xdr:sp>
      <xdr:nvSpPr>
        <xdr:cNvPr id="52" name="Shape 52"/>
        <xdr:cNvSpPr/>
      </xdr:nvSpPr>
      <xdr:spPr>
        <a:xfrm>
          <a:off x="5084063" y="3603788"/>
          <a:ext cx="523875" cy="352425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2152650</xdr:colOff>
      <xdr:row>10</xdr:row>
      <xdr:rowOff>28575</xdr:rowOff>
    </xdr:from>
    <xdr:ext cx="1238250" cy="371475"/>
    <xdr:sp>
      <xdr:nvSpPr>
        <xdr:cNvPr id="53" name="Shape 53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54" name="Shape 54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55" name="Shape 55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2057400</xdr:colOff>
      <xdr:row>2</xdr:row>
      <xdr:rowOff>66675</xdr:rowOff>
    </xdr:from>
    <xdr:ext cx="1304925" cy="571500"/>
    <xdr:sp>
      <xdr:nvSpPr>
        <xdr:cNvPr id="56" name="Shape 56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1</xdr:col>
      <xdr:colOff>1266825</xdr:colOff>
      <xdr:row>2</xdr:row>
      <xdr:rowOff>104775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0" name="Shape 30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38</xdr:col>
      <xdr:colOff>352425</xdr:colOff>
      <xdr:row>6</xdr:row>
      <xdr:rowOff>0</xdr:rowOff>
    </xdr:from>
    <xdr:ext cx="342900" cy="200025"/>
    <xdr:sp>
      <xdr:nvSpPr>
        <xdr:cNvPr id="38" name="Shape 38"/>
        <xdr:cNvSpPr/>
      </xdr:nvSpPr>
      <xdr:spPr>
        <a:xfrm>
          <a:off x="5179313" y="3684750"/>
          <a:ext cx="333375" cy="19050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</xdr:row>
      <xdr:rowOff>200025</xdr:rowOff>
    </xdr:from>
    <xdr:ext cx="3162300" cy="419100"/>
    <xdr:sp>
      <xdr:nvSpPr>
        <xdr:cNvPr id="31" name="Shape 31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285750</xdr:colOff>
      <xdr:row>4</xdr:row>
      <xdr:rowOff>209550</xdr:rowOff>
    </xdr:from>
    <xdr:ext cx="952500" cy="419100"/>
    <xdr:sp>
      <xdr:nvSpPr>
        <xdr:cNvPr id="32" name="Shape 32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38100</xdr:colOff>
      <xdr:row>5</xdr:row>
      <xdr:rowOff>9525</xdr:rowOff>
    </xdr:from>
    <xdr:ext cx="542925" cy="371475"/>
    <xdr:sp>
      <xdr:nvSpPr>
        <xdr:cNvPr id="52" name="Shape 52"/>
        <xdr:cNvSpPr/>
      </xdr:nvSpPr>
      <xdr:spPr>
        <a:xfrm>
          <a:off x="5084063" y="3603788"/>
          <a:ext cx="523875" cy="352425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2105025</xdr:colOff>
      <xdr:row>10</xdr:row>
      <xdr:rowOff>76200</xdr:rowOff>
    </xdr:from>
    <xdr:ext cx="1238250" cy="371475"/>
    <xdr:sp>
      <xdr:nvSpPr>
        <xdr:cNvPr id="57" name="Shape 57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58" name="Shape 58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59" name="Shape 59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2076450</xdr:colOff>
      <xdr:row>2</xdr:row>
      <xdr:rowOff>76200</xdr:rowOff>
    </xdr:from>
    <xdr:ext cx="1304925" cy="571500"/>
    <xdr:sp>
      <xdr:nvSpPr>
        <xdr:cNvPr id="60" name="Shape 60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2</xdr:col>
      <xdr:colOff>142875</xdr:colOff>
      <xdr:row>2</xdr:row>
      <xdr:rowOff>85725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0" name="Shape 30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38</xdr:col>
      <xdr:colOff>352425</xdr:colOff>
      <xdr:row>6</xdr:row>
      <xdr:rowOff>0</xdr:rowOff>
    </xdr:from>
    <xdr:ext cx="342900" cy="200025"/>
    <xdr:sp>
      <xdr:nvSpPr>
        <xdr:cNvPr id="38" name="Shape 38"/>
        <xdr:cNvSpPr/>
      </xdr:nvSpPr>
      <xdr:spPr>
        <a:xfrm>
          <a:off x="5179313" y="3684750"/>
          <a:ext cx="333375" cy="19050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</xdr:row>
      <xdr:rowOff>200025</xdr:rowOff>
    </xdr:from>
    <xdr:ext cx="3162300" cy="419100"/>
    <xdr:sp>
      <xdr:nvSpPr>
        <xdr:cNvPr id="31" name="Shape 31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285750</xdr:colOff>
      <xdr:row>4</xdr:row>
      <xdr:rowOff>209550</xdr:rowOff>
    </xdr:from>
    <xdr:ext cx="952500" cy="419100"/>
    <xdr:sp>
      <xdr:nvSpPr>
        <xdr:cNvPr id="32" name="Shape 32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38100</xdr:colOff>
      <xdr:row>5</xdr:row>
      <xdr:rowOff>9525</xdr:rowOff>
    </xdr:from>
    <xdr:ext cx="542925" cy="371475"/>
    <xdr:sp>
      <xdr:nvSpPr>
        <xdr:cNvPr id="52" name="Shape 52"/>
        <xdr:cNvSpPr/>
      </xdr:nvSpPr>
      <xdr:spPr>
        <a:xfrm>
          <a:off x="5084063" y="3603788"/>
          <a:ext cx="523875" cy="352425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1952625</xdr:colOff>
      <xdr:row>10</xdr:row>
      <xdr:rowOff>38100</xdr:rowOff>
    </xdr:from>
    <xdr:ext cx="1238250" cy="371475"/>
    <xdr:sp>
      <xdr:nvSpPr>
        <xdr:cNvPr id="61" name="Shape 61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62" name="Shape 62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63" name="Shape 63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1990725</xdr:colOff>
      <xdr:row>2</xdr:row>
      <xdr:rowOff>76200</xdr:rowOff>
    </xdr:from>
    <xdr:ext cx="1304925" cy="571500"/>
    <xdr:sp>
      <xdr:nvSpPr>
        <xdr:cNvPr id="64" name="Shape 64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2</xdr:col>
      <xdr:colOff>104775</xdr:colOff>
      <xdr:row>2</xdr:row>
      <xdr:rowOff>57150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0" name="Shape 30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285750</xdr:colOff>
      <xdr:row>5</xdr:row>
      <xdr:rowOff>171450</xdr:rowOff>
    </xdr:from>
    <xdr:ext cx="342900" cy="200025"/>
    <xdr:sp>
      <xdr:nvSpPr>
        <xdr:cNvPr id="38" name="Shape 38"/>
        <xdr:cNvSpPr/>
      </xdr:nvSpPr>
      <xdr:spPr>
        <a:xfrm>
          <a:off x="5179313" y="3684750"/>
          <a:ext cx="333375" cy="19050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</xdr:row>
      <xdr:rowOff>200025</xdr:rowOff>
    </xdr:from>
    <xdr:ext cx="3162300" cy="419100"/>
    <xdr:sp>
      <xdr:nvSpPr>
        <xdr:cNvPr id="31" name="Shape 31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285750</xdr:colOff>
      <xdr:row>4</xdr:row>
      <xdr:rowOff>209550</xdr:rowOff>
    </xdr:from>
    <xdr:ext cx="952500" cy="419100"/>
    <xdr:sp>
      <xdr:nvSpPr>
        <xdr:cNvPr id="32" name="Shape 32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38100</xdr:colOff>
      <xdr:row>5</xdr:row>
      <xdr:rowOff>9525</xdr:rowOff>
    </xdr:from>
    <xdr:ext cx="542925" cy="371475"/>
    <xdr:sp>
      <xdr:nvSpPr>
        <xdr:cNvPr id="52" name="Shape 52"/>
        <xdr:cNvSpPr/>
      </xdr:nvSpPr>
      <xdr:spPr>
        <a:xfrm>
          <a:off x="5084063" y="3603788"/>
          <a:ext cx="523875" cy="352425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2066925</xdr:colOff>
      <xdr:row>10</xdr:row>
      <xdr:rowOff>9525</xdr:rowOff>
    </xdr:from>
    <xdr:ext cx="1238250" cy="371475"/>
    <xdr:sp>
      <xdr:nvSpPr>
        <xdr:cNvPr id="65" name="Shape 65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66" name="Shape 66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67" name="Shape 67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2038350</xdr:colOff>
      <xdr:row>2</xdr:row>
      <xdr:rowOff>66675</xdr:rowOff>
    </xdr:from>
    <xdr:ext cx="1304925" cy="571500"/>
    <xdr:sp>
      <xdr:nvSpPr>
        <xdr:cNvPr id="68" name="Shape 68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2</xdr:col>
      <xdr:colOff>47625</xdr:colOff>
      <xdr:row>2</xdr:row>
      <xdr:rowOff>180975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4</xdr:row>
      <xdr:rowOff>0</xdr:rowOff>
    </xdr:from>
    <xdr:ext cx="209550" cy="142875"/>
    <xdr:sp>
      <xdr:nvSpPr>
        <xdr:cNvPr id="30" name="Shape 30"/>
        <xdr:cNvSpPr/>
      </xdr:nvSpPr>
      <xdr:spPr>
        <a:xfrm>
          <a:off x="5245988" y="3713325"/>
          <a:ext cx="200025" cy="1333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285750</xdr:colOff>
      <xdr:row>5</xdr:row>
      <xdr:rowOff>171450</xdr:rowOff>
    </xdr:from>
    <xdr:ext cx="342900" cy="200025"/>
    <xdr:sp>
      <xdr:nvSpPr>
        <xdr:cNvPr id="38" name="Shape 38"/>
        <xdr:cNvSpPr/>
      </xdr:nvSpPr>
      <xdr:spPr>
        <a:xfrm>
          <a:off x="5179313" y="3684750"/>
          <a:ext cx="333375" cy="19050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</xdr:row>
      <xdr:rowOff>200025</xdr:rowOff>
    </xdr:from>
    <xdr:ext cx="3162300" cy="419100"/>
    <xdr:sp>
      <xdr:nvSpPr>
        <xdr:cNvPr id="31" name="Shape 31"/>
        <xdr:cNvSpPr/>
      </xdr:nvSpPr>
      <xdr:spPr>
        <a:xfrm>
          <a:off x="3779138" y="3584738"/>
          <a:ext cx="3133725" cy="390525"/>
        </a:xfrm>
        <a:prstGeom prst="roundRect">
          <a:avLst>
            <a:gd fmla="val 50000" name="adj"/>
          </a:avLst>
        </a:prstGeom>
        <a:noFill/>
        <a:ln cap="flat" cmpd="sng" w="28575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32</xdr:col>
      <xdr:colOff>285750</xdr:colOff>
      <xdr:row>4</xdr:row>
      <xdr:rowOff>209550</xdr:rowOff>
    </xdr:from>
    <xdr:ext cx="952500" cy="419100"/>
    <xdr:sp>
      <xdr:nvSpPr>
        <xdr:cNvPr id="32" name="Shape 32"/>
        <xdr:cNvSpPr/>
      </xdr:nvSpPr>
      <xdr:spPr>
        <a:xfrm>
          <a:off x="4879275" y="3579975"/>
          <a:ext cx="933450" cy="400050"/>
        </a:xfrm>
        <a:prstGeom prst="roundRect">
          <a:avLst>
            <a:gd fmla="val 48647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37</xdr:col>
      <xdr:colOff>38100</xdr:colOff>
      <xdr:row>5</xdr:row>
      <xdr:rowOff>9525</xdr:rowOff>
    </xdr:from>
    <xdr:ext cx="542925" cy="371475"/>
    <xdr:sp>
      <xdr:nvSpPr>
        <xdr:cNvPr id="52" name="Shape 52"/>
        <xdr:cNvSpPr/>
      </xdr:nvSpPr>
      <xdr:spPr>
        <a:xfrm>
          <a:off x="5084063" y="3603788"/>
          <a:ext cx="523875" cy="352425"/>
        </a:xfrm>
        <a:prstGeom prst="roundRect">
          <a:avLst>
            <a:gd fmla="val 50000" name="adj"/>
          </a:avLst>
        </a:prstGeom>
        <a:noFill/>
        <a:ln cap="flat" cmpd="sng" w="19050">
          <a:solidFill>
            <a:srgbClr val="99999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276225</xdr:colOff>
      <xdr:row>9</xdr:row>
      <xdr:rowOff>152400</xdr:rowOff>
    </xdr:from>
    <xdr:ext cx="1238250" cy="371475"/>
    <xdr:sp>
      <xdr:nvSpPr>
        <xdr:cNvPr id="69" name="Shape 69"/>
        <xdr:cNvSpPr/>
      </xdr:nvSpPr>
      <xdr:spPr>
        <a:xfrm>
          <a:off x="4736400" y="3603788"/>
          <a:ext cx="1219200" cy="352425"/>
        </a:xfrm>
        <a:prstGeom prst="roundRect">
          <a:avLst>
            <a:gd fmla="val 50000" name="adj"/>
          </a:avLst>
        </a:prstGeom>
        <a:solidFill>
          <a:srgbClr val="B7B7B7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b="1" lang="en-US" sz="1400">
              <a:solidFill>
                <a:srgbClr val="FFFFFF"/>
              </a:solidFill>
            </a:rPr>
            <a:t>RESUMEN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9525</xdr:colOff>
      <xdr:row>10</xdr:row>
      <xdr:rowOff>133350</xdr:rowOff>
    </xdr:from>
    <xdr:ext cx="1295400" cy="266700"/>
    <xdr:sp>
      <xdr:nvSpPr>
        <xdr:cNvPr id="70" name="Shape 70"/>
        <xdr:cNvSpPr/>
      </xdr:nvSpPr>
      <xdr:spPr>
        <a:xfrm>
          <a:off x="4707825" y="3656175"/>
          <a:ext cx="1276350" cy="247650"/>
        </a:xfrm>
        <a:prstGeom prst="roundRect">
          <a:avLst>
            <a:gd fmla="val 50000" name="adj"/>
          </a:avLst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0</xdr:col>
      <xdr:colOff>66675</xdr:colOff>
      <xdr:row>2</xdr:row>
      <xdr:rowOff>28575</xdr:rowOff>
    </xdr:from>
    <xdr:ext cx="1733550" cy="266700"/>
    <xdr:sp>
      <xdr:nvSpPr>
        <xdr:cNvPr id="71" name="Shape 71"/>
        <xdr:cNvSpPr/>
      </xdr:nvSpPr>
      <xdr:spPr>
        <a:xfrm>
          <a:off x="4488750" y="3656175"/>
          <a:ext cx="1714500" cy="247650"/>
        </a:xfrm>
        <a:prstGeom prst="roundRect">
          <a:avLst>
            <a:gd fmla="val 50000" name="adj"/>
          </a:avLst>
        </a:prstGeom>
        <a:gradFill>
          <a:gsLst>
            <a:gs pos="0">
              <a:srgbClr val="696969"/>
            </a:gs>
            <a:gs pos="100000">
              <a:srgbClr val="1D1D1D"/>
            </a:gs>
          </a:gsLst>
          <a:path path="circle">
            <a:fillToRect b="50%" l="50%" r="50%" t="50%"/>
          </a:path>
          <a:tileRect/>
        </a:gradFill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Arial"/>
            <a:buNone/>
          </a:pPr>
          <a:r>
            <a:rPr b="1" lang="en-US" sz="1100">
              <a:solidFill>
                <a:srgbClr val="FFFFFF"/>
              </a:solidFill>
            </a:rPr>
            <a:t>CREAR FILTROS</a:t>
          </a:r>
          <a:endParaRPr b="1"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0</xdr:colOff>
      <xdr:row>2</xdr:row>
      <xdr:rowOff>76200</xdr:rowOff>
    </xdr:from>
    <xdr:ext cx="1304925" cy="571500"/>
    <xdr:sp>
      <xdr:nvSpPr>
        <xdr:cNvPr id="72" name="Shape 72"/>
        <xdr:cNvSpPr/>
      </xdr:nvSpPr>
      <xdr:spPr>
        <a:xfrm>
          <a:off x="4707825" y="3508538"/>
          <a:ext cx="1276350" cy="542925"/>
        </a:xfrm>
        <a:prstGeom prst="round2DiagRect">
          <a:avLst>
            <a:gd fmla="val 50000" name="adj1"/>
            <a:gd fmla="val 0" name="adj2"/>
          </a:avLst>
        </a:prstGeom>
        <a:solidFill>
          <a:srgbClr val="FF9900"/>
        </a:solidFill>
        <a:ln cap="flat" cmpd="sng" w="285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MENU</a:t>
          </a:r>
          <a:endParaRPr b="1" sz="1400"/>
        </a:p>
      </xdr:txBody>
    </xdr:sp>
    <xdr:clientData fLocksWithSheet="0"/>
  </xdr:oneCellAnchor>
  <xdr:oneCellAnchor>
    <xdr:from>
      <xdr:col>1</xdr:col>
      <xdr:colOff>247650</xdr:colOff>
      <xdr:row>2</xdr:row>
      <xdr:rowOff>38100</xdr:rowOff>
    </xdr:from>
    <xdr:ext cx="2847975" cy="1619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CLIENTES%20Y%20PROVEEDORE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LIENTES Y PROVEEDOR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1.57"/>
    <col customWidth="1" min="3" max="3" width="30.14"/>
    <col customWidth="1" min="4" max="4" width="1.57"/>
    <col customWidth="1" min="5" max="5" width="16.14"/>
    <col customWidth="1" min="6" max="6" width="1.57"/>
    <col customWidth="1" min="7" max="7" width="23.0"/>
    <col customWidth="1" min="8" max="8" width="1.71"/>
    <col customWidth="1" min="9" max="9" width="160.0"/>
    <col customWidth="1" min="10" max="10" width="1.71"/>
    <col customWidth="1" min="11" max="11" width="56.29"/>
  </cols>
  <sheetData>
    <row r="1" ht="75.75" customHeight="1">
      <c r="A1" s="1"/>
      <c r="B1" s="2"/>
      <c r="C1" s="1" t="s">
        <v>0</v>
      </c>
      <c r="D1" s="2"/>
      <c r="E1" s="1" t="s">
        <v>1</v>
      </c>
      <c r="F1" s="2"/>
      <c r="G1" s="1" t="s">
        <v>2</v>
      </c>
      <c r="H1" s="3"/>
      <c r="I1" s="1" t="s">
        <v>3</v>
      </c>
      <c r="J1" s="2"/>
      <c r="K1" s="1" t="s">
        <v>4</v>
      </c>
    </row>
    <row r="2">
      <c r="A2" s="4" t="s">
        <v>5</v>
      </c>
      <c r="B2" s="2"/>
      <c r="C2" s="5" t="s">
        <v>6</v>
      </c>
      <c r="D2" s="2"/>
      <c r="E2" s="5" t="s">
        <v>7</v>
      </c>
      <c r="F2" s="2"/>
      <c r="G2" s="6">
        <v>45292.0</v>
      </c>
      <c r="H2" s="7"/>
      <c r="I2" s="8" t="s">
        <v>8</v>
      </c>
      <c r="J2" s="2"/>
    </row>
    <row r="3">
      <c r="A3" s="4" t="s">
        <v>9</v>
      </c>
      <c r="B3" s="2"/>
      <c r="C3" s="5" t="s">
        <v>10</v>
      </c>
      <c r="D3" s="2"/>
      <c r="E3" s="5" t="s">
        <v>11</v>
      </c>
      <c r="F3" s="2"/>
      <c r="G3" s="9">
        <v>45334.0</v>
      </c>
      <c r="H3" s="7"/>
      <c r="I3" s="8" t="s">
        <v>12</v>
      </c>
      <c r="J3" s="2"/>
    </row>
    <row r="4">
      <c r="A4" s="4" t="s">
        <v>13</v>
      </c>
      <c r="B4" s="2"/>
      <c r="C4" s="5" t="s">
        <v>14</v>
      </c>
      <c r="D4" s="2"/>
      <c r="E4" s="5" t="s">
        <v>15</v>
      </c>
      <c r="F4" s="2"/>
      <c r="G4" s="9">
        <v>45335.0</v>
      </c>
      <c r="H4" s="7"/>
      <c r="I4" s="8" t="s">
        <v>12</v>
      </c>
      <c r="J4" s="2"/>
    </row>
    <row r="5">
      <c r="A5" s="4" t="s">
        <v>16</v>
      </c>
      <c r="B5" s="2"/>
      <c r="C5" s="5" t="s">
        <v>17</v>
      </c>
      <c r="D5" s="2"/>
      <c r="E5" s="5" t="s">
        <v>18</v>
      </c>
      <c r="F5" s="2"/>
      <c r="G5" s="9">
        <v>45375.0</v>
      </c>
      <c r="H5" s="7"/>
      <c r="I5" s="8" t="s">
        <v>19</v>
      </c>
      <c r="J5" s="2"/>
    </row>
    <row r="6">
      <c r="A6" s="4" t="s">
        <v>20</v>
      </c>
      <c r="B6" s="2"/>
      <c r="C6" s="5" t="s">
        <v>21</v>
      </c>
      <c r="D6" s="2"/>
      <c r="E6" s="5" t="s">
        <v>22</v>
      </c>
      <c r="F6" s="2"/>
      <c r="G6" s="9">
        <v>45384.0</v>
      </c>
      <c r="H6" s="7"/>
      <c r="I6" s="8" t="s">
        <v>23</v>
      </c>
      <c r="J6" s="2"/>
    </row>
    <row r="7">
      <c r="A7" s="4" t="s">
        <v>24</v>
      </c>
      <c r="B7" s="2"/>
      <c r="C7" s="5" t="s">
        <v>25</v>
      </c>
      <c r="D7" s="2"/>
      <c r="E7" s="5" t="s">
        <v>26</v>
      </c>
      <c r="F7" s="2"/>
      <c r="G7" s="9">
        <v>45413.0</v>
      </c>
      <c r="H7" s="7"/>
      <c r="I7" s="8" t="s">
        <v>27</v>
      </c>
      <c r="J7" s="2"/>
    </row>
    <row r="8">
      <c r="A8" s="4" t="s">
        <v>28</v>
      </c>
      <c r="B8" s="2"/>
      <c r="C8" s="5" t="s">
        <v>29</v>
      </c>
      <c r="D8" s="2"/>
      <c r="E8" s="5" t="s">
        <v>30</v>
      </c>
      <c r="F8" s="2"/>
      <c r="G8" s="9">
        <v>45437.0</v>
      </c>
      <c r="H8" s="7"/>
      <c r="I8" s="8" t="s">
        <v>31</v>
      </c>
      <c r="J8" s="2"/>
    </row>
    <row r="9">
      <c r="A9" s="4" t="s">
        <v>32</v>
      </c>
      <c r="B9" s="2"/>
      <c r="C9" s="5" t="s">
        <v>33</v>
      </c>
      <c r="D9" s="2"/>
      <c r="E9" s="10"/>
      <c r="F9" s="2"/>
      <c r="G9" s="9">
        <v>45463.0</v>
      </c>
      <c r="H9" s="7"/>
      <c r="I9" s="8" t="s">
        <v>34</v>
      </c>
      <c r="J9" s="2"/>
    </row>
    <row r="10">
      <c r="A10" s="4" t="s">
        <v>35</v>
      </c>
      <c r="B10" s="2"/>
      <c r="C10" s="5" t="s">
        <v>36</v>
      </c>
      <c r="D10" s="2"/>
      <c r="F10" s="2"/>
      <c r="G10" s="9">
        <v>45482.0</v>
      </c>
      <c r="H10" s="7"/>
      <c r="I10" s="8" t="s">
        <v>37</v>
      </c>
      <c r="J10" s="2"/>
    </row>
    <row r="11">
      <c r="A11" s="11" t="s">
        <v>38</v>
      </c>
      <c r="B11" s="2"/>
      <c r="C11" s="5" t="s">
        <v>39</v>
      </c>
      <c r="D11" s="2"/>
      <c r="F11" s="2"/>
      <c r="G11" s="9">
        <v>45634.0</v>
      </c>
      <c r="H11" s="7"/>
      <c r="I11" s="8" t="s">
        <v>40</v>
      </c>
      <c r="J11" s="2"/>
    </row>
    <row r="12">
      <c r="A12" s="12"/>
      <c r="B12" s="2"/>
      <c r="C12" s="5" t="s">
        <v>41</v>
      </c>
      <c r="D12" s="2"/>
      <c r="F12" s="2"/>
      <c r="G12" s="9">
        <v>45651.0</v>
      </c>
      <c r="H12" s="7"/>
      <c r="I12" s="8" t="s">
        <v>42</v>
      </c>
      <c r="J12" s="2"/>
    </row>
    <row r="13">
      <c r="A13" s="13"/>
      <c r="B13" s="2"/>
      <c r="C13" s="5" t="s">
        <v>43</v>
      </c>
      <c r="D13" s="2"/>
      <c r="F13" s="2"/>
      <c r="G13" s="9"/>
      <c r="H13" s="7"/>
      <c r="I13" s="8" t="s">
        <v>44</v>
      </c>
      <c r="J13" s="2"/>
    </row>
    <row r="14">
      <c r="A14" s="13"/>
      <c r="B14" s="2"/>
      <c r="C14" s="5" t="s">
        <v>45</v>
      </c>
      <c r="D14" s="2"/>
      <c r="F14" s="2"/>
      <c r="G14" s="9">
        <v>45521.0</v>
      </c>
      <c r="H14" s="7"/>
      <c r="I14" s="8" t="s">
        <v>46</v>
      </c>
      <c r="J14" s="2"/>
    </row>
    <row r="15">
      <c r="A15" s="12"/>
      <c r="B15" s="2"/>
      <c r="C15" s="5" t="s">
        <v>47</v>
      </c>
      <c r="D15" s="2"/>
      <c r="F15" s="2"/>
      <c r="G15" s="9">
        <v>45577.0</v>
      </c>
      <c r="H15" s="7"/>
      <c r="I15" s="8" t="s">
        <v>48</v>
      </c>
      <c r="J15" s="2"/>
    </row>
    <row r="16">
      <c r="A16" s="13"/>
      <c r="B16" s="2"/>
      <c r="C16" s="5" t="s">
        <v>32</v>
      </c>
      <c r="D16" s="2"/>
      <c r="F16" s="2"/>
      <c r="G16" s="9">
        <v>45616.0</v>
      </c>
      <c r="H16" s="7"/>
      <c r="I16" s="8" t="s">
        <v>49</v>
      </c>
      <c r="J16" s="2"/>
    </row>
    <row r="17">
      <c r="A17" s="13"/>
      <c r="B17" s="2"/>
      <c r="C17" s="5" t="s">
        <v>50</v>
      </c>
      <c r="D17" s="2"/>
      <c r="F17" s="2"/>
      <c r="G17" s="9">
        <v>45383.0</v>
      </c>
      <c r="H17" s="7"/>
      <c r="I17" s="8" t="s">
        <v>51</v>
      </c>
      <c r="J17" s="2"/>
    </row>
    <row r="18">
      <c r="A18" s="13"/>
      <c r="B18" s="2"/>
      <c r="C18" s="5" t="s">
        <v>52</v>
      </c>
      <c r="D18" s="2"/>
      <c r="F18" s="2"/>
      <c r="G18" s="9">
        <v>45464.0</v>
      </c>
      <c r="H18" s="7"/>
      <c r="I18" s="8" t="s">
        <v>53</v>
      </c>
      <c r="J18" s="2"/>
    </row>
    <row r="19">
      <c r="A19" s="13"/>
      <c r="B19" s="2"/>
      <c r="C19" s="5" t="s">
        <v>54</v>
      </c>
      <c r="D19" s="2"/>
      <c r="F19" s="2"/>
      <c r="G19" s="9">
        <v>45576.0</v>
      </c>
      <c r="H19" s="7"/>
      <c r="I19" s="8" t="s">
        <v>53</v>
      </c>
      <c r="J19" s="2"/>
    </row>
    <row r="20">
      <c r="A20" s="14"/>
      <c r="B20" s="2"/>
      <c r="C20" s="5" t="s">
        <v>55</v>
      </c>
      <c r="D20" s="2"/>
      <c r="F20" s="2"/>
      <c r="G20" s="9">
        <v>45383.0</v>
      </c>
      <c r="H20" s="7"/>
      <c r="I20" s="5" t="s">
        <v>56</v>
      </c>
      <c r="J20" s="2"/>
    </row>
    <row r="21" ht="15.75" customHeight="1">
      <c r="A21" s="14"/>
      <c r="B21" s="2"/>
      <c r="C21" s="5" t="s">
        <v>57</v>
      </c>
      <c r="D21" s="2"/>
      <c r="F21" s="2"/>
      <c r="G21" s="15"/>
      <c r="H21" s="7"/>
      <c r="J21" s="2"/>
    </row>
    <row r="22" ht="15.75" customHeight="1">
      <c r="A22" s="14"/>
      <c r="B22" s="2"/>
      <c r="C22" s="5" t="s">
        <v>58</v>
      </c>
      <c r="D22" s="2"/>
      <c r="F22" s="2"/>
      <c r="G22" s="16"/>
      <c r="H22" s="7"/>
      <c r="I22" s="5"/>
      <c r="J22" s="2"/>
    </row>
    <row r="23" ht="15.75" customHeight="1">
      <c r="A23" s="14"/>
      <c r="B23" s="2"/>
      <c r="C23" s="5" t="s">
        <v>59</v>
      </c>
      <c r="D23" s="2"/>
      <c r="F23" s="2"/>
      <c r="G23" s="16"/>
      <c r="H23" s="7"/>
      <c r="I23" s="5"/>
      <c r="J23" s="2"/>
    </row>
    <row r="24" ht="15.75" customHeight="1">
      <c r="A24" s="14"/>
      <c r="B24" s="2"/>
      <c r="C24" s="5" t="s">
        <v>60</v>
      </c>
      <c r="D24" s="2"/>
      <c r="F24" s="2"/>
      <c r="G24" s="17"/>
      <c r="H24" s="7"/>
      <c r="I24" s="18"/>
      <c r="J24" s="2"/>
    </row>
    <row r="25" ht="15.75" customHeight="1">
      <c r="A25" s="14"/>
      <c r="B25" s="2"/>
      <c r="C25" s="5" t="s">
        <v>61</v>
      </c>
      <c r="D25" s="2"/>
      <c r="F25" s="2"/>
      <c r="G25" s="17"/>
      <c r="H25" s="7"/>
      <c r="I25" s="5"/>
      <c r="J25" s="2"/>
    </row>
    <row r="26" ht="15.75" customHeight="1">
      <c r="A26" s="14"/>
      <c r="B26" s="2"/>
      <c r="C26" s="5" t="s">
        <v>62</v>
      </c>
      <c r="D26" s="2"/>
      <c r="F26" s="2"/>
      <c r="G26" s="17"/>
      <c r="H26" s="7"/>
      <c r="I26" s="5"/>
      <c r="J26" s="2"/>
    </row>
    <row r="27" ht="15.75" customHeight="1">
      <c r="A27" s="14"/>
      <c r="B27" s="2"/>
      <c r="C27" s="5" t="s">
        <v>63</v>
      </c>
      <c r="D27" s="2"/>
      <c r="F27" s="2"/>
      <c r="G27" s="17"/>
      <c r="H27" s="7"/>
      <c r="J27" s="2"/>
    </row>
    <row r="28" ht="15.75" customHeight="1">
      <c r="A28" s="14"/>
      <c r="B28" s="2"/>
      <c r="C28" s="5" t="s">
        <v>64</v>
      </c>
      <c r="D28" s="2"/>
      <c r="F28" s="2"/>
      <c r="G28" s="17"/>
      <c r="H28" s="7"/>
      <c r="I28" s="18"/>
      <c r="J28" s="2"/>
    </row>
    <row r="29" ht="15.75" customHeight="1">
      <c r="A29" s="14"/>
      <c r="B29" s="2"/>
      <c r="C29" s="5" t="s">
        <v>65</v>
      </c>
      <c r="D29" s="2"/>
      <c r="F29" s="2"/>
      <c r="G29" s="17"/>
      <c r="H29" s="7"/>
      <c r="I29" s="5"/>
      <c r="J29" s="2"/>
    </row>
    <row r="30" ht="15.75" customHeight="1">
      <c r="A30" s="14"/>
      <c r="B30" s="2"/>
      <c r="C30" s="5" t="s">
        <v>66</v>
      </c>
      <c r="D30" s="2"/>
      <c r="F30" s="2"/>
      <c r="G30" s="17"/>
      <c r="H30" s="7"/>
      <c r="I30" s="8"/>
      <c r="J30" s="2"/>
    </row>
    <row r="31" ht="15.75" customHeight="1">
      <c r="A31" s="14"/>
      <c r="B31" s="2"/>
      <c r="C31" s="5" t="s">
        <v>67</v>
      </c>
      <c r="D31" s="2"/>
      <c r="F31" s="2"/>
      <c r="G31" s="17"/>
      <c r="H31" s="7"/>
      <c r="I31" s="5"/>
      <c r="J31" s="2"/>
    </row>
    <row r="32" ht="15.75" customHeight="1">
      <c r="A32" s="14"/>
      <c r="B32" s="2"/>
      <c r="C32" s="5" t="s">
        <v>68</v>
      </c>
      <c r="D32" s="2"/>
      <c r="F32" s="2"/>
      <c r="G32" s="17"/>
      <c r="H32" s="7"/>
      <c r="I32" s="8"/>
      <c r="J32" s="2"/>
    </row>
    <row r="33" ht="15.75" customHeight="1">
      <c r="A33" s="14"/>
      <c r="B33" s="2"/>
      <c r="C33" s="5" t="s">
        <v>69</v>
      </c>
      <c r="D33" s="2"/>
      <c r="F33" s="2"/>
      <c r="G33" s="17"/>
      <c r="H33" s="7"/>
      <c r="I33" s="5"/>
      <c r="J33" s="2"/>
    </row>
    <row r="34" ht="15.75" customHeight="1">
      <c r="A34" s="19"/>
      <c r="B34" s="2"/>
      <c r="C34" s="5" t="s">
        <v>70</v>
      </c>
      <c r="D34" s="2"/>
      <c r="F34" s="2"/>
      <c r="G34" s="17"/>
      <c r="H34" s="7"/>
      <c r="I34" s="8"/>
      <c r="J34" s="2"/>
    </row>
    <row r="35" ht="15.75" customHeight="1">
      <c r="A35" s="14"/>
      <c r="B35" s="2"/>
      <c r="C35" s="5" t="s">
        <v>71</v>
      </c>
      <c r="D35" s="2"/>
      <c r="F35" s="2"/>
      <c r="G35" s="17"/>
      <c r="H35" s="7"/>
      <c r="I35" s="5"/>
      <c r="J35" s="2"/>
    </row>
    <row r="36" ht="15.75" customHeight="1">
      <c r="A36" s="14"/>
      <c r="B36" s="2"/>
      <c r="C36" s="5" t="s">
        <v>72</v>
      </c>
      <c r="D36" s="2"/>
      <c r="F36" s="2"/>
      <c r="G36" s="17"/>
      <c r="H36" s="7"/>
      <c r="I36" s="8"/>
      <c r="J36" s="2"/>
    </row>
    <row r="37" ht="15.75" customHeight="1">
      <c r="A37" s="14"/>
      <c r="B37" s="2"/>
      <c r="C37" s="5" t="s">
        <v>73</v>
      </c>
      <c r="D37" s="2"/>
      <c r="F37" s="2"/>
      <c r="G37" s="17"/>
      <c r="H37" s="7"/>
      <c r="I37" s="5"/>
      <c r="J37" s="2"/>
    </row>
    <row r="38" ht="15.75" customHeight="1">
      <c r="A38" s="14"/>
      <c r="B38" s="2"/>
      <c r="C38" s="5" t="s">
        <v>74</v>
      </c>
      <c r="D38" s="2"/>
      <c r="F38" s="2"/>
      <c r="G38" s="17"/>
      <c r="H38" s="7"/>
      <c r="I38" s="8"/>
      <c r="J38" s="2"/>
    </row>
    <row r="39" ht="15.75" customHeight="1">
      <c r="A39" s="14"/>
      <c r="B39" s="2"/>
      <c r="C39" s="5" t="s">
        <v>75</v>
      </c>
      <c r="D39" s="2"/>
      <c r="F39" s="2"/>
      <c r="G39" s="17"/>
      <c r="H39" s="7"/>
      <c r="I39" s="5"/>
      <c r="J39" s="2"/>
    </row>
    <row r="40" ht="15.75" customHeight="1">
      <c r="A40" s="14"/>
      <c r="B40" s="2"/>
      <c r="C40" s="5" t="s">
        <v>76</v>
      </c>
      <c r="D40" s="2"/>
      <c r="F40" s="2"/>
      <c r="G40" s="17"/>
      <c r="H40" s="7"/>
      <c r="I40" s="8"/>
      <c r="J40" s="2"/>
    </row>
    <row r="41" ht="15.75" customHeight="1">
      <c r="A41" s="14"/>
      <c r="B41" s="2"/>
      <c r="C41" s="5" t="s">
        <v>77</v>
      </c>
      <c r="D41" s="2"/>
      <c r="F41" s="2"/>
      <c r="G41" s="20"/>
      <c r="H41" s="7"/>
      <c r="I41" s="5"/>
      <c r="J41" s="2"/>
    </row>
    <row r="42" ht="15.75" customHeight="1">
      <c r="A42" s="14"/>
      <c r="B42" s="2"/>
      <c r="C42" s="5" t="s">
        <v>78</v>
      </c>
      <c r="D42" s="2"/>
      <c r="F42" s="2"/>
      <c r="G42" s="20"/>
      <c r="H42" s="7"/>
      <c r="I42" s="8"/>
      <c r="J42" s="2"/>
    </row>
    <row r="43" ht="15.75" customHeight="1">
      <c r="A43" s="14"/>
      <c r="B43" s="2"/>
      <c r="C43" s="5" t="s">
        <v>79</v>
      </c>
      <c r="D43" s="2"/>
      <c r="F43" s="2"/>
      <c r="G43" s="20"/>
      <c r="H43" s="7"/>
      <c r="I43" s="5"/>
      <c r="J43" s="2"/>
    </row>
    <row r="44" ht="15.75" customHeight="1">
      <c r="A44" s="14"/>
      <c r="B44" s="2"/>
      <c r="C44" s="5" t="s">
        <v>80</v>
      </c>
      <c r="D44" s="2"/>
      <c r="F44" s="2"/>
      <c r="G44" s="20"/>
      <c r="H44" s="7"/>
      <c r="I44" s="8"/>
      <c r="J44" s="2"/>
    </row>
    <row r="45" ht="15.75" customHeight="1">
      <c r="A45" s="14"/>
      <c r="B45" s="2"/>
      <c r="C45" s="5" t="s">
        <v>81</v>
      </c>
      <c r="D45" s="2"/>
      <c r="F45" s="2"/>
      <c r="G45" s="16"/>
      <c r="H45" s="7"/>
      <c r="I45" s="5"/>
      <c r="J45" s="2"/>
    </row>
    <row r="46" ht="15.75" customHeight="1">
      <c r="A46" s="14"/>
      <c r="B46" s="2"/>
      <c r="D46" s="2"/>
      <c r="F46" s="2"/>
      <c r="G46" s="16"/>
      <c r="H46" s="7"/>
      <c r="I46" s="8"/>
      <c r="J46" s="2"/>
    </row>
    <row r="47" ht="15.75" customHeight="1">
      <c r="A47" s="14"/>
      <c r="B47" s="2"/>
      <c r="D47" s="2"/>
      <c r="F47" s="2"/>
      <c r="G47" s="16"/>
      <c r="H47" s="7"/>
      <c r="I47" s="5"/>
      <c r="J47" s="2"/>
    </row>
    <row r="48" ht="15.75" customHeight="1">
      <c r="A48" s="19"/>
      <c r="B48" s="2"/>
      <c r="D48" s="2"/>
      <c r="F48" s="2"/>
      <c r="G48" s="16"/>
      <c r="H48" s="7"/>
      <c r="I48" s="21"/>
      <c r="J48" s="2"/>
    </row>
    <row r="49" ht="15.75" customHeight="1">
      <c r="A49" s="22"/>
      <c r="B49" s="2"/>
      <c r="D49" s="2"/>
      <c r="F49" s="2"/>
      <c r="G49" s="16"/>
      <c r="H49" s="7"/>
      <c r="I49" s="5"/>
      <c r="J49" s="2"/>
    </row>
    <row r="50" ht="15.75" customHeight="1">
      <c r="A50" s="22"/>
      <c r="B50" s="2"/>
      <c r="D50" s="2"/>
      <c r="F50" s="2"/>
      <c r="G50" s="16"/>
      <c r="H50" s="7"/>
      <c r="I50" s="18"/>
      <c r="J50" s="2"/>
    </row>
    <row r="51" ht="15.75" customHeight="1">
      <c r="A51" s="22"/>
      <c r="B51" s="2"/>
      <c r="D51" s="2"/>
      <c r="F51" s="2"/>
      <c r="G51" s="16"/>
      <c r="H51" s="7"/>
      <c r="I51" s="5"/>
      <c r="J51" s="2"/>
    </row>
    <row r="52" ht="15.75" customHeight="1">
      <c r="A52" s="22"/>
      <c r="B52" s="2"/>
      <c r="D52" s="2"/>
      <c r="F52" s="2"/>
      <c r="G52" s="16"/>
      <c r="H52" s="7"/>
      <c r="I52" s="18"/>
      <c r="J52" s="2"/>
    </row>
    <row r="53" ht="15.75" customHeight="1">
      <c r="A53" s="22"/>
      <c r="B53" s="2"/>
      <c r="D53" s="2"/>
      <c r="F53" s="2"/>
      <c r="G53" s="16"/>
      <c r="H53" s="7"/>
      <c r="I53" s="5"/>
      <c r="J53" s="2"/>
    </row>
    <row r="54" ht="15.75" customHeight="1">
      <c r="A54" s="22"/>
      <c r="B54" s="2"/>
      <c r="D54" s="2"/>
      <c r="F54" s="2"/>
      <c r="G54" s="16"/>
      <c r="H54" s="7"/>
      <c r="I54" s="18"/>
      <c r="J54" s="2"/>
    </row>
    <row r="55" ht="15.75" customHeight="1">
      <c r="A55" s="22"/>
      <c r="B55" s="2"/>
      <c r="D55" s="2"/>
      <c r="F55" s="2"/>
      <c r="G55" s="16"/>
      <c r="H55" s="7"/>
      <c r="I55" s="5"/>
      <c r="J55" s="2"/>
    </row>
    <row r="56" ht="15.75" customHeight="1">
      <c r="A56" s="23"/>
      <c r="B56" s="2"/>
      <c r="D56" s="2"/>
      <c r="F56" s="2"/>
      <c r="G56" s="16"/>
      <c r="H56" s="7"/>
      <c r="I56" s="8"/>
      <c r="J56" s="2"/>
    </row>
    <row r="57" ht="15.75" customHeight="1">
      <c r="A57" s="23"/>
      <c r="B57" s="2"/>
      <c r="D57" s="2"/>
      <c r="F57" s="2"/>
      <c r="G57" s="16"/>
      <c r="H57" s="7"/>
      <c r="I57" s="5"/>
      <c r="J57" s="2"/>
    </row>
    <row r="58" ht="15.75" customHeight="1">
      <c r="A58" s="24"/>
      <c r="B58" s="2"/>
      <c r="D58" s="2"/>
      <c r="F58" s="2"/>
      <c r="G58" s="16"/>
      <c r="H58" s="7"/>
      <c r="I58" s="8"/>
      <c r="J58" s="2"/>
    </row>
    <row r="59" ht="15.75" customHeight="1">
      <c r="A59" s="25"/>
      <c r="B59" s="2"/>
      <c r="D59" s="2"/>
      <c r="F59" s="2"/>
      <c r="G59" s="16"/>
      <c r="H59" s="7"/>
      <c r="I59" s="5"/>
      <c r="J59" s="2"/>
    </row>
    <row r="60" ht="15.75" customHeight="1">
      <c r="A60" s="22"/>
      <c r="B60" s="2"/>
      <c r="D60" s="2"/>
      <c r="F60" s="2"/>
      <c r="G60" s="16"/>
      <c r="H60" s="7"/>
      <c r="I60" s="8"/>
      <c r="J60" s="2"/>
    </row>
    <row r="61" ht="15.75" customHeight="1">
      <c r="A61" s="22"/>
      <c r="B61" s="2"/>
      <c r="D61" s="2"/>
      <c r="F61" s="2"/>
      <c r="G61" s="16"/>
      <c r="H61" s="7"/>
      <c r="I61" s="5"/>
      <c r="J61" s="2"/>
    </row>
    <row r="62" ht="15.75" customHeight="1">
      <c r="A62" s="22"/>
      <c r="B62" s="2"/>
      <c r="D62" s="2"/>
      <c r="F62" s="2"/>
      <c r="G62" s="16"/>
      <c r="H62" s="7"/>
      <c r="I62" s="8"/>
      <c r="J62" s="2"/>
    </row>
    <row r="63" ht="15.75" customHeight="1">
      <c r="A63" s="25"/>
      <c r="B63" s="2"/>
      <c r="D63" s="2"/>
      <c r="F63" s="2"/>
      <c r="G63" s="16"/>
      <c r="H63" s="7"/>
      <c r="I63" s="5"/>
      <c r="J63" s="2"/>
    </row>
    <row r="64" ht="15.75" customHeight="1">
      <c r="A64" s="22"/>
      <c r="B64" s="2"/>
      <c r="D64" s="2"/>
      <c r="F64" s="2"/>
      <c r="G64" s="16"/>
      <c r="H64" s="7"/>
      <c r="I64" s="8"/>
      <c r="J64" s="2"/>
    </row>
    <row r="65" ht="15.75" customHeight="1">
      <c r="A65" s="22"/>
      <c r="B65" s="2"/>
      <c r="D65" s="2"/>
      <c r="F65" s="2"/>
      <c r="G65" s="16"/>
      <c r="H65" s="7"/>
      <c r="I65" s="5"/>
      <c r="J65" s="2"/>
    </row>
    <row r="66" ht="15.75" customHeight="1">
      <c r="A66" s="22"/>
      <c r="B66" s="2"/>
      <c r="D66" s="2"/>
      <c r="F66" s="2"/>
      <c r="G66" s="16"/>
      <c r="H66" s="7"/>
      <c r="I66" s="8"/>
      <c r="J66" s="2"/>
    </row>
    <row r="67" ht="15.75" customHeight="1">
      <c r="A67" s="25"/>
      <c r="B67" s="2"/>
      <c r="D67" s="2"/>
      <c r="F67" s="2"/>
      <c r="G67" s="16"/>
      <c r="H67" s="7"/>
      <c r="I67" s="5"/>
      <c r="J67" s="2"/>
    </row>
    <row r="68" ht="15.75" customHeight="1">
      <c r="A68" s="26"/>
      <c r="B68" s="2"/>
      <c r="D68" s="2"/>
      <c r="F68" s="2"/>
      <c r="G68" s="16"/>
      <c r="H68" s="7"/>
      <c r="I68" s="8"/>
      <c r="J68" s="2"/>
    </row>
    <row r="69" ht="15.75" customHeight="1">
      <c r="A69" s="26"/>
      <c r="B69" s="2"/>
      <c r="D69" s="2"/>
      <c r="F69" s="2"/>
      <c r="G69" s="16"/>
      <c r="H69" s="7"/>
      <c r="I69" s="5"/>
      <c r="J69" s="2"/>
    </row>
    <row r="70" ht="15.75" customHeight="1">
      <c r="A70" s="26"/>
      <c r="B70" s="2"/>
      <c r="D70" s="2"/>
      <c r="F70" s="2"/>
      <c r="G70" s="16"/>
      <c r="H70" s="7"/>
      <c r="I70" s="8"/>
      <c r="J70" s="2"/>
    </row>
    <row r="71" ht="15.75" customHeight="1">
      <c r="A71" s="26"/>
      <c r="B71" s="2"/>
      <c r="D71" s="2"/>
      <c r="F71" s="2"/>
      <c r="G71" s="16"/>
      <c r="H71" s="7"/>
      <c r="I71" s="5"/>
      <c r="J71" s="2"/>
    </row>
    <row r="72" ht="15.75" customHeight="1">
      <c r="A72" s="22"/>
      <c r="B72" s="2"/>
      <c r="D72" s="2"/>
      <c r="F72" s="2"/>
      <c r="G72" s="16"/>
      <c r="H72" s="7"/>
      <c r="I72" s="8"/>
      <c r="J72" s="2"/>
    </row>
    <row r="73" ht="15.75" customHeight="1">
      <c r="A73" s="23"/>
      <c r="B73" s="2"/>
      <c r="D73" s="2"/>
      <c r="F73" s="2"/>
      <c r="G73" s="16"/>
      <c r="H73" s="7"/>
      <c r="I73" s="5"/>
      <c r="J73" s="2"/>
    </row>
    <row r="74" ht="15.75" customHeight="1">
      <c r="A74" s="23"/>
      <c r="B74" s="2"/>
      <c r="D74" s="2"/>
      <c r="F74" s="2"/>
      <c r="G74" s="16"/>
      <c r="H74" s="7"/>
      <c r="I74" s="5"/>
      <c r="J74" s="2"/>
    </row>
    <row r="75" ht="15.75" customHeight="1">
      <c r="A75" s="22"/>
      <c r="B75" s="2"/>
      <c r="D75" s="2"/>
      <c r="F75" s="2"/>
      <c r="G75" s="16"/>
      <c r="H75" s="7"/>
      <c r="I75" s="8"/>
      <c r="J75" s="2"/>
    </row>
    <row r="76" ht="15.75" customHeight="1">
      <c r="A76" s="22"/>
      <c r="B76" s="2"/>
      <c r="D76" s="2"/>
      <c r="F76" s="2"/>
      <c r="G76" s="16"/>
      <c r="H76" s="7"/>
      <c r="I76" s="5"/>
      <c r="J76" s="2"/>
    </row>
    <row r="77" ht="15.75" customHeight="1">
      <c r="A77" s="23"/>
      <c r="B77" s="2"/>
      <c r="D77" s="2"/>
      <c r="F77" s="2"/>
      <c r="G77" s="16"/>
      <c r="H77" s="7"/>
      <c r="I77" s="8"/>
      <c r="J77" s="2"/>
    </row>
    <row r="78" ht="15.75" customHeight="1">
      <c r="A78" s="22"/>
      <c r="B78" s="2"/>
      <c r="D78" s="2"/>
      <c r="F78" s="2"/>
      <c r="G78" s="16"/>
      <c r="H78" s="7"/>
      <c r="I78" s="5"/>
      <c r="J78" s="2"/>
    </row>
    <row r="79" ht="15.75" customHeight="1">
      <c r="A79" s="23"/>
      <c r="B79" s="2"/>
      <c r="D79" s="2"/>
      <c r="F79" s="2"/>
      <c r="G79" s="16"/>
      <c r="H79" s="7"/>
      <c r="I79" s="8"/>
      <c r="J79" s="2"/>
    </row>
    <row r="80" ht="15.75" customHeight="1">
      <c r="A80" s="23"/>
      <c r="B80" s="2"/>
      <c r="D80" s="2"/>
      <c r="F80" s="2"/>
      <c r="G80" s="16"/>
      <c r="H80" s="7"/>
      <c r="I80" s="5"/>
      <c r="J80" s="2"/>
    </row>
    <row r="81" ht="15.75" customHeight="1">
      <c r="A81" s="22"/>
      <c r="B81" s="2"/>
      <c r="D81" s="2"/>
      <c r="F81" s="2"/>
      <c r="G81" s="16"/>
      <c r="H81" s="7"/>
      <c r="I81" s="8"/>
      <c r="J81" s="2"/>
    </row>
    <row r="82" ht="15.75" customHeight="1">
      <c r="A82" s="22"/>
      <c r="B82" s="2"/>
      <c r="D82" s="2"/>
      <c r="F82" s="2"/>
      <c r="G82" s="16"/>
      <c r="H82" s="7"/>
      <c r="I82" s="5"/>
      <c r="J82" s="2"/>
    </row>
    <row r="83" ht="15.75" customHeight="1">
      <c r="A83" s="22"/>
      <c r="B83" s="2"/>
      <c r="D83" s="2"/>
      <c r="F83" s="2"/>
      <c r="G83" s="16"/>
      <c r="H83" s="7"/>
      <c r="I83" s="8"/>
      <c r="J83" s="2"/>
    </row>
    <row r="84" ht="15.75" customHeight="1">
      <c r="A84" s="22"/>
      <c r="B84" s="2"/>
      <c r="D84" s="2"/>
      <c r="F84" s="2"/>
      <c r="G84" s="16"/>
      <c r="H84" s="7"/>
      <c r="I84" s="5"/>
      <c r="J84" s="2"/>
    </row>
    <row r="85" ht="15.75" customHeight="1">
      <c r="A85" s="22"/>
      <c r="B85" s="2"/>
      <c r="D85" s="2"/>
      <c r="F85" s="2"/>
      <c r="G85" s="16"/>
      <c r="H85" s="7"/>
      <c r="I85" s="8"/>
      <c r="J85" s="2"/>
    </row>
    <row r="86" ht="15.75" customHeight="1">
      <c r="A86" s="22"/>
      <c r="B86" s="2"/>
      <c r="D86" s="2"/>
      <c r="F86" s="2"/>
      <c r="G86" s="16"/>
      <c r="H86" s="7"/>
      <c r="I86" s="5"/>
      <c r="J86" s="2"/>
    </row>
    <row r="87" ht="15.75" customHeight="1">
      <c r="A87" s="22"/>
      <c r="B87" s="2"/>
      <c r="D87" s="2"/>
      <c r="F87" s="2"/>
      <c r="G87" s="16"/>
      <c r="H87" s="7"/>
      <c r="I87" s="21"/>
      <c r="J87" s="2"/>
    </row>
    <row r="88" ht="15.75" customHeight="1">
      <c r="A88" s="22"/>
      <c r="B88" s="2"/>
      <c r="D88" s="2"/>
      <c r="F88" s="2"/>
      <c r="G88" s="16"/>
      <c r="H88" s="7"/>
      <c r="I88" s="5"/>
      <c r="J88" s="2"/>
    </row>
    <row r="89" ht="15.75" customHeight="1">
      <c r="A89" s="22"/>
      <c r="B89" s="2"/>
      <c r="D89" s="2"/>
      <c r="F89" s="2"/>
      <c r="G89" s="16"/>
      <c r="H89" s="7"/>
      <c r="I89" s="18"/>
      <c r="J89" s="2"/>
    </row>
    <row r="90" ht="15.75" customHeight="1">
      <c r="A90" s="22"/>
      <c r="B90" s="2"/>
      <c r="D90" s="2"/>
      <c r="F90" s="2"/>
      <c r="G90" s="16"/>
      <c r="H90" s="7"/>
      <c r="I90" s="5"/>
      <c r="J90" s="2"/>
    </row>
    <row r="91" ht="15.75" customHeight="1">
      <c r="A91" s="22"/>
      <c r="B91" s="2"/>
      <c r="D91" s="2"/>
      <c r="F91" s="2"/>
      <c r="G91" s="16"/>
      <c r="H91" s="7"/>
      <c r="I91" s="18"/>
      <c r="J91" s="2"/>
    </row>
    <row r="92" ht="15.75" customHeight="1">
      <c r="A92" s="22"/>
      <c r="B92" s="2"/>
      <c r="D92" s="2"/>
      <c r="F92" s="2"/>
      <c r="G92" s="16"/>
      <c r="H92" s="7"/>
      <c r="I92" s="5"/>
      <c r="J92" s="2"/>
    </row>
    <row r="93" ht="15.75" customHeight="1">
      <c r="A93" s="22"/>
      <c r="B93" s="2"/>
      <c r="D93" s="2"/>
      <c r="F93" s="2"/>
      <c r="G93" s="16"/>
      <c r="H93" s="7"/>
      <c r="I93" s="18"/>
      <c r="J93" s="2"/>
    </row>
    <row r="94" ht="15.75" customHeight="1">
      <c r="A94" s="22"/>
      <c r="B94" s="2"/>
      <c r="D94" s="2"/>
      <c r="F94" s="2"/>
      <c r="G94" s="16"/>
      <c r="H94" s="7"/>
      <c r="I94" s="5"/>
      <c r="J94" s="2"/>
    </row>
    <row r="95" ht="15.75" customHeight="1">
      <c r="A95" s="23"/>
      <c r="B95" s="2"/>
      <c r="D95" s="2"/>
      <c r="F95" s="2"/>
      <c r="G95" s="16"/>
      <c r="H95" s="7"/>
      <c r="I95" s="8"/>
      <c r="J95" s="2"/>
    </row>
    <row r="96" ht="15.75" customHeight="1">
      <c r="A96" s="23"/>
      <c r="B96" s="2"/>
      <c r="D96" s="2"/>
      <c r="F96" s="2"/>
      <c r="G96" s="16"/>
      <c r="H96" s="7"/>
      <c r="I96" s="5"/>
      <c r="J96" s="2"/>
    </row>
    <row r="97" ht="15.75" customHeight="1">
      <c r="A97" s="23"/>
      <c r="B97" s="2"/>
      <c r="D97" s="2"/>
      <c r="F97" s="2"/>
      <c r="G97" s="16"/>
      <c r="H97" s="7"/>
      <c r="I97" s="8"/>
      <c r="J97" s="2"/>
    </row>
    <row r="98" ht="15.75" customHeight="1">
      <c r="A98" s="22"/>
      <c r="B98" s="2"/>
      <c r="D98" s="2"/>
      <c r="F98" s="2"/>
      <c r="G98" s="16"/>
      <c r="H98" s="7"/>
      <c r="I98" s="5"/>
      <c r="J98" s="2"/>
    </row>
    <row r="99" ht="15.75" customHeight="1">
      <c r="A99" s="22"/>
      <c r="B99" s="2"/>
      <c r="D99" s="2"/>
      <c r="F99" s="2"/>
      <c r="G99" s="16"/>
      <c r="H99" s="7"/>
      <c r="I99" s="8"/>
      <c r="J99" s="2"/>
    </row>
    <row r="100" ht="15.75" customHeight="1">
      <c r="A100" s="23"/>
      <c r="B100" s="2"/>
      <c r="D100" s="2"/>
      <c r="F100" s="2"/>
      <c r="G100" s="16"/>
      <c r="H100" s="7"/>
      <c r="I100" s="5"/>
      <c r="J100" s="2"/>
    </row>
    <row r="101" ht="15.75" customHeight="1">
      <c r="A101" s="23"/>
      <c r="B101" s="2"/>
      <c r="D101" s="2"/>
      <c r="F101" s="2"/>
      <c r="G101" s="16"/>
      <c r="H101" s="7"/>
      <c r="I101" s="8"/>
      <c r="J101" s="2"/>
    </row>
    <row r="102" ht="15.75" customHeight="1">
      <c r="A102" s="23"/>
      <c r="B102" s="2"/>
      <c r="D102" s="2"/>
      <c r="F102" s="2"/>
      <c r="G102" s="16"/>
      <c r="H102" s="7"/>
      <c r="I102" s="5"/>
      <c r="J102" s="2"/>
    </row>
    <row r="103" ht="15.75" customHeight="1">
      <c r="A103" s="23"/>
      <c r="B103" s="2"/>
      <c r="D103" s="2"/>
      <c r="F103" s="2"/>
      <c r="G103" s="16"/>
      <c r="H103" s="7"/>
      <c r="I103" s="8"/>
      <c r="J103" s="2"/>
    </row>
    <row r="104" ht="15.75" customHeight="1">
      <c r="A104" s="23"/>
      <c r="B104" s="2"/>
      <c r="D104" s="2"/>
      <c r="F104" s="2"/>
      <c r="G104" s="16"/>
      <c r="H104" s="7"/>
      <c r="I104" s="5"/>
      <c r="J104" s="2"/>
    </row>
    <row r="105" ht="15.75" customHeight="1">
      <c r="A105" s="23"/>
      <c r="B105" s="2"/>
      <c r="D105" s="2"/>
      <c r="F105" s="2"/>
      <c r="G105" s="16"/>
      <c r="H105" s="7"/>
      <c r="I105" s="8"/>
      <c r="J105" s="2"/>
    </row>
    <row r="106" ht="15.75" customHeight="1">
      <c r="A106" s="23"/>
      <c r="B106" s="2"/>
      <c r="D106" s="2"/>
      <c r="F106" s="2"/>
      <c r="G106" s="16"/>
      <c r="H106" s="7"/>
      <c r="I106" s="5"/>
      <c r="J106" s="2"/>
    </row>
    <row r="107" ht="15.75" customHeight="1">
      <c r="A107" s="23"/>
      <c r="B107" s="2"/>
      <c r="D107" s="2"/>
      <c r="F107" s="2"/>
      <c r="G107" s="16"/>
      <c r="H107" s="7"/>
      <c r="I107" s="8"/>
      <c r="J107" s="2"/>
    </row>
    <row r="108" ht="15.75" customHeight="1">
      <c r="A108" s="23"/>
      <c r="B108" s="2"/>
      <c r="D108" s="2"/>
      <c r="F108" s="2"/>
      <c r="G108" s="16"/>
      <c r="H108" s="7"/>
      <c r="I108" s="5"/>
      <c r="J108" s="2"/>
    </row>
    <row r="109" ht="15.75" customHeight="1">
      <c r="A109" s="23"/>
      <c r="B109" s="2"/>
      <c r="D109" s="2"/>
      <c r="F109" s="2"/>
      <c r="G109" s="16"/>
      <c r="H109" s="7"/>
      <c r="I109" s="8"/>
      <c r="J109" s="2"/>
    </row>
    <row r="110" ht="15.75" customHeight="1">
      <c r="A110" s="23"/>
      <c r="B110" s="2"/>
      <c r="D110" s="2"/>
      <c r="F110" s="2"/>
      <c r="G110" s="16"/>
      <c r="H110" s="7"/>
      <c r="I110" s="5"/>
      <c r="J110" s="2"/>
    </row>
    <row r="111" ht="15.75" customHeight="1">
      <c r="A111" s="23"/>
      <c r="B111" s="2"/>
      <c r="D111" s="2"/>
      <c r="F111" s="2"/>
      <c r="G111" s="16"/>
      <c r="H111" s="7"/>
      <c r="I111" s="8"/>
      <c r="J111" s="2"/>
    </row>
    <row r="112" ht="15.75" customHeight="1">
      <c r="A112" s="23"/>
      <c r="B112" s="2"/>
      <c r="D112" s="2"/>
      <c r="F112" s="2"/>
      <c r="G112" s="16"/>
      <c r="H112" s="7"/>
      <c r="I112" s="5"/>
      <c r="J112" s="2"/>
    </row>
    <row r="113" ht="15.75" customHeight="1">
      <c r="A113" s="23"/>
      <c r="B113" s="2"/>
      <c r="D113" s="2"/>
      <c r="F113" s="2"/>
      <c r="G113" s="16"/>
      <c r="H113" s="7"/>
      <c r="I113" s="8"/>
      <c r="J113" s="2"/>
    </row>
    <row r="114" ht="15.75" customHeight="1">
      <c r="A114" s="23"/>
      <c r="B114" s="2"/>
      <c r="D114" s="2"/>
      <c r="F114" s="2"/>
      <c r="G114" s="16"/>
      <c r="H114" s="7"/>
      <c r="I114" s="8"/>
      <c r="J114" s="2"/>
    </row>
    <row r="115" ht="15.75" customHeight="1">
      <c r="A115" s="23"/>
      <c r="B115" s="2"/>
      <c r="D115" s="2"/>
      <c r="F115" s="2"/>
      <c r="G115" s="16"/>
      <c r="H115" s="7"/>
      <c r="I115" s="8"/>
      <c r="J115" s="2"/>
    </row>
    <row r="116" ht="15.75" customHeight="1">
      <c r="A116" s="23"/>
      <c r="B116" s="2"/>
      <c r="D116" s="2"/>
      <c r="F116" s="2"/>
      <c r="G116" s="16"/>
      <c r="H116" s="7"/>
      <c r="I116" s="8"/>
      <c r="J116" s="2"/>
    </row>
    <row r="117" ht="15.75" customHeight="1">
      <c r="A117" s="23"/>
      <c r="B117" s="2"/>
      <c r="D117" s="2"/>
      <c r="F117" s="2"/>
      <c r="G117" s="16"/>
      <c r="H117" s="7"/>
      <c r="I117" s="8"/>
      <c r="J117" s="2"/>
    </row>
    <row r="118" ht="15.75" customHeight="1">
      <c r="A118" s="23"/>
      <c r="B118" s="2"/>
      <c r="D118" s="2"/>
      <c r="F118" s="2"/>
      <c r="G118" s="16"/>
      <c r="H118" s="7"/>
      <c r="I118" s="8"/>
      <c r="J118" s="2"/>
    </row>
    <row r="119" ht="15.75" customHeight="1">
      <c r="A119" s="23"/>
      <c r="B119" s="2"/>
      <c r="D119" s="2"/>
      <c r="F119" s="2"/>
      <c r="G119" s="16"/>
      <c r="H119" s="7"/>
      <c r="I119" s="8"/>
      <c r="J119" s="2"/>
    </row>
    <row r="120" ht="15.75" customHeight="1">
      <c r="A120" s="23"/>
      <c r="B120" s="2"/>
      <c r="D120" s="2"/>
      <c r="F120" s="2"/>
      <c r="G120" s="16"/>
      <c r="H120" s="7"/>
      <c r="I120" s="8"/>
      <c r="J120" s="2"/>
    </row>
    <row r="121" ht="15.75" customHeight="1">
      <c r="A121" s="23"/>
      <c r="B121" s="2"/>
      <c r="D121" s="2"/>
      <c r="F121" s="2"/>
      <c r="G121" s="16"/>
      <c r="H121" s="7"/>
      <c r="I121" s="8"/>
      <c r="J121" s="2"/>
    </row>
    <row r="122" ht="15.75" customHeight="1">
      <c r="A122" s="23"/>
      <c r="B122" s="2"/>
      <c r="D122" s="2"/>
      <c r="F122" s="2"/>
      <c r="G122" s="16"/>
      <c r="H122" s="7"/>
      <c r="I122" s="8"/>
      <c r="J122" s="2"/>
    </row>
    <row r="123" ht="15.75" customHeight="1">
      <c r="A123" s="23"/>
      <c r="B123" s="2"/>
      <c r="D123" s="2"/>
      <c r="F123" s="2"/>
      <c r="G123" s="16"/>
      <c r="H123" s="7"/>
      <c r="I123" s="8"/>
      <c r="J123" s="2"/>
    </row>
    <row r="124" ht="15.75" customHeight="1">
      <c r="A124" s="23"/>
      <c r="B124" s="2"/>
      <c r="D124" s="2"/>
      <c r="F124" s="2"/>
      <c r="G124" s="16"/>
      <c r="H124" s="7"/>
      <c r="I124" s="8"/>
      <c r="J124" s="2"/>
    </row>
    <row r="125" ht="15.75" customHeight="1">
      <c r="A125" s="23"/>
      <c r="B125" s="2"/>
      <c r="D125" s="2"/>
      <c r="F125" s="2"/>
      <c r="G125" s="16"/>
      <c r="H125" s="7"/>
      <c r="I125" s="8"/>
      <c r="J125" s="2"/>
    </row>
    <row r="126" ht="15.75" customHeight="1">
      <c r="A126" s="23"/>
      <c r="B126" s="2"/>
      <c r="D126" s="2"/>
      <c r="F126" s="2"/>
      <c r="G126" s="16"/>
      <c r="H126" s="7"/>
      <c r="I126" s="8"/>
      <c r="J126" s="2"/>
    </row>
    <row r="127" ht="15.75" customHeight="1">
      <c r="A127" s="23"/>
      <c r="B127" s="2"/>
      <c r="D127" s="2"/>
      <c r="F127" s="2"/>
      <c r="G127" s="16"/>
      <c r="H127" s="7"/>
      <c r="I127" s="8"/>
      <c r="J127" s="2"/>
    </row>
    <row r="128" ht="15.75" customHeight="1">
      <c r="A128" s="23"/>
      <c r="B128" s="2"/>
      <c r="D128" s="2"/>
      <c r="F128" s="2"/>
      <c r="G128" s="16"/>
      <c r="H128" s="7"/>
      <c r="I128" s="21"/>
      <c r="J128" s="2"/>
    </row>
    <row r="129" ht="15.75" customHeight="1">
      <c r="A129" s="23"/>
      <c r="B129" s="2"/>
      <c r="D129" s="2"/>
      <c r="F129" s="2"/>
      <c r="G129" s="16"/>
      <c r="H129" s="7"/>
      <c r="I129" s="21"/>
      <c r="J129" s="2"/>
    </row>
    <row r="130" ht="15.75" customHeight="1">
      <c r="A130" s="23"/>
      <c r="B130" s="2"/>
      <c r="D130" s="2"/>
      <c r="F130" s="2"/>
      <c r="G130" s="16"/>
      <c r="H130" s="7"/>
      <c r="I130" s="18"/>
      <c r="J130" s="2"/>
    </row>
    <row r="131" ht="15.75" customHeight="1">
      <c r="A131" s="23"/>
      <c r="B131" s="2"/>
      <c r="D131" s="2"/>
      <c r="F131" s="2"/>
      <c r="G131" s="16"/>
      <c r="H131" s="7"/>
      <c r="I131" s="18"/>
      <c r="J131" s="2"/>
    </row>
    <row r="132" ht="15.75" customHeight="1">
      <c r="A132" s="23"/>
      <c r="B132" s="2"/>
      <c r="D132" s="2"/>
      <c r="F132" s="2"/>
      <c r="G132" s="16"/>
      <c r="H132" s="7"/>
      <c r="I132" s="18"/>
      <c r="J132" s="2"/>
    </row>
    <row r="133" ht="15.75" customHeight="1">
      <c r="A133" s="23"/>
      <c r="B133" s="2"/>
      <c r="D133" s="2"/>
      <c r="F133" s="2"/>
      <c r="G133" s="16"/>
      <c r="H133" s="7"/>
      <c r="I133" s="18"/>
      <c r="J133" s="2"/>
    </row>
    <row r="134" ht="15.75" customHeight="1">
      <c r="A134" s="23"/>
      <c r="B134" s="2"/>
      <c r="D134" s="2"/>
      <c r="F134" s="2"/>
      <c r="G134" s="16"/>
      <c r="H134" s="7"/>
      <c r="I134" s="18"/>
      <c r="J134" s="2"/>
    </row>
    <row r="135" ht="15.75" customHeight="1">
      <c r="A135" s="23"/>
      <c r="B135" s="2"/>
      <c r="D135" s="2"/>
      <c r="F135" s="2"/>
      <c r="G135" s="16"/>
      <c r="H135" s="7"/>
      <c r="I135" s="18"/>
      <c r="J135" s="2"/>
    </row>
    <row r="136" ht="15.75" customHeight="1">
      <c r="A136" s="23"/>
      <c r="B136" s="2"/>
      <c r="D136" s="2"/>
      <c r="F136" s="2"/>
      <c r="G136" s="16"/>
      <c r="H136" s="7"/>
      <c r="I136" s="8"/>
      <c r="J136" s="2"/>
    </row>
    <row r="137" ht="15.75" customHeight="1">
      <c r="A137" s="23"/>
      <c r="B137" s="2"/>
      <c r="D137" s="2"/>
      <c r="F137" s="2"/>
      <c r="G137" s="16"/>
      <c r="H137" s="7"/>
      <c r="I137" s="8"/>
      <c r="J137" s="2"/>
    </row>
    <row r="138" ht="15.75" customHeight="1">
      <c r="A138" s="23"/>
      <c r="B138" s="2"/>
      <c r="D138" s="2"/>
      <c r="F138" s="2"/>
      <c r="G138" s="16"/>
      <c r="H138" s="7"/>
      <c r="I138" s="8"/>
      <c r="J138" s="2"/>
    </row>
    <row r="139" ht="15.75" customHeight="1">
      <c r="A139" s="23"/>
      <c r="B139" s="2"/>
      <c r="D139" s="2"/>
      <c r="F139" s="2"/>
      <c r="G139" s="16"/>
      <c r="H139" s="7"/>
      <c r="I139" s="8"/>
      <c r="J139" s="2"/>
    </row>
    <row r="140" ht="15.75" customHeight="1">
      <c r="A140" s="23"/>
      <c r="B140" s="2"/>
      <c r="D140" s="2"/>
      <c r="F140" s="2"/>
      <c r="G140" s="16"/>
      <c r="H140" s="7"/>
      <c r="I140" s="8"/>
      <c r="J140" s="2"/>
    </row>
    <row r="141" ht="15.75" customHeight="1">
      <c r="A141" s="23"/>
      <c r="B141" s="2"/>
      <c r="D141" s="2"/>
      <c r="F141" s="2"/>
      <c r="G141" s="16"/>
      <c r="H141" s="7"/>
      <c r="I141" s="8"/>
      <c r="J141" s="2"/>
    </row>
    <row r="142" ht="15.75" customHeight="1">
      <c r="A142" s="23"/>
      <c r="B142" s="2"/>
      <c r="D142" s="2"/>
      <c r="F142" s="2"/>
      <c r="G142" s="16"/>
      <c r="H142" s="7"/>
      <c r="I142" s="8"/>
      <c r="J142" s="2"/>
    </row>
    <row r="143" ht="15.75" customHeight="1">
      <c r="A143" s="23"/>
      <c r="B143" s="2"/>
      <c r="D143" s="2"/>
      <c r="F143" s="2"/>
      <c r="G143" s="16"/>
      <c r="H143" s="7"/>
      <c r="I143" s="8"/>
      <c r="J143" s="2"/>
    </row>
    <row r="144" ht="15.75" customHeight="1">
      <c r="A144" s="23"/>
      <c r="B144" s="2"/>
      <c r="D144" s="2"/>
      <c r="F144" s="2"/>
      <c r="G144" s="16"/>
      <c r="H144" s="7"/>
      <c r="I144" s="8"/>
      <c r="J144" s="2"/>
    </row>
    <row r="145" ht="15.75" customHeight="1">
      <c r="A145" s="23"/>
      <c r="B145" s="2"/>
      <c r="D145" s="2"/>
      <c r="F145" s="2"/>
      <c r="G145" s="16"/>
      <c r="H145" s="7"/>
      <c r="I145" s="8"/>
      <c r="J145" s="2"/>
    </row>
    <row r="146" ht="15.75" customHeight="1">
      <c r="A146" s="23"/>
      <c r="B146" s="2"/>
      <c r="D146" s="2"/>
      <c r="F146" s="2"/>
      <c r="G146" s="16"/>
      <c r="H146" s="7"/>
      <c r="I146" s="8"/>
      <c r="J146" s="2"/>
    </row>
    <row r="147" ht="15.75" customHeight="1">
      <c r="A147" s="23"/>
      <c r="B147" s="2"/>
      <c r="D147" s="2"/>
      <c r="F147" s="2"/>
      <c r="G147" s="16"/>
      <c r="H147" s="7"/>
      <c r="I147" s="8"/>
      <c r="J147" s="2"/>
    </row>
    <row r="148" ht="15.75" customHeight="1">
      <c r="A148" s="23"/>
      <c r="B148" s="2"/>
      <c r="D148" s="2"/>
      <c r="F148" s="2"/>
      <c r="G148" s="16"/>
      <c r="H148" s="7"/>
      <c r="I148" s="8"/>
      <c r="J148" s="2"/>
    </row>
    <row r="149" ht="15.75" customHeight="1">
      <c r="A149" s="23"/>
      <c r="B149" s="2"/>
      <c r="D149" s="2"/>
      <c r="F149" s="2"/>
      <c r="G149" s="16"/>
      <c r="H149" s="7"/>
      <c r="I149" s="8"/>
      <c r="J149" s="2"/>
    </row>
    <row r="150" ht="15.75" customHeight="1">
      <c r="A150" s="23"/>
      <c r="B150" s="2"/>
      <c r="D150" s="2"/>
      <c r="F150" s="2"/>
      <c r="G150" s="16"/>
      <c r="H150" s="7"/>
      <c r="I150" s="8"/>
      <c r="J150" s="2"/>
    </row>
    <row r="151" ht="15.75" customHeight="1">
      <c r="A151" s="23"/>
      <c r="B151" s="2"/>
      <c r="D151" s="2"/>
      <c r="F151" s="2"/>
      <c r="G151" s="16"/>
      <c r="H151" s="7"/>
      <c r="I151" s="8"/>
      <c r="J151" s="2"/>
    </row>
    <row r="152" ht="15.75" customHeight="1">
      <c r="A152" s="23"/>
      <c r="B152" s="2"/>
      <c r="D152" s="2"/>
      <c r="F152" s="2"/>
      <c r="G152" s="16"/>
      <c r="H152" s="7"/>
      <c r="I152" s="8"/>
      <c r="J152" s="2"/>
    </row>
    <row r="153" ht="15.75" customHeight="1">
      <c r="A153" s="23"/>
      <c r="B153" s="2"/>
      <c r="D153" s="2"/>
      <c r="F153" s="2"/>
      <c r="G153" s="16"/>
      <c r="H153" s="7"/>
      <c r="I153" s="8"/>
      <c r="J153" s="2"/>
    </row>
    <row r="154" ht="15.75" customHeight="1">
      <c r="A154" s="23"/>
      <c r="B154" s="2"/>
      <c r="D154" s="2"/>
      <c r="F154" s="2"/>
      <c r="G154" s="16"/>
      <c r="H154" s="7"/>
      <c r="I154" s="21"/>
      <c r="J154" s="2"/>
    </row>
    <row r="155" ht="15.75" customHeight="1">
      <c r="A155" s="23"/>
      <c r="B155" s="2"/>
      <c r="D155" s="2"/>
      <c r="F155" s="2"/>
      <c r="G155" s="16"/>
      <c r="H155" s="7"/>
      <c r="I155" s="21"/>
      <c r="J155" s="2"/>
    </row>
    <row r="156" ht="15.75" customHeight="1">
      <c r="A156" s="23"/>
      <c r="B156" s="2"/>
      <c r="D156" s="2"/>
      <c r="F156" s="2"/>
      <c r="G156" s="16"/>
      <c r="H156" s="7"/>
      <c r="I156" s="18"/>
      <c r="J156" s="2"/>
    </row>
    <row r="157" ht="15.75" customHeight="1">
      <c r="A157" s="23"/>
      <c r="B157" s="2"/>
      <c r="D157" s="2"/>
      <c r="F157" s="2"/>
      <c r="G157" s="16"/>
      <c r="H157" s="7"/>
      <c r="I157" s="18"/>
      <c r="J157" s="2"/>
    </row>
    <row r="158" ht="15.75" customHeight="1">
      <c r="A158" s="23"/>
      <c r="B158" s="2"/>
      <c r="D158" s="2"/>
      <c r="F158" s="2"/>
      <c r="G158" s="16"/>
      <c r="H158" s="7"/>
      <c r="I158" s="18"/>
      <c r="J158" s="2"/>
    </row>
    <row r="159" ht="15.75" customHeight="1">
      <c r="A159" s="23"/>
      <c r="B159" s="2"/>
      <c r="D159" s="2"/>
      <c r="F159" s="2"/>
      <c r="G159" s="16"/>
      <c r="H159" s="7"/>
      <c r="I159" s="18"/>
      <c r="J159" s="2"/>
    </row>
    <row r="160" ht="15.75" customHeight="1">
      <c r="A160" s="23"/>
      <c r="B160" s="2"/>
      <c r="D160" s="2"/>
      <c r="F160" s="2"/>
      <c r="G160" s="16"/>
      <c r="H160" s="7"/>
      <c r="I160" s="18"/>
      <c r="J160" s="2"/>
    </row>
    <row r="161" ht="15.75" customHeight="1">
      <c r="A161" s="23"/>
      <c r="B161" s="2"/>
      <c r="D161" s="2"/>
      <c r="F161" s="2"/>
      <c r="G161" s="16"/>
      <c r="H161" s="7"/>
      <c r="I161" s="18"/>
      <c r="J161" s="2"/>
    </row>
    <row r="162" ht="15.75" customHeight="1">
      <c r="A162" s="23"/>
      <c r="B162" s="2"/>
      <c r="D162" s="2"/>
      <c r="F162" s="2"/>
      <c r="G162" s="16"/>
      <c r="H162" s="7"/>
      <c r="I162" s="8"/>
      <c r="J162" s="2"/>
    </row>
    <row r="163" ht="15.75" customHeight="1">
      <c r="A163" s="23"/>
      <c r="B163" s="2"/>
      <c r="D163" s="2"/>
      <c r="F163" s="2"/>
      <c r="G163" s="16"/>
      <c r="H163" s="7"/>
      <c r="I163" s="8"/>
      <c r="J163" s="2"/>
    </row>
    <row r="164" ht="15.75" customHeight="1">
      <c r="A164" s="23"/>
      <c r="B164" s="2"/>
      <c r="D164" s="2"/>
      <c r="F164" s="2"/>
      <c r="G164" s="16"/>
      <c r="H164" s="7"/>
      <c r="I164" s="8"/>
      <c r="J164" s="2"/>
    </row>
    <row r="165" ht="15.75" customHeight="1">
      <c r="A165" s="23"/>
      <c r="B165" s="2"/>
      <c r="D165" s="2"/>
      <c r="F165" s="2"/>
      <c r="G165" s="16"/>
      <c r="H165" s="7"/>
      <c r="I165" s="8"/>
      <c r="J165" s="2"/>
    </row>
    <row r="166" ht="15.75" customHeight="1">
      <c r="A166" s="23"/>
      <c r="B166" s="2"/>
      <c r="D166" s="2"/>
      <c r="F166" s="2"/>
      <c r="G166" s="16"/>
      <c r="H166" s="7"/>
      <c r="I166" s="8"/>
      <c r="J166" s="2"/>
    </row>
    <row r="167" ht="15.75" customHeight="1">
      <c r="A167" s="23"/>
      <c r="B167" s="2"/>
      <c r="D167" s="2"/>
      <c r="F167" s="2"/>
      <c r="G167" s="16"/>
      <c r="H167" s="7"/>
      <c r="I167" s="8"/>
      <c r="J167" s="2"/>
    </row>
    <row r="168" ht="15.75" customHeight="1">
      <c r="A168" s="23"/>
      <c r="B168" s="2"/>
      <c r="D168" s="2"/>
      <c r="F168" s="2"/>
      <c r="G168" s="16"/>
      <c r="H168" s="7"/>
      <c r="I168" s="8"/>
      <c r="J168" s="2"/>
    </row>
    <row r="169" ht="15.75" customHeight="1">
      <c r="A169" s="23"/>
      <c r="B169" s="2"/>
      <c r="D169" s="2"/>
      <c r="F169" s="2"/>
      <c r="G169" s="16"/>
      <c r="H169" s="7"/>
      <c r="I169" s="8"/>
      <c r="J169" s="2"/>
    </row>
    <row r="170" ht="15.75" customHeight="1">
      <c r="A170" s="23"/>
      <c r="B170" s="2"/>
      <c r="D170" s="2"/>
      <c r="F170" s="2"/>
      <c r="G170" s="16"/>
      <c r="H170" s="7"/>
      <c r="I170" s="8"/>
      <c r="J170" s="2"/>
    </row>
    <row r="171" ht="15.75" customHeight="1">
      <c r="A171" s="23"/>
      <c r="B171" s="2"/>
      <c r="D171" s="2"/>
      <c r="F171" s="2"/>
      <c r="G171" s="16"/>
      <c r="H171" s="7"/>
      <c r="I171" s="8"/>
      <c r="J171" s="2"/>
    </row>
    <row r="172" ht="15.75" customHeight="1">
      <c r="A172" s="23"/>
      <c r="B172" s="2"/>
      <c r="D172" s="2"/>
      <c r="F172" s="2"/>
      <c r="G172" s="16"/>
      <c r="H172" s="7"/>
      <c r="I172" s="8"/>
      <c r="J172" s="2"/>
    </row>
    <row r="173" ht="15.75" customHeight="1">
      <c r="A173" s="23"/>
      <c r="B173" s="2"/>
      <c r="D173" s="2"/>
      <c r="F173" s="2"/>
      <c r="G173" s="16"/>
      <c r="H173" s="7"/>
      <c r="I173" s="8"/>
      <c r="J173" s="2"/>
    </row>
    <row r="174" ht="15.75" customHeight="1">
      <c r="A174" s="23"/>
      <c r="B174" s="2"/>
      <c r="D174" s="2"/>
      <c r="F174" s="2"/>
      <c r="G174" s="16"/>
      <c r="H174" s="7"/>
      <c r="I174" s="8"/>
      <c r="J174" s="2"/>
    </row>
    <row r="175" ht="15.75" customHeight="1">
      <c r="A175" s="23"/>
      <c r="B175" s="2"/>
      <c r="D175" s="2"/>
      <c r="F175" s="2"/>
      <c r="G175" s="16"/>
      <c r="H175" s="7"/>
      <c r="I175" s="8"/>
      <c r="J175" s="2"/>
    </row>
    <row r="176" ht="15.75" customHeight="1">
      <c r="A176" s="23"/>
      <c r="B176" s="2"/>
      <c r="D176" s="2"/>
      <c r="F176" s="2"/>
      <c r="G176" s="16"/>
      <c r="H176" s="7"/>
      <c r="I176" s="8"/>
      <c r="J176" s="2"/>
    </row>
    <row r="177" ht="15.75" customHeight="1">
      <c r="A177" s="23"/>
      <c r="B177" s="2"/>
      <c r="D177" s="2"/>
      <c r="F177" s="2"/>
      <c r="G177" s="16"/>
      <c r="H177" s="7"/>
      <c r="I177" s="8"/>
      <c r="J177" s="2"/>
    </row>
    <row r="178" ht="15.75" customHeight="1">
      <c r="A178" s="23"/>
      <c r="B178" s="2"/>
      <c r="D178" s="2"/>
      <c r="F178" s="2"/>
      <c r="G178" s="16"/>
      <c r="H178" s="7"/>
      <c r="I178" s="8"/>
      <c r="J178" s="2"/>
    </row>
    <row r="179" ht="15.75" customHeight="1">
      <c r="A179" s="23"/>
      <c r="B179" s="2"/>
      <c r="D179" s="2"/>
      <c r="F179" s="2"/>
      <c r="G179" s="16"/>
      <c r="H179" s="7"/>
      <c r="I179" s="8"/>
      <c r="J179" s="2"/>
    </row>
    <row r="180" ht="15.75" customHeight="1">
      <c r="A180" s="23"/>
      <c r="B180" s="2"/>
      <c r="D180" s="2"/>
      <c r="F180" s="2"/>
      <c r="G180" s="16"/>
      <c r="H180" s="7"/>
      <c r="J180" s="2"/>
    </row>
    <row r="181" ht="15.75" customHeight="1">
      <c r="A181" s="23"/>
      <c r="B181" s="2"/>
      <c r="D181" s="2"/>
      <c r="F181" s="2"/>
      <c r="G181" s="16"/>
      <c r="H181" s="7"/>
      <c r="J181" s="2"/>
    </row>
    <row r="182" ht="15.75" customHeight="1">
      <c r="A182" s="23"/>
      <c r="B182" s="2"/>
      <c r="D182" s="2"/>
      <c r="F182" s="2"/>
      <c r="G182" s="16"/>
      <c r="H182" s="7"/>
      <c r="J182" s="2"/>
    </row>
    <row r="183" ht="15.75" customHeight="1">
      <c r="A183" s="23"/>
      <c r="B183" s="2"/>
      <c r="D183" s="2"/>
      <c r="F183" s="2"/>
      <c r="G183" s="16"/>
      <c r="H183" s="7"/>
      <c r="J183" s="2"/>
    </row>
    <row r="184" ht="15.75" customHeight="1">
      <c r="A184" s="23"/>
      <c r="B184" s="2"/>
      <c r="D184" s="2"/>
      <c r="F184" s="2"/>
      <c r="G184" s="16"/>
      <c r="H184" s="7"/>
      <c r="J184" s="2"/>
    </row>
    <row r="185" ht="15.75" customHeight="1">
      <c r="A185" s="23"/>
      <c r="B185" s="2"/>
      <c r="D185" s="2"/>
      <c r="F185" s="2"/>
      <c r="G185" s="16"/>
      <c r="H185" s="7"/>
      <c r="J185" s="2"/>
    </row>
    <row r="186" ht="15.75" customHeight="1">
      <c r="A186" s="23"/>
      <c r="B186" s="2"/>
      <c r="D186" s="2"/>
      <c r="F186" s="2"/>
      <c r="G186" s="16"/>
      <c r="H186" s="7"/>
      <c r="J186" s="2"/>
    </row>
    <row r="187" ht="15.75" customHeight="1">
      <c r="A187" s="23"/>
      <c r="B187" s="2"/>
      <c r="D187" s="2"/>
      <c r="F187" s="2"/>
      <c r="G187" s="16"/>
      <c r="H187" s="7"/>
      <c r="J187" s="2"/>
    </row>
    <row r="188" ht="15.75" customHeight="1">
      <c r="A188" s="23"/>
      <c r="B188" s="2"/>
      <c r="D188" s="2"/>
      <c r="F188" s="2"/>
      <c r="G188" s="16"/>
      <c r="H188" s="7"/>
      <c r="J188" s="2"/>
    </row>
    <row r="189" ht="15.75" customHeight="1">
      <c r="A189" s="23"/>
      <c r="B189" s="2"/>
      <c r="D189" s="2"/>
      <c r="F189" s="2"/>
      <c r="G189" s="16"/>
      <c r="H189" s="7"/>
      <c r="J189" s="2"/>
    </row>
    <row r="190" ht="15.75" customHeight="1">
      <c r="A190" s="23"/>
      <c r="B190" s="2"/>
      <c r="D190" s="2"/>
      <c r="F190" s="2"/>
      <c r="G190" s="16"/>
      <c r="H190" s="7"/>
      <c r="J190" s="2"/>
    </row>
    <row r="191" ht="15.75" customHeight="1">
      <c r="A191" s="23"/>
      <c r="B191" s="2"/>
      <c r="D191" s="2"/>
      <c r="F191" s="2"/>
      <c r="G191" s="16"/>
      <c r="H191" s="7"/>
      <c r="J191" s="2"/>
    </row>
    <row r="192" ht="15.75" customHeight="1">
      <c r="A192" s="23"/>
      <c r="B192" s="2"/>
      <c r="D192" s="2"/>
      <c r="F192" s="2"/>
      <c r="G192" s="16"/>
      <c r="H192" s="7"/>
      <c r="J192" s="2"/>
    </row>
    <row r="193" ht="15.75" customHeight="1">
      <c r="A193" s="23"/>
      <c r="B193" s="2"/>
      <c r="D193" s="2"/>
      <c r="F193" s="2"/>
      <c r="G193" s="16"/>
      <c r="H193" s="7"/>
      <c r="J193" s="2"/>
    </row>
    <row r="194" ht="15.75" customHeight="1">
      <c r="A194" s="23"/>
      <c r="B194" s="2"/>
      <c r="D194" s="2"/>
      <c r="F194" s="2"/>
      <c r="G194" s="16"/>
      <c r="H194" s="7"/>
      <c r="J194" s="2"/>
    </row>
    <row r="195" ht="15.75" customHeight="1">
      <c r="A195" s="23"/>
      <c r="B195" s="2"/>
      <c r="D195" s="2"/>
      <c r="F195" s="2"/>
      <c r="G195" s="16"/>
      <c r="H195" s="7"/>
      <c r="J195" s="2"/>
    </row>
    <row r="196" ht="15.75" customHeight="1">
      <c r="A196" s="23"/>
      <c r="B196" s="2"/>
      <c r="D196" s="2"/>
      <c r="F196" s="2"/>
      <c r="G196" s="16"/>
      <c r="H196" s="7"/>
      <c r="J196" s="2"/>
    </row>
    <row r="197" ht="15.75" customHeight="1">
      <c r="A197" s="23"/>
      <c r="B197" s="2"/>
      <c r="D197" s="2"/>
      <c r="F197" s="2"/>
      <c r="G197" s="16"/>
      <c r="H197" s="7"/>
      <c r="J197" s="2"/>
    </row>
    <row r="198" ht="15.75" customHeight="1">
      <c r="A198" s="23"/>
      <c r="B198" s="2"/>
      <c r="D198" s="2"/>
      <c r="F198" s="2"/>
      <c r="G198" s="16"/>
      <c r="H198" s="7"/>
      <c r="J198" s="2"/>
    </row>
    <row r="199" ht="15.75" customHeight="1">
      <c r="A199" s="23"/>
      <c r="B199" s="2"/>
      <c r="D199" s="2"/>
      <c r="F199" s="2"/>
      <c r="G199" s="16"/>
      <c r="H199" s="7"/>
      <c r="J199" s="2"/>
    </row>
    <row r="200" ht="15.75" customHeight="1">
      <c r="A200" s="23"/>
      <c r="B200" s="2"/>
      <c r="D200" s="2"/>
      <c r="F200" s="2"/>
      <c r="G200" s="16"/>
      <c r="H200" s="7"/>
      <c r="J200" s="2"/>
    </row>
    <row r="201" ht="15.75" customHeight="1">
      <c r="A201" s="23"/>
      <c r="B201" s="2"/>
      <c r="D201" s="2"/>
      <c r="F201" s="2"/>
      <c r="G201" s="16"/>
      <c r="H201" s="7"/>
      <c r="J201" s="2"/>
    </row>
    <row r="202" ht="15.75" customHeight="1">
      <c r="A202" s="23"/>
      <c r="B202" s="2"/>
      <c r="D202" s="2"/>
      <c r="F202" s="2"/>
      <c r="G202" s="16"/>
      <c r="H202" s="7"/>
      <c r="J202" s="2"/>
    </row>
    <row r="203" ht="15.75" customHeight="1">
      <c r="A203" s="23"/>
      <c r="B203" s="2"/>
      <c r="D203" s="2"/>
      <c r="F203" s="2"/>
      <c r="G203" s="16"/>
      <c r="H203" s="7"/>
      <c r="J203" s="2"/>
    </row>
    <row r="204" ht="15.75" customHeight="1">
      <c r="A204" s="23"/>
      <c r="B204" s="2"/>
      <c r="D204" s="2"/>
      <c r="F204" s="2"/>
      <c r="G204" s="16"/>
      <c r="H204" s="7"/>
      <c r="J204" s="2"/>
    </row>
    <row r="205" ht="15.75" customHeight="1">
      <c r="A205" s="23"/>
      <c r="B205" s="2"/>
      <c r="D205" s="2"/>
      <c r="F205" s="2"/>
      <c r="G205" s="16"/>
      <c r="H205" s="7"/>
      <c r="J205" s="2"/>
    </row>
    <row r="206" ht="15.75" customHeight="1">
      <c r="A206" s="23"/>
      <c r="B206" s="2"/>
      <c r="D206" s="2"/>
      <c r="F206" s="2"/>
      <c r="G206" s="16"/>
      <c r="H206" s="7"/>
      <c r="J206" s="2"/>
    </row>
    <row r="207" ht="15.75" customHeight="1">
      <c r="A207" s="23"/>
      <c r="B207" s="2"/>
      <c r="D207" s="2"/>
      <c r="F207" s="2"/>
      <c r="G207" s="16"/>
      <c r="H207" s="7"/>
      <c r="J207" s="2"/>
    </row>
    <row r="208" ht="15.75" customHeight="1">
      <c r="A208" s="23"/>
      <c r="B208" s="2"/>
      <c r="D208" s="2"/>
      <c r="F208" s="2"/>
      <c r="G208" s="16"/>
      <c r="H208" s="7"/>
      <c r="J208" s="2"/>
    </row>
    <row r="209" ht="15.75" customHeight="1">
      <c r="A209" s="23"/>
      <c r="B209" s="2"/>
      <c r="D209" s="2"/>
      <c r="F209" s="2"/>
      <c r="G209" s="16"/>
      <c r="H209" s="7"/>
      <c r="J209" s="2"/>
    </row>
    <row r="210" ht="15.75" customHeight="1">
      <c r="A210" s="23"/>
      <c r="B210" s="2"/>
      <c r="D210" s="2"/>
      <c r="F210" s="2"/>
      <c r="G210" s="16"/>
      <c r="H210" s="7"/>
      <c r="J210" s="2"/>
    </row>
    <row r="211" ht="15.75" customHeight="1">
      <c r="A211" s="23"/>
      <c r="B211" s="2"/>
      <c r="D211" s="2"/>
      <c r="F211" s="2"/>
      <c r="G211" s="16"/>
      <c r="H211" s="7"/>
      <c r="J211" s="2"/>
    </row>
    <row r="212" ht="15.75" customHeight="1">
      <c r="A212" s="23"/>
      <c r="B212" s="2"/>
      <c r="D212" s="2"/>
      <c r="F212" s="2"/>
      <c r="G212" s="16"/>
      <c r="H212" s="7"/>
      <c r="J212" s="2"/>
    </row>
    <row r="213" ht="15.75" customHeight="1">
      <c r="A213" s="23"/>
      <c r="B213" s="2"/>
      <c r="D213" s="2"/>
      <c r="F213" s="2"/>
      <c r="G213" s="16"/>
      <c r="H213" s="7"/>
      <c r="J213" s="2"/>
    </row>
    <row r="214" ht="15.75" customHeight="1">
      <c r="A214" s="23"/>
      <c r="B214" s="2"/>
      <c r="D214" s="2"/>
      <c r="F214" s="2"/>
      <c r="G214" s="16"/>
      <c r="H214" s="7"/>
      <c r="J214" s="2"/>
    </row>
    <row r="215" ht="15.75" customHeight="1">
      <c r="A215" s="23"/>
      <c r="B215" s="2"/>
      <c r="D215" s="2"/>
      <c r="F215" s="2"/>
      <c r="G215" s="16"/>
      <c r="H215" s="7"/>
      <c r="J215" s="2"/>
    </row>
    <row r="216" ht="15.75" customHeight="1">
      <c r="A216" s="23"/>
      <c r="B216" s="2"/>
      <c r="D216" s="2"/>
      <c r="F216" s="2"/>
      <c r="G216" s="16"/>
      <c r="H216" s="7"/>
      <c r="J216" s="2"/>
    </row>
    <row r="217" ht="15.75" customHeight="1">
      <c r="A217" s="23"/>
      <c r="B217" s="2"/>
      <c r="D217" s="2"/>
      <c r="F217" s="2"/>
      <c r="G217" s="16"/>
      <c r="H217" s="7"/>
      <c r="J217" s="2"/>
    </row>
    <row r="218" ht="15.75" customHeight="1">
      <c r="A218" s="23"/>
      <c r="B218" s="2"/>
      <c r="D218" s="2"/>
      <c r="F218" s="2"/>
      <c r="G218" s="16"/>
      <c r="H218" s="7"/>
      <c r="J218" s="2"/>
    </row>
    <row r="219" ht="15.75" customHeight="1">
      <c r="A219" s="23"/>
      <c r="B219" s="2"/>
      <c r="D219" s="2"/>
      <c r="F219" s="2"/>
      <c r="G219" s="16"/>
      <c r="H219" s="7"/>
      <c r="J219" s="2"/>
    </row>
    <row r="220" ht="15.75" customHeight="1">
      <c r="A220" s="23"/>
      <c r="B220" s="2"/>
      <c r="D220" s="2"/>
      <c r="F220" s="2"/>
      <c r="G220" s="16"/>
      <c r="H220" s="7"/>
      <c r="J220" s="2"/>
    </row>
    <row r="221" ht="15.75" customHeight="1">
      <c r="A221" s="23"/>
      <c r="B221" s="2"/>
      <c r="D221" s="2"/>
      <c r="F221" s="2"/>
      <c r="G221" s="16"/>
      <c r="H221" s="7"/>
      <c r="J221" s="2"/>
    </row>
    <row r="222" ht="15.75" customHeight="1">
      <c r="A222" s="23"/>
      <c r="B222" s="2"/>
      <c r="D222" s="2"/>
      <c r="F222" s="2"/>
      <c r="G222" s="16"/>
      <c r="H222" s="7"/>
      <c r="J222" s="2"/>
    </row>
    <row r="223" ht="15.75" customHeight="1">
      <c r="A223" s="23"/>
      <c r="B223" s="2"/>
      <c r="D223" s="2"/>
      <c r="F223" s="2"/>
      <c r="G223" s="16"/>
      <c r="H223" s="7"/>
      <c r="J223" s="2"/>
    </row>
    <row r="224" ht="15.75" customHeight="1">
      <c r="A224" s="23"/>
      <c r="B224" s="2"/>
      <c r="D224" s="2"/>
      <c r="F224" s="2"/>
      <c r="G224" s="16"/>
      <c r="H224" s="7"/>
      <c r="J224" s="2"/>
    </row>
    <row r="225" ht="15.75" customHeight="1">
      <c r="A225" s="23"/>
      <c r="B225" s="2"/>
      <c r="D225" s="2"/>
      <c r="F225" s="2"/>
      <c r="G225" s="16"/>
      <c r="H225" s="7"/>
      <c r="J225" s="2"/>
    </row>
    <row r="226" ht="15.75" customHeight="1">
      <c r="A226" s="23"/>
      <c r="B226" s="2"/>
      <c r="D226" s="2"/>
      <c r="F226" s="2"/>
      <c r="G226" s="16"/>
      <c r="H226" s="7"/>
      <c r="J226" s="2"/>
    </row>
    <row r="227" ht="15.75" customHeight="1">
      <c r="A227" s="23"/>
      <c r="B227" s="2"/>
      <c r="D227" s="2"/>
      <c r="F227" s="2"/>
      <c r="G227" s="16"/>
      <c r="H227" s="7"/>
      <c r="J227" s="2"/>
    </row>
    <row r="228" ht="15.75" customHeight="1">
      <c r="A228" s="23"/>
      <c r="B228" s="2"/>
      <c r="D228" s="2"/>
      <c r="F228" s="2"/>
      <c r="G228" s="16"/>
      <c r="H228" s="7"/>
      <c r="J228" s="2"/>
    </row>
    <row r="229" ht="15.75" customHeight="1">
      <c r="A229" s="23"/>
      <c r="B229" s="2"/>
      <c r="D229" s="2"/>
      <c r="F229" s="2"/>
      <c r="G229" s="16"/>
      <c r="H229" s="7"/>
      <c r="J229" s="2"/>
    </row>
    <row r="230" ht="15.75" customHeight="1">
      <c r="A230" s="23"/>
      <c r="B230" s="2"/>
      <c r="D230" s="2"/>
      <c r="F230" s="2"/>
      <c r="G230" s="16"/>
      <c r="H230" s="7"/>
      <c r="J230" s="2"/>
    </row>
    <row r="231" ht="15.75" customHeight="1">
      <c r="A231" s="23"/>
      <c r="B231" s="2"/>
      <c r="D231" s="2"/>
      <c r="F231" s="2"/>
      <c r="G231" s="16"/>
      <c r="H231" s="7"/>
      <c r="J231" s="2"/>
    </row>
    <row r="232" ht="15.75" customHeight="1">
      <c r="A232" s="23"/>
      <c r="B232" s="2"/>
      <c r="D232" s="2"/>
      <c r="F232" s="2"/>
      <c r="G232" s="16"/>
      <c r="H232" s="7"/>
      <c r="J232" s="2"/>
    </row>
    <row r="233" ht="15.75" customHeight="1">
      <c r="A233" s="23"/>
      <c r="B233" s="2"/>
      <c r="D233" s="2"/>
      <c r="F233" s="2"/>
      <c r="G233" s="16"/>
      <c r="H233" s="7"/>
      <c r="J233" s="2"/>
    </row>
    <row r="234" ht="15.75" customHeight="1">
      <c r="A234" s="23"/>
      <c r="B234" s="2"/>
      <c r="D234" s="2"/>
      <c r="F234" s="2"/>
      <c r="G234" s="16"/>
      <c r="H234" s="7"/>
      <c r="J234" s="2"/>
    </row>
    <row r="235" ht="15.75" customHeight="1">
      <c r="A235" s="23"/>
      <c r="B235" s="2"/>
      <c r="D235" s="2"/>
      <c r="F235" s="2"/>
      <c r="G235" s="16"/>
      <c r="H235" s="7"/>
      <c r="J235" s="2"/>
    </row>
    <row r="236" ht="15.75" customHeight="1">
      <c r="A236" s="23"/>
      <c r="B236" s="2"/>
      <c r="D236" s="2"/>
      <c r="F236" s="2"/>
      <c r="G236" s="16"/>
      <c r="H236" s="7"/>
      <c r="J236" s="2"/>
    </row>
    <row r="237" ht="15.75" customHeight="1">
      <c r="A237" s="23"/>
      <c r="B237" s="2"/>
      <c r="D237" s="2"/>
      <c r="F237" s="2"/>
      <c r="G237" s="16"/>
      <c r="H237" s="7"/>
      <c r="J237" s="2"/>
    </row>
    <row r="238" ht="15.75" customHeight="1">
      <c r="A238" s="23"/>
      <c r="B238" s="2"/>
      <c r="D238" s="2"/>
      <c r="F238" s="2"/>
      <c r="G238" s="16"/>
      <c r="H238" s="7"/>
      <c r="J238" s="2"/>
    </row>
    <row r="239" ht="15.75" customHeight="1">
      <c r="A239" s="23"/>
      <c r="B239" s="2"/>
      <c r="D239" s="2"/>
      <c r="F239" s="2"/>
      <c r="G239" s="16"/>
      <c r="H239" s="7"/>
      <c r="J239" s="2"/>
    </row>
    <row r="240" ht="15.75" customHeight="1">
      <c r="A240" s="23"/>
      <c r="B240" s="2"/>
      <c r="D240" s="2"/>
      <c r="F240" s="2"/>
      <c r="G240" s="16"/>
      <c r="H240" s="7"/>
      <c r="J240" s="2"/>
    </row>
    <row r="241" ht="15.75" customHeight="1">
      <c r="A241" s="23"/>
      <c r="B241" s="2"/>
      <c r="D241" s="2"/>
      <c r="F241" s="2"/>
      <c r="G241" s="16"/>
      <c r="H241" s="7"/>
      <c r="J241" s="2"/>
    </row>
    <row r="242" ht="15.75" customHeight="1">
      <c r="A242" s="23"/>
      <c r="B242" s="2"/>
      <c r="D242" s="2"/>
      <c r="F242" s="2"/>
      <c r="G242" s="16"/>
      <c r="H242" s="7"/>
      <c r="J242" s="2"/>
    </row>
    <row r="243" ht="15.75" customHeight="1">
      <c r="A243" s="23"/>
      <c r="B243" s="2"/>
      <c r="D243" s="2"/>
      <c r="F243" s="2"/>
      <c r="G243" s="16"/>
      <c r="H243" s="7"/>
      <c r="J243" s="2"/>
    </row>
    <row r="244" ht="15.75" customHeight="1">
      <c r="A244" s="23"/>
      <c r="B244" s="2"/>
      <c r="D244" s="2"/>
      <c r="F244" s="2"/>
      <c r="G244" s="16"/>
      <c r="H244" s="7"/>
      <c r="J244" s="2"/>
    </row>
    <row r="245" ht="15.75" customHeight="1">
      <c r="A245" s="23"/>
      <c r="B245" s="2"/>
      <c r="D245" s="2"/>
      <c r="F245" s="2"/>
      <c r="G245" s="16"/>
      <c r="H245" s="7"/>
      <c r="J245" s="2"/>
    </row>
    <row r="246" ht="15.75" customHeight="1">
      <c r="G246" s="27"/>
      <c r="H246" s="27"/>
    </row>
    <row r="247" ht="15.75" customHeight="1">
      <c r="G247" s="27"/>
      <c r="H247" s="27"/>
    </row>
    <row r="248" ht="15.75" customHeight="1">
      <c r="G248" s="27"/>
      <c r="H248" s="27"/>
    </row>
    <row r="249" ht="15.75" customHeight="1">
      <c r="G249" s="27"/>
      <c r="H249" s="27"/>
    </row>
    <row r="250" ht="15.75" customHeight="1">
      <c r="G250" s="27"/>
      <c r="H250" s="27"/>
    </row>
    <row r="251" ht="15.75" customHeight="1">
      <c r="G251" s="27"/>
      <c r="H251" s="27"/>
    </row>
    <row r="252" ht="15.75" customHeight="1">
      <c r="G252" s="27"/>
      <c r="H252" s="27"/>
    </row>
    <row r="253" ht="15.75" customHeight="1">
      <c r="G253" s="27"/>
      <c r="H253" s="27"/>
    </row>
    <row r="254" ht="15.75" customHeight="1">
      <c r="G254" s="27"/>
      <c r="H254" s="27"/>
    </row>
    <row r="255" ht="15.75" customHeight="1">
      <c r="G255" s="27"/>
      <c r="H255" s="27"/>
    </row>
    <row r="256" ht="15.75" customHeight="1">
      <c r="G256" s="27"/>
      <c r="H256" s="27"/>
    </row>
    <row r="257" ht="15.75" customHeight="1">
      <c r="G257" s="27"/>
      <c r="H257" s="27"/>
    </row>
    <row r="258" ht="15.75" customHeight="1">
      <c r="G258" s="27"/>
      <c r="H258" s="27"/>
    </row>
    <row r="259" ht="15.75" customHeight="1">
      <c r="G259" s="27"/>
      <c r="H259" s="27"/>
    </row>
    <row r="260" ht="15.75" customHeight="1">
      <c r="G260" s="27"/>
      <c r="H260" s="27"/>
    </row>
    <row r="261" ht="15.75" customHeight="1">
      <c r="G261" s="27"/>
      <c r="H261" s="27"/>
    </row>
    <row r="262" ht="15.75" customHeight="1">
      <c r="G262" s="27"/>
      <c r="H262" s="27"/>
    </row>
    <row r="263" ht="15.75" customHeight="1">
      <c r="G263" s="27"/>
      <c r="H263" s="27"/>
    </row>
    <row r="264" ht="15.75" customHeight="1">
      <c r="G264" s="27"/>
      <c r="H264" s="27"/>
    </row>
    <row r="265" ht="15.75" customHeight="1">
      <c r="G265" s="27"/>
      <c r="H265" s="27"/>
    </row>
    <row r="266" ht="15.75" customHeight="1">
      <c r="G266" s="27"/>
      <c r="H266" s="27"/>
    </row>
    <row r="267" ht="15.75" customHeight="1">
      <c r="G267" s="27"/>
      <c r="H267" s="27"/>
    </row>
    <row r="268" ht="15.75" customHeight="1">
      <c r="G268" s="27"/>
      <c r="H268" s="27"/>
    </row>
    <row r="269" ht="15.75" customHeight="1">
      <c r="G269" s="27"/>
      <c r="H269" s="27"/>
    </row>
    <row r="270" ht="15.75" customHeight="1">
      <c r="G270" s="27"/>
      <c r="H270" s="27"/>
    </row>
    <row r="271" ht="15.75" customHeight="1">
      <c r="G271" s="27"/>
      <c r="H271" s="27"/>
    </row>
    <row r="272" ht="15.75" customHeight="1">
      <c r="G272" s="27"/>
      <c r="H272" s="27"/>
    </row>
    <row r="273" ht="15.75" customHeight="1">
      <c r="G273" s="27"/>
      <c r="H273" s="27"/>
    </row>
    <row r="274" ht="15.75" customHeight="1">
      <c r="G274" s="27"/>
      <c r="H274" s="27"/>
    </row>
    <row r="275" ht="15.75" customHeight="1">
      <c r="G275" s="27"/>
      <c r="H275" s="27"/>
    </row>
    <row r="276" ht="15.75" customHeight="1">
      <c r="G276" s="27"/>
      <c r="H276" s="27"/>
    </row>
    <row r="277" ht="15.75" customHeight="1">
      <c r="G277" s="27"/>
      <c r="H277" s="27"/>
    </row>
    <row r="278" ht="15.75" customHeight="1">
      <c r="G278" s="27"/>
      <c r="H278" s="27"/>
    </row>
    <row r="279" ht="15.75" customHeight="1">
      <c r="G279" s="27"/>
      <c r="H279" s="27"/>
    </row>
    <row r="280" ht="15.75" customHeight="1">
      <c r="G280" s="27"/>
      <c r="H280" s="27"/>
    </row>
    <row r="281" ht="15.75" customHeight="1">
      <c r="G281" s="27"/>
      <c r="H281" s="27"/>
    </row>
    <row r="282" ht="15.75" customHeight="1">
      <c r="G282" s="27"/>
      <c r="H282" s="27"/>
    </row>
    <row r="283" ht="15.75" customHeight="1">
      <c r="G283" s="27"/>
      <c r="H283" s="27"/>
    </row>
    <row r="284" ht="15.75" customHeight="1">
      <c r="G284" s="27"/>
      <c r="H284" s="27"/>
    </row>
    <row r="285" ht="15.75" customHeight="1">
      <c r="G285" s="27"/>
      <c r="H285" s="27"/>
    </row>
    <row r="286" ht="15.75" customHeight="1">
      <c r="G286" s="27"/>
      <c r="H286" s="27"/>
    </row>
    <row r="287" ht="15.75" customHeight="1">
      <c r="G287" s="27"/>
      <c r="H287" s="27"/>
    </row>
    <row r="288" ht="15.75" customHeight="1">
      <c r="G288" s="27"/>
      <c r="H288" s="27"/>
    </row>
    <row r="289" ht="15.75" customHeight="1">
      <c r="G289" s="27"/>
      <c r="H289" s="27"/>
    </row>
    <row r="290" ht="15.75" customHeight="1">
      <c r="G290" s="27"/>
      <c r="H290" s="27"/>
    </row>
    <row r="291" ht="15.75" customHeight="1">
      <c r="G291" s="27"/>
      <c r="H291" s="27"/>
    </row>
    <row r="292" ht="15.75" customHeight="1">
      <c r="G292" s="27"/>
      <c r="H292" s="27"/>
    </row>
    <row r="293" ht="15.75" customHeight="1">
      <c r="G293" s="27"/>
      <c r="H293" s="27"/>
    </row>
    <row r="294" ht="15.75" customHeight="1">
      <c r="G294" s="27"/>
      <c r="H294" s="27"/>
    </row>
    <row r="295" ht="15.75" customHeight="1">
      <c r="G295" s="27"/>
      <c r="H295" s="27"/>
    </row>
    <row r="296" ht="15.75" customHeight="1">
      <c r="G296" s="27"/>
      <c r="H296" s="27"/>
    </row>
    <row r="297" ht="15.75" customHeight="1">
      <c r="G297" s="27"/>
      <c r="H297" s="27"/>
    </row>
    <row r="298" ht="15.75" customHeight="1">
      <c r="G298" s="27"/>
      <c r="H298" s="27"/>
    </row>
    <row r="299" ht="15.75" customHeight="1">
      <c r="G299" s="27"/>
      <c r="H299" s="27"/>
    </row>
    <row r="300" ht="15.75" customHeight="1">
      <c r="G300" s="27"/>
      <c r="H300" s="27"/>
    </row>
    <row r="301" ht="15.75" customHeight="1">
      <c r="G301" s="27"/>
      <c r="H301" s="27"/>
    </row>
    <row r="302" ht="15.75" customHeight="1">
      <c r="G302" s="27"/>
      <c r="H302" s="27"/>
    </row>
    <row r="303" ht="15.75" customHeight="1">
      <c r="G303" s="27"/>
      <c r="H303" s="27"/>
    </row>
    <row r="304" ht="15.75" customHeight="1">
      <c r="G304" s="27"/>
      <c r="H304" s="27"/>
    </row>
    <row r="305" ht="15.75" customHeight="1">
      <c r="G305" s="27"/>
      <c r="H305" s="27"/>
    </row>
    <row r="306" ht="15.75" customHeight="1">
      <c r="G306" s="27"/>
      <c r="H306" s="27"/>
    </row>
    <row r="307" ht="15.75" customHeight="1">
      <c r="G307" s="27"/>
      <c r="H307" s="27"/>
    </row>
    <row r="308" ht="15.75" customHeight="1">
      <c r="G308" s="27"/>
      <c r="H308" s="27"/>
    </row>
    <row r="309" ht="15.75" customHeight="1">
      <c r="G309" s="27"/>
      <c r="H309" s="27"/>
    </row>
    <row r="310" ht="15.75" customHeight="1">
      <c r="G310" s="27"/>
      <c r="H310" s="27"/>
    </row>
    <row r="311" ht="15.75" customHeight="1">
      <c r="G311" s="27"/>
      <c r="H311" s="27"/>
    </row>
    <row r="312" ht="15.75" customHeight="1">
      <c r="G312" s="27"/>
      <c r="H312" s="27"/>
    </row>
    <row r="313" ht="15.75" customHeight="1">
      <c r="G313" s="27"/>
      <c r="H313" s="27"/>
    </row>
    <row r="314" ht="15.75" customHeight="1">
      <c r="G314" s="27"/>
      <c r="H314" s="27"/>
    </row>
    <row r="315" ht="15.75" customHeight="1">
      <c r="G315" s="27"/>
      <c r="H315" s="27"/>
    </row>
    <row r="316" ht="15.75" customHeight="1">
      <c r="G316" s="27"/>
      <c r="H316" s="27"/>
    </row>
    <row r="317" ht="15.75" customHeight="1">
      <c r="G317" s="27"/>
      <c r="H317" s="27"/>
    </row>
    <row r="318" ht="15.75" customHeight="1">
      <c r="G318" s="27"/>
      <c r="H318" s="27"/>
    </row>
    <row r="319" ht="15.75" customHeight="1">
      <c r="G319" s="27"/>
      <c r="H319" s="27"/>
    </row>
    <row r="320" ht="15.75" customHeight="1">
      <c r="G320" s="27"/>
      <c r="H320" s="27"/>
    </row>
    <row r="321" ht="15.75" customHeight="1">
      <c r="G321" s="27"/>
      <c r="H321" s="27"/>
    </row>
    <row r="322" ht="15.75" customHeight="1">
      <c r="G322" s="27"/>
      <c r="H322" s="27"/>
    </row>
    <row r="323" ht="15.75" customHeight="1">
      <c r="G323" s="27"/>
      <c r="H323" s="27"/>
    </row>
    <row r="324" ht="15.75" customHeight="1">
      <c r="G324" s="27"/>
      <c r="H324" s="27"/>
    </row>
    <row r="325" ht="15.75" customHeight="1">
      <c r="G325" s="27"/>
      <c r="H325" s="27"/>
    </row>
    <row r="326" ht="15.75" customHeight="1">
      <c r="G326" s="27"/>
      <c r="H326" s="27"/>
    </row>
    <row r="327" ht="15.75" customHeight="1">
      <c r="G327" s="27"/>
      <c r="H327" s="27"/>
    </row>
    <row r="328" ht="15.75" customHeight="1">
      <c r="G328" s="27"/>
      <c r="H328" s="27"/>
    </row>
    <row r="329" ht="15.75" customHeight="1">
      <c r="G329" s="27"/>
      <c r="H329" s="27"/>
    </row>
    <row r="330" ht="15.75" customHeight="1">
      <c r="G330" s="27"/>
      <c r="H330" s="27"/>
    </row>
    <row r="331" ht="15.75" customHeight="1">
      <c r="G331" s="27"/>
      <c r="H331" s="27"/>
    </row>
    <row r="332" ht="15.75" customHeight="1">
      <c r="G332" s="27"/>
      <c r="H332" s="27"/>
    </row>
    <row r="333" ht="15.75" customHeight="1">
      <c r="G333" s="27"/>
      <c r="H333" s="27"/>
    </row>
    <row r="334" ht="15.75" customHeight="1">
      <c r="G334" s="27"/>
      <c r="H334" s="27"/>
    </row>
    <row r="335" ht="15.75" customHeight="1">
      <c r="G335" s="27"/>
      <c r="H335" s="27"/>
    </row>
    <row r="336" ht="15.75" customHeight="1">
      <c r="G336" s="27"/>
      <c r="H336" s="27"/>
    </row>
    <row r="337" ht="15.75" customHeight="1">
      <c r="G337" s="27"/>
      <c r="H337" s="27"/>
    </row>
    <row r="338" ht="15.75" customHeight="1">
      <c r="G338" s="27"/>
      <c r="H338" s="27"/>
    </row>
    <row r="339" ht="15.75" customHeight="1">
      <c r="G339" s="27"/>
      <c r="H339" s="27"/>
    </row>
    <row r="340" ht="15.75" customHeight="1">
      <c r="G340" s="27"/>
      <c r="H340" s="27"/>
    </row>
    <row r="341" ht="15.75" customHeight="1">
      <c r="G341" s="27"/>
      <c r="H341" s="27"/>
    </row>
    <row r="342" ht="15.75" customHeight="1">
      <c r="G342" s="27"/>
      <c r="H342" s="27"/>
    </row>
    <row r="343" ht="15.75" customHeight="1">
      <c r="G343" s="27"/>
      <c r="H343" s="27"/>
    </row>
    <row r="344" ht="15.75" customHeight="1">
      <c r="G344" s="27"/>
      <c r="H344" s="27"/>
    </row>
    <row r="345" ht="15.75" customHeight="1">
      <c r="G345" s="27"/>
      <c r="H345" s="27"/>
    </row>
    <row r="346" ht="15.75" customHeight="1">
      <c r="G346" s="27"/>
      <c r="H346" s="27"/>
    </row>
    <row r="347" ht="15.75" customHeight="1">
      <c r="G347" s="27"/>
      <c r="H347" s="27"/>
    </row>
    <row r="348" ht="15.75" customHeight="1">
      <c r="G348" s="27"/>
      <c r="H348" s="27"/>
    </row>
    <row r="349" ht="15.75" customHeight="1">
      <c r="G349" s="27"/>
      <c r="H349" s="27"/>
    </row>
    <row r="350" ht="15.75" customHeight="1">
      <c r="G350" s="27"/>
      <c r="H350" s="27"/>
    </row>
    <row r="351" ht="15.75" customHeight="1">
      <c r="G351" s="27"/>
      <c r="H351" s="27"/>
    </row>
    <row r="352" ht="15.75" customHeight="1">
      <c r="G352" s="27"/>
      <c r="H352" s="27"/>
    </row>
    <row r="353" ht="15.75" customHeight="1">
      <c r="G353" s="27"/>
      <c r="H353" s="27"/>
    </row>
    <row r="354" ht="15.75" customHeight="1">
      <c r="G354" s="27"/>
      <c r="H354" s="27"/>
    </row>
    <row r="355" ht="15.75" customHeight="1">
      <c r="G355" s="27"/>
      <c r="H355" s="27"/>
    </row>
    <row r="356" ht="15.75" customHeight="1">
      <c r="G356" s="27"/>
      <c r="H356" s="27"/>
    </row>
    <row r="357" ht="15.75" customHeight="1">
      <c r="G357" s="27"/>
      <c r="H357" s="27"/>
    </row>
    <row r="358" ht="15.75" customHeight="1">
      <c r="G358" s="27"/>
      <c r="H358" s="27"/>
    </row>
    <row r="359" ht="15.75" customHeight="1">
      <c r="G359" s="27"/>
      <c r="H359" s="27"/>
    </row>
    <row r="360" ht="15.75" customHeight="1">
      <c r="G360" s="27"/>
      <c r="H360" s="27"/>
    </row>
    <row r="361" ht="15.75" customHeight="1">
      <c r="G361" s="27"/>
      <c r="H361" s="27"/>
    </row>
    <row r="362" ht="15.75" customHeight="1">
      <c r="G362" s="27"/>
      <c r="H362" s="27"/>
    </row>
    <row r="363" ht="15.75" customHeight="1">
      <c r="G363" s="27"/>
      <c r="H363" s="27"/>
    </row>
    <row r="364" ht="15.75" customHeight="1">
      <c r="G364" s="27"/>
      <c r="H364" s="27"/>
    </row>
    <row r="365" ht="15.75" customHeight="1">
      <c r="G365" s="27"/>
      <c r="H365" s="27"/>
    </row>
    <row r="366" ht="15.75" customHeight="1">
      <c r="G366" s="27"/>
      <c r="H366" s="27"/>
    </row>
    <row r="367" ht="15.75" customHeight="1">
      <c r="G367" s="27"/>
      <c r="H367" s="27"/>
    </row>
    <row r="368" ht="15.75" customHeight="1">
      <c r="G368" s="27"/>
      <c r="H368" s="27"/>
    </row>
    <row r="369" ht="15.75" customHeight="1">
      <c r="G369" s="27"/>
      <c r="H369" s="27"/>
    </row>
    <row r="370" ht="15.75" customHeight="1">
      <c r="G370" s="27"/>
      <c r="H370" s="27"/>
    </row>
    <row r="371" ht="15.75" customHeight="1">
      <c r="G371" s="27"/>
      <c r="H371" s="27"/>
    </row>
    <row r="372" ht="15.75" customHeight="1">
      <c r="G372" s="27"/>
      <c r="H372" s="27"/>
    </row>
    <row r="373" ht="15.75" customHeight="1">
      <c r="G373" s="27"/>
      <c r="H373" s="27"/>
    </row>
    <row r="374" ht="15.75" customHeight="1">
      <c r="G374" s="27"/>
      <c r="H374" s="27"/>
    </row>
    <row r="375" ht="15.75" customHeight="1">
      <c r="G375" s="27"/>
      <c r="H375" s="27"/>
    </row>
    <row r="376" ht="15.75" customHeight="1">
      <c r="G376" s="27"/>
      <c r="H376" s="27"/>
    </row>
    <row r="377" ht="15.75" customHeight="1">
      <c r="G377" s="27"/>
      <c r="H377" s="27"/>
    </row>
    <row r="378" ht="15.75" customHeight="1">
      <c r="G378" s="27"/>
      <c r="H378" s="27"/>
    </row>
    <row r="379" ht="15.75" customHeight="1">
      <c r="G379" s="27"/>
      <c r="H379" s="27"/>
    </row>
    <row r="380" ht="15.75" customHeight="1">
      <c r="G380" s="27"/>
      <c r="H380" s="27"/>
    </row>
    <row r="381" ht="15.75" customHeight="1">
      <c r="G381" s="27"/>
      <c r="H381" s="27"/>
    </row>
    <row r="382" ht="15.75" customHeight="1">
      <c r="G382" s="27"/>
      <c r="H382" s="27"/>
    </row>
    <row r="383" ht="15.75" customHeight="1">
      <c r="G383" s="27"/>
      <c r="H383" s="27"/>
    </row>
    <row r="384" ht="15.75" customHeight="1">
      <c r="G384" s="27"/>
      <c r="H384" s="27"/>
    </row>
    <row r="385" ht="15.75" customHeight="1">
      <c r="G385" s="27"/>
      <c r="H385" s="27"/>
    </row>
    <row r="386" ht="15.75" customHeight="1">
      <c r="G386" s="27"/>
      <c r="H386" s="27"/>
    </row>
    <row r="387" ht="15.75" customHeight="1">
      <c r="G387" s="27"/>
      <c r="H387" s="27"/>
    </row>
    <row r="388" ht="15.75" customHeight="1">
      <c r="G388" s="27"/>
      <c r="H388" s="27"/>
    </row>
    <row r="389" ht="15.75" customHeight="1">
      <c r="G389" s="27"/>
      <c r="H389" s="27"/>
    </row>
    <row r="390" ht="15.75" customHeight="1">
      <c r="G390" s="27"/>
      <c r="H390" s="27"/>
    </row>
    <row r="391" ht="15.75" customHeight="1">
      <c r="G391" s="27"/>
      <c r="H391" s="27"/>
    </row>
    <row r="392" ht="15.75" customHeight="1">
      <c r="G392" s="27"/>
      <c r="H392" s="27"/>
    </row>
    <row r="393" ht="15.75" customHeight="1">
      <c r="G393" s="27"/>
      <c r="H393" s="27"/>
    </row>
    <row r="394" ht="15.75" customHeight="1">
      <c r="G394" s="27"/>
      <c r="H394" s="27"/>
    </row>
    <row r="395" ht="15.75" customHeight="1">
      <c r="G395" s="27"/>
      <c r="H395" s="27"/>
    </row>
    <row r="396" ht="15.75" customHeight="1">
      <c r="G396" s="27"/>
      <c r="H396" s="27"/>
    </row>
    <row r="397" ht="15.75" customHeight="1">
      <c r="G397" s="27"/>
      <c r="H397" s="27"/>
    </row>
    <row r="398" ht="15.75" customHeight="1">
      <c r="G398" s="27"/>
      <c r="H398" s="27"/>
    </row>
    <row r="399" ht="15.75" customHeight="1">
      <c r="G399" s="27"/>
      <c r="H399" s="27"/>
    </row>
    <row r="400" ht="15.75" customHeight="1">
      <c r="G400" s="27"/>
      <c r="H400" s="27"/>
    </row>
    <row r="401" ht="15.75" customHeight="1">
      <c r="G401" s="27"/>
      <c r="H401" s="27"/>
    </row>
    <row r="402" ht="15.75" customHeight="1">
      <c r="G402" s="27"/>
      <c r="H402" s="27"/>
    </row>
    <row r="403" ht="15.75" customHeight="1">
      <c r="G403" s="27"/>
      <c r="H403" s="27"/>
    </row>
    <row r="404" ht="15.75" customHeight="1">
      <c r="G404" s="27"/>
      <c r="H404" s="27"/>
    </row>
    <row r="405" ht="15.75" customHeight="1">
      <c r="G405" s="27"/>
      <c r="H405" s="27"/>
    </row>
    <row r="406" ht="15.75" customHeight="1">
      <c r="G406" s="27"/>
      <c r="H406" s="27"/>
    </row>
    <row r="407" ht="15.75" customHeight="1">
      <c r="G407" s="27"/>
      <c r="H407" s="27"/>
    </row>
    <row r="408" ht="15.75" customHeight="1">
      <c r="G408" s="27"/>
      <c r="H408" s="27"/>
    </row>
    <row r="409" ht="15.75" customHeight="1">
      <c r="G409" s="27"/>
      <c r="H409" s="27"/>
    </row>
    <row r="410" ht="15.75" customHeight="1">
      <c r="G410" s="27"/>
      <c r="H410" s="27"/>
    </row>
    <row r="411" ht="15.75" customHeight="1">
      <c r="G411" s="27"/>
      <c r="H411" s="27"/>
    </row>
    <row r="412" ht="15.75" customHeight="1">
      <c r="G412" s="27"/>
      <c r="H412" s="27"/>
    </row>
    <row r="413" ht="15.75" customHeight="1">
      <c r="G413" s="27"/>
      <c r="H413" s="27"/>
    </row>
    <row r="414" ht="15.75" customHeight="1">
      <c r="G414" s="27"/>
      <c r="H414" s="27"/>
    </row>
    <row r="415" ht="15.75" customHeight="1">
      <c r="G415" s="27"/>
      <c r="H415" s="27"/>
    </row>
    <row r="416" ht="15.75" customHeight="1">
      <c r="G416" s="27"/>
      <c r="H416" s="27"/>
    </row>
    <row r="417" ht="15.75" customHeight="1">
      <c r="G417" s="27"/>
      <c r="H417" s="27"/>
    </row>
    <row r="418" ht="15.75" customHeight="1">
      <c r="G418" s="27"/>
      <c r="H418" s="27"/>
    </row>
    <row r="419" ht="15.75" customHeight="1">
      <c r="G419" s="27"/>
      <c r="H419" s="27"/>
    </row>
    <row r="420" ht="15.75" customHeight="1">
      <c r="G420" s="27"/>
      <c r="H420" s="27"/>
    </row>
    <row r="421" ht="15.75" customHeight="1">
      <c r="G421" s="27"/>
      <c r="H421" s="27"/>
    </row>
    <row r="422" ht="15.75" customHeight="1">
      <c r="G422" s="27"/>
      <c r="H422" s="27"/>
    </row>
    <row r="423" ht="15.75" customHeight="1">
      <c r="G423" s="27"/>
      <c r="H423" s="27"/>
    </row>
    <row r="424" ht="15.75" customHeight="1">
      <c r="G424" s="27"/>
      <c r="H424" s="27"/>
    </row>
    <row r="425" ht="15.75" customHeight="1">
      <c r="G425" s="27"/>
      <c r="H425" s="27"/>
    </row>
    <row r="426" ht="15.75" customHeight="1">
      <c r="G426" s="27"/>
      <c r="H426" s="27"/>
    </row>
    <row r="427" ht="15.75" customHeight="1">
      <c r="G427" s="27"/>
      <c r="H427" s="27"/>
    </row>
    <row r="428" ht="15.75" customHeight="1">
      <c r="G428" s="27"/>
      <c r="H428" s="27"/>
    </row>
    <row r="429" ht="15.75" customHeight="1">
      <c r="G429" s="27"/>
      <c r="H429" s="27"/>
    </row>
    <row r="430" ht="15.75" customHeight="1">
      <c r="G430" s="27"/>
      <c r="H430" s="27"/>
    </row>
    <row r="431" ht="15.75" customHeight="1">
      <c r="G431" s="27"/>
      <c r="H431" s="27"/>
    </row>
    <row r="432" ht="15.75" customHeight="1">
      <c r="G432" s="27"/>
      <c r="H432" s="27"/>
    </row>
    <row r="433" ht="15.75" customHeight="1">
      <c r="G433" s="27"/>
      <c r="H433" s="27"/>
    </row>
    <row r="434" ht="15.75" customHeight="1">
      <c r="G434" s="27"/>
      <c r="H434" s="27"/>
    </row>
    <row r="435" ht="15.75" customHeight="1">
      <c r="G435" s="27"/>
      <c r="H435" s="27"/>
    </row>
    <row r="436" ht="15.75" customHeight="1">
      <c r="G436" s="27"/>
      <c r="H436" s="27"/>
    </row>
    <row r="437" ht="15.75" customHeight="1">
      <c r="G437" s="27"/>
      <c r="H437" s="27"/>
    </row>
    <row r="438" ht="15.75" customHeight="1">
      <c r="G438" s="27"/>
      <c r="H438" s="27"/>
    </row>
    <row r="439" ht="15.75" customHeight="1">
      <c r="G439" s="27"/>
      <c r="H439" s="27"/>
    </row>
    <row r="440" ht="15.75" customHeight="1">
      <c r="G440" s="27"/>
      <c r="H440" s="27"/>
    </row>
    <row r="441" ht="15.75" customHeight="1">
      <c r="G441" s="27"/>
      <c r="H441" s="27"/>
    </row>
    <row r="442" ht="15.75" customHeight="1">
      <c r="G442" s="27"/>
      <c r="H442" s="27"/>
    </row>
    <row r="443" ht="15.75" customHeight="1">
      <c r="G443" s="27"/>
      <c r="H443" s="27"/>
    </row>
    <row r="444" ht="15.75" customHeight="1">
      <c r="G444" s="27"/>
      <c r="H444" s="27"/>
    </row>
    <row r="445" ht="15.75" customHeight="1">
      <c r="G445" s="27"/>
      <c r="H445" s="27"/>
    </row>
    <row r="446" ht="15.75" customHeight="1">
      <c r="G446" s="27"/>
      <c r="H446" s="27"/>
    </row>
    <row r="447" ht="15.75" customHeight="1">
      <c r="G447" s="27"/>
      <c r="H447" s="27"/>
    </row>
    <row r="448" ht="15.75" customHeight="1">
      <c r="G448" s="27"/>
      <c r="H448" s="27"/>
    </row>
    <row r="449" ht="15.75" customHeight="1">
      <c r="G449" s="27"/>
      <c r="H449" s="27"/>
    </row>
    <row r="450" ht="15.75" customHeight="1">
      <c r="G450" s="27"/>
      <c r="H450" s="27"/>
    </row>
    <row r="451" ht="15.75" customHeight="1">
      <c r="G451" s="27"/>
      <c r="H451" s="27"/>
    </row>
    <row r="452" ht="15.75" customHeight="1">
      <c r="G452" s="27"/>
      <c r="H452" s="27"/>
    </row>
    <row r="453" ht="15.75" customHeight="1">
      <c r="G453" s="27"/>
      <c r="H453" s="27"/>
    </row>
    <row r="454" ht="15.75" customHeight="1">
      <c r="G454" s="27"/>
      <c r="H454" s="27"/>
    </row>
    <row r="455" ht="15.75" customHeight="1">
      <c r="G455" s="27"/>
      <c r="H455" s="27"/>
    </row>
    <row r="456" ht="15.75" customHeight="1">
      <c r="G456" s="27"/>
      <c r="H456" s="27"/>
    </row>
    <row r="457" ht="15.75" customHeight="1">
      <c r="G457" s="27"/>
      <c r="H457" s="27"/>
    </row>
    <row r="458" ht="15.75" customHeight="1">
      <c r="G458" s="27"/>
      <c r="H458" s="27"/>
    </row>
    <row r="459" ht="15.75" customHeight="1">
      <c r="G459" s="27"/>
      <c r="H459" s="27"/>
    </row>
    <row r="460" ht="15.75" customHeight="1">
      <c r="G460" s="27"/>
      <c r="H460" s="27"/>
    </row>
    <row r="461" ht="15.75" customHeight="1">
      <c r="G461" s="27"/>
      <c r="H461" s="27"/>
    </row>
    <row r="462" ht="15.75" customHeight="1">
      <c r="G462" s="27"/>
      <c r="H462" s="27"/>
    </row>
    <row r="463" ht="15.75" customHeight="1">
      <c r="G463" s="27"/>
      <c r="H463" s="27"/>
    </row>
    <row r="464" ht="15.75" customHeight="1">
      <c r="G464" s="27"/>
      <c r="H464" s="27"/>
    </row>
    <row r="465" ht="15.75" customHeight="1">
      <c r="G465" s="27"/>
      <c r="H465" s="27"/>
    </row>
    <row r="466" ht="15.75" customHeight="1">
      <c r="G466" s="27"/>
      <c r="H466" s="27"/>
    </row>
    <row r="467" ht="15.75" customHeight="1">
      <c r="G467" s="27"/>
      <c r="H467" s="27"/>
    </row>
    <row r="468" ht="15.75" customHeight="1">
      <c r="G468" s="27"/>
      <c r="H468" s="27"/>
    </row>
    <row r="469" ht="15.75" customHeight="1">
      <c r="G469" s="27"/>
      <c r="H469" s="27"/>
    </row>
    <row r="470" ht="15.75" customHeight="1">
      <c r="G470" s="27"/>
      <c r="H470" s="27"/>
    </row>
    <row r="471" ht="15.75" customHeight="1">
      <c r="G471" s="27"/>
      <c r="H471" s="27"/>
    </row>
    <row r="472" ht="15.75" customHeight="1">
      <c r="G472" s="27"/>
      <c r="H472" s="27"/>
    </row>
    <row r="473" ht="15.75" customHeight="1">
      <c r="G473" s="27"/>
      <c r="H473" s="27"/>
    </row>
    <row r="474" ht="15.75" customHeight="1">
      <c r="G474" s="27"/>
      <c r="H474" s="27"/>
    </row>
    <row r="475" ht="15.75" customHeight="1">
      <c r="G475" s="27"/>
      <c r="H475" s="27"/>
    </row>
    <row r="476" ht="15.75" customHeight="1">
      <c r="G476" s="27"/>
      <c r="H476" s="27"/>
    </row>
    <row r="477" ht="15.75" customHeight="1">
      <c r="G477" s="27"/>
      <c r="H477" s="27"/>
    </row>
    <row r="478" ht="15.75" customHeight="1">
      <c r="G478" s="27"/>
      <c r="H478" s="27"/>
    </row>
    <row r="479" ht="15.75" customHeight="1">
      <c r="G479" s="27"/>
      <c r="H479" s="27"/>
    </row>
    <row r="480" ht="15.75" customHeight="1">
      <c r="G480" s="27"/>
      <c r="H480" s="27"/>
    </row>
    <row r="481" ht="15.75" customHeight="1">
      <c r="G481" s="27"/>
      <c r="H481" s="27"/>
    </row>
    <row r="482" ht="15.75" customHeight="1">
      <c r="G482" s="27"/>
      <c r="H482" s="27"/>
    </row>
    <row r="483" ht="15.75" customHeight="1">
      <c r="G483" s="27"/>
      <c r="H483" s="27"/>
    </row>
    <row r="484" ht="15.75" customHeight="1">
      <c r="G484" s="27"/>
      <c r="H484" s="27"/>
    </row>
    <row r="485" ht="15.75" customHeight="1">
      <c r="G485" s="27"/>
      <c r="H485" s="27"/>
    </row>
    <row r="486" ht="15.75" customHeight="1">
      <c r="G486" s="27"/>
      <c r="H486" s="27"/>
    </row>
    <row r="487" ht="15.75" customHeight="1">
      <c r="G487" s="27"/>
      <c r="H487" s="27"/>
    </row>
    <row r="488" ht="15.75" customHeight="1">
      <c r="G488" s="27"/>
      <c r="H488" s="27"/>
    </row>
    <row r="489" ht="15.75" customHeight="1">
      <c r="G489" s="27"/>
      <c r="H489" s="27"/>
    </row>
    <row r="490" ht="15.75" customHeight="1">
      <c r="G490" s="27"/>
      <c r="H490" s="27"/>
    </row>
    <row r="491" ht="15.75" customHeight="1">
      <c r="G491" s="27"/>
      <c r="H491" s="27"/>
    </row>
    <row r="492" ht="15.75" customHeight="1">
      <c r="G492" s="27"/>
      <c r="H492" s="27"/>
    </row>
    <row r="493" ht="15.75" customHeight="1">
      <c r="G493" s="27"/>
      <c r="H493" s="27"/>
    </row>
    <row r="494" ht="15.75" customHeight="1">
      <c r="G494" s="27"/>
      <c r="H494" s="27"/>
    </row>
    <row r="495" ht="15.75" customHeight="1">
      <c r="G495" s="27"/>
      <c r="H495" s="27"/>
    </row>
    <row r="496" ht="15.75" customHeight="1">
      <c r="G496" s="27"/>
      <c r="H496" s="27"/>
    </row>
    <row r="497" ht="15.75" customHeight="1">
      <c r="G497" s="27"/>
      <c r="H497" s="27"/>
    </row>
    <row r="498" ht="15.75" customHeight="1">
      <c r="G498" s="27"/>
      <c r="H498" s="27"/>
    </row>
    <row r="499" ht="15.75" customHeight="1">
      <c r="G499" s="27"/>
      <c r="H499" s="27"/>
    </row>
    <row r="500" ht="15.75" customHeight="1">
      <c r="G500" s="27"/>
      <c r="H500" s="27"/>
    </row>
    <row r="501" ht="15.75" customHeight="1">
      <c r="G501" s="27"/>
      <c r="H501" s="27"/>
    </row>
    <row r="502" ht="15.75" customHeight="1">
      <c r="G502" s="27"/>
      <c r="H502" s="27"/>
    </row>
    <row r="503" ht="15.75" customHeight="1">
      <c r="G503" s="27"/>
      <c r="H503" s="27"/>
    </row>
    <row r="504" ht="15.75" customHeight="1">
      <c r="G504" s="27"/>
      <c r="H504" s="27"/>
    </row>
    <row r="505" ht="15.75" customHeight="1">
      <c r="G505" s="27"/>
      <c r="H505" s="27"/>
    </row>
    <row r="506" ht="15.75" customHeight="1">
      <c r="G506" s="27"/>
      <c r="H506" s="27"/>
    </row>
    <row r="507" ht="15.75" customHeight="1">
      <c r="G507" s="27"/>
      <c r="H507" s="27"/>
    </row>
    <row r="508" ht="15.75" customHeight="1">
      <c r="G508" s="27"/>
      <c r="H508" s="27"/>
    </row>
    <row r="509" ht="15.75" customHeight="1">
      <c r="G509" s="27"/>
      <c r="H509" s="27"/>
    </row>
    <row r="510" ht="15.75" customHeight="1">
      <c r="G510" s="27"/>
      <c r="H510" s="27"/>
    </row>
    <row r="511" ht="15.75" customHeight="1">
      <c r="G511" s="27"/>
      <c r="H511" s="27"/>
    </row>
    <row r="512" ht="15.75" customHeight="1">
      <c r="G512" s="27"/>
      <c r="H512" s="27"/>
    </row>
    <row r="513" ht="15.75" customHeight="1">
      <c r="G513" s="27"/>
      <c r="H513" s="27"/>
    </row>
    <row r="514" ht="15.75" customHeight="1">
      <c r="G514" s="27"/>
      <c r="H514" s="27"/>
    </row>
    <row r="515" ht="15.75" customHeight="1">
      <c r="G515" s="27"/>
      <c r="H515" s="27"/>
    </row>
    <row r="516" ht="15.75" customHeight="1">
      <c r="G516" s="27"/>
      <c r="H516" s="27"/>
    </row>
    <row r="517" ht="15.75" customHeight="1">
      <c r="G517" s="27"/>
      <c r="H517" s="27"/>
    </row>
    <row r="518" ht="15.75" customHeight="1">
      <c r="G518" s="27"/>
      <c r="H518" s="27"/>
    </row>
    <row r="519" ht="15.75" customHeight="1">
      <c r="G519" s="27"/>
      <c r="H519" s="27"/>
    </row>
    <row r="520" ht="15.75" customHeight="1">
      <c r="G520" s="27"/>
      <c r="H520" s="27"/>
    </row>
    <row r="521" ht="15.75" customHeight="1">
      <c r="G521" s="27"/>
      <c r="H521" s="27"/>
    </row>
    <row r="522" ht="15.75" customHeight="1">
      <c r="G522" s="27"/>
      <c r="H522" s="27"/>
    </row>
    <row r="523" ht="15.75" customHeight="1">
      <c r="G523" s="27"/>
      <c r="H523" s="27"/>
    </row>
    <row r="524" ht="15.75" customHeight="1">
      <c r="G524" s="27"/>
      <c r="H524" s="27"/>
    </row>
    <row r="525" ht="15.75" customHeight="1">
      <c r="G525" s="27"/>
      <c r="H525" s="27"/>
    </row>
    <row r="526" ht="15.75" customHeight="1">
      <c r="G526" s="27"/>
      <c r="H526" s="27"/>
    </row>
    <row r="527" ht="15.75" customHeight="1">
      <c r="G527" s="27"/>
      <c r="H527" s="27"/>
    </row>
    <row r="528" ht="15.75" customHeight="1">
      <c r="G528" s="27"/>
      <c r="H528" s="27"/>
    </row>
    <row r="529" ht="15.75" customHeight="1">
      <c r="G529" s="27"/>
      <c r="H529" s="27"/>
    </row>
    <row r="530" ht="15.75" customHeight="1">
      <c r="G530" s="27"/>
      <c r="H530" s="27"/>
    </row>
    <row r="531" ht="15.75" customHeight="1">
      <c r="G531" s="27"/>
      <c r="H531" s="27"/>
    </row>
    <row r="532" ht="15.75" customHeight="1">
      <c r="G532" s="27"/>
      <c r="H532" s="27"/>
    </row>
    <row r="533" ht="15.75" customHeight="1">
      <c r="G533" s="27"/>
      <c r="H533" s="27"/>
    </row>
    <row r="534" ht="15.75" customHeight="1">
      <c r="G534" s="27"/>
      <c r="H534" s="27"/>
    </row>
    <row r="535" ht="15.75" customHeight="1">
      <c r="G535" s="27"/>
      <c r="H535" s="27"/>
    </row>
    <row r="536" ht="15.75" customHeight="1">
      <c r="G536" s="27"/>
      <c r="H536" s="27"/>
    </row>
    <row r="537" ht="15.75" customHeight="1">
      <c r="G537" s="27"/>
      <c r="H537" s="27"/>
    </row>
    <row r="538" ht="15.75" customHeight="1">
      <c r="G538" s="27"/>
      <c r="H538" s="27"/>
    </row>
    <row r="539" ht="15.75" customHeight="1">
      <c r="G539" s="27"/>
      <c r="H539" s="27"/>
    </row>
    <row r="540" ht="15.75" customHeight="1">
      <c r="G540" s="27"/>
      <c r="H540" s="27"/>
    </row>
    <row r="541" ht="15.75" customHeight="1">
      <c r="G541" s="27"/>
      <c r="H541" s="27"/>
    </row>
    <row r="542" ht="15.75" customHeight="1">
      <c r="G542" s="27"/>
      <c r="H542" s="27"/>
    </row>
    <row r="543" ht="15.75" customHeight="1">
      <c r="G543" s="27"/>
      <c r="H543" s="27"/>
    </row>
    <row r="544" ht="15.75" customHeight="1">
      <c r="G544" s="27"/>
      <c r="H544" s="27"/>
    </row>
    <row r="545" ht="15.75" customHeight="1">
      <c r="G545" s="27"/>
      <c r="H545" s="27"/>
    </row>
    <row r="546" ht="15.75" customHeight="1">
      <c r="G546" s="27"/>
      <c r="H546" s="27"/>
    </row>
    <row r="547" ht="15.75" customHeight="1">
      <c r="G547" s="27"/>
      <c r="H547" s="27"/>
    </row>
    <row r="548" ht="15.75" customHeight="1">
      <c r="G548" s="27"/>
      <c r="H548" s="27"/>
    </row>
    <row r="549" ht="15.75" customHeight="1">
      <c r="G549" s="27"/>
      <c r="H549" s="27"/>
    </row>
    <row r="550" ht="15.75" customHeight="1">
      <c r="G550" s="27"/>
      <c r="H550" s="27"/>
    </row>
    <row r="551" ht="15.75" customHeight="1">
      <c r="G551" s="27"/>
      <c r="H551" s="27"/>
    </row>
    <row r="552" ht="15.75" customHeight="1">
      <c r="G552" s="27"/>
      <c r="H552" s="27"/>
    </row>
    <row r="553" ht="15.75" customHeight="1">
      <c r="G553" s="27"/>
      <c r="H553" s="27"/>
    </row>
    <row r="554" ht="15.75" customHeight="1">
      <c r="G554" s="27"/>
      <c r="H554" s="27"/>
    </row>
    <row r="555" ht="15.75" customHeight="1">
      <c r="G555" s="27"/>
      <c r="H555" s="27"/>
    </row>
    <row r="556" ht="15.75" customHeight="1">
      <c r="G556" s="27"/>
      <c r="H556" s="27"/>
    </row>
    <row r="557" ht="15.75" customHeight="1">
      <c r="G557" s="27"/>
      <c r="H557" s="27"/>
    </row>
    <row r="558" ht="15.75" customHeight="1">
      <c r="G558" s="27"/>
      <c r="H558" s="27"/>
    </row>
    <row r="559" ht="15.75" customHeight="1">
      <c r="G559" s="27"/>
      <c r="H559" s="27"/>
    </row>
    <row r="560" ht="15.75" customHeight="1">
      <c r="G560" s="27"/>
      <c r="H560" s="27"/>
    </row>
    <row r="561" ht="15.75" customHeight="1">
      <c r="G561" s="27"/>
      <c r="H561" s="27"/>
    </row>
    <row r="562" ht="15.75" customHeight="1">
      <c r="G562" s="27"/>
      <c r="H562" s="27"/>
    </row>
    <row r="563" ht="15.75" customHeight="1">
      <c r="G563" s="27"/>
      <c r="H563" s="27"/>
    </row>
    <row r="564" ht="15.75" customHeight="1">
      <c r="G564" s="27"/>
      <c r="H564" s="27"/>
    </row>
    <row r="565" ht="15.75" customHeight="1">
      <c r="G565" s="27"/>
      <c r="H565" s="27"/>
    </row>
    <row r="566" ht="15.75" customHeight="1">
      <c r="G566" s="27"/>
      <c r="H566" s="27"/>
    </row>
    <row r="567" ht="15.75" customHeight="1">
      <c r="G567" s="27"/>
      <c r="H567" s="27"/>
    </row>
    <row r="568" ht="15.75" customHeight="1">
      <c r="G568" s="27"/>
      <c r="H568" s="27"/>
    </row>
    <row r="569" ht="15.75" customHeight="1">
      <c r="G569" s="27"/>
      <c r="H569" s="27"/>
    </row>
    <row r="570" ht="15.75" customHeight="1">
      <c r="G570" s="27"/>
      <c r="H570" s="27"/>
    </row>
    <row r="571" ht="15.75" customHeight="1">
      <c r="G571" s="27"/>
      <c r="H571" s="27"/>
    </row>
    <row r="572" ht="15.75" customHeight="1">
      <c r="G572" s="27"/>
      <c r="H572" s="27"/>
    </row>
    <row r="573" ht="15.75" customHeight="1">
      <c r="G573" s="27"/>
      <c r="H573" s="27"/>
    </row>
    <row r="574" ht="15.75" customHeight="1">
      <c r="G574" s="27"/>
      <c r="H574" s="27"/>
    </row>
    <row r="575" ht="15.75" customHeight="1">
      <c r="G575" s="27"/>
      <c r="H575" s="27"/>
    </row>
    <row r="576" ht="15.75" customHeight="1">
      <c r="G576" s="27"/>
      <c r="H576" s="27"/>
    </row>
    <row r="577" ht="15.75" customHeight="1">
      <c r="G577" s="27"/>
      <c r="H577" s="27"/>
    </row>
    <row r="578" ht="15.75" customHeight="1">
      <c r="G578" s="27"/>
      <c r="H578" s="27"/>
    </row>
    <row r="579" ht="15.75" customHeight="1">
      <c r="G579" s="27"/>
      <c r="H579" s="27"/>
    </row>
    <row r="580" ht="15.75" customHeight="1">
      <c r="G580" s="27"/>
      <c r="H580" s="27"/>
    </row>
    <row r="581" ht="15.75" customHeight="1">
      <c r="G581" s="27"/>
      <c r="H581" s="27"/>
    </row>
    <row r="582" ht="15.75" customHeight="1">
      <c r="G582" s="27"/>
      <c r="H582" s="27"/>
    </row>
    <row r="583" ht="15.75" customHeight="1">
      <c r="G583" s="27"/>
      <c r="H583" s="27"/>
    </row>
    <row r="584" ht="15.75" customHeight="1">
      <c r="G584" s="27"/>
      <c r="H584" s="27"/>
    </row>
    <row r="585" ht="15.75" customHeight="1">
      <c r="G585" s="27"/>
      <c r="H585" s="27"/>
    </row>
    <row r="586" ht="15.75" customHeight="1">
      <c r="G586" s="27"/>
      <c r="H586" s="27"/>
    </row>
    <row r="587" ht="15.75" customHeight="1">
      <c r="G587" s="27"/>
      <c r="H587" s="27"/>
    </row>
    <row r="588" ht="15.75" customHeight="1">
      <c r="G588" s="27"/>
      <c r="H588" s="27"/>
    </row>
    <row r="589" ht="15.75" customHeight="1">
      <c r="G589" s="27"/>
      <c r="H589" s="27"/>
    </row>
    <row r="590" ht="15.75" customHeight="1">
      <c r="G590" s="27"/>
      <c r="H590" s="27"/>
    </row>
    <row r="591" ht="15.75" customHeight="1">
      <c r="G591" s="27"/>
      <c r="H591" s="27"/>
    </row>
    <row r="592" ht="15.75" customHeight="1">
      <c r="G592" s="27"/>
      <c r="H592" s="27"/>
    </row>
    <row r="593" ht="15.75" customHeight="1">
      <c r="G593" s="27"/>
      <c r="H593" s="27"/>
    </row>
    <row r="594" ht="15.75" customHeight="1">
      <c r="G594" s="27"/>
      <c r="H594" s="27"/>
    </row>
    <row r="595" ht="15.75" customHeight="1">
      <c r="G595" s="27"/>
      <c r="H595" s="27"/>
    </row>
    <row r="596" ht="15.75" customHeight="1">
      <c r="G596" s="27"/>
      <c r="H596" s="27"/>
    </row>
    <row r="597" ht="15.75" customHeight="1">
      <c r="G597" s="27"/>
      <c r="H597" s="27"/>
    </row>
    <row r="598" ht="15.75" customHeight="1">
      <c r="G598" s="27"/>
      <c r="H598" s="27"/>
    </row>
    <row r="599" ht="15.75" customHeight="1">
      <c r="G599" s="27"/>
      <c r="H599" s="27"/>
    </row>
    <row r="600" ht="15.75" customHeight="1">
      <c r="G600" s="27"/>
      <c r="H600" s="27"/>
    </row>
    <row r="601" ht="15.75" customHeight="1">
      <c r="G601" s="27"/>
      <c r="H601" s="27"/>
    </row>
    <row r="602" ht="15.75" customHeight="1">
      <c r="G602" s="27"/>
      <c r="H602" s="27"/>
    </row>
    <row r="603" ht="15.75" customHeight="1">
      <c r="G603" s="27"/>
      <c r="H603" s="27"/>
    </row>
    <row r="604" ht="15.75" customHeight="1">
      <c r="G604" s="27"/>
      <c r="H604" s="27"/>
    </row>
    <row r="605" ht="15.75" customHeight="1">
      <c r="G605" s="27"/>
      <c r="H605" s="27"/>
    </row>
    <row r="606" ht="15.75" customHeight="1">
      <c r="G606" s="27"/>
      <c r="H606" s="27"/>
    </row>
    <row r="607" ht="15.75" customHeight="1">
      <c r="G607" s="27"/>
      <c r="H607" s="27"/>
    </row>
    <row r="608" ht="15.75" customHeight="1">
      <c r="G608" s="27"/>
      <c r="H608" s="27"/>
    </row>
    <row r="609" ht="15.75" customHeight="1">
      <c r="G609" s="27"/>
      <c r="H609" s="27"/>
    </row>
    <row r="610" ht="15.75" customHeight="1">
      <c r="G610" s="27"/>
      <c r="H610" s="27"/>
    </row>
    <row r="611" ht="15.75" customHeight="1">
      <c r="G611" s="27"/>
      <c r="H611" s="27"/>
    </row>
    <row r="612" ht="15.75" customHeight="1">
      <c r="G612" s="27"/>
      <c r="H612" s="27"/>
    </row>
    <row r="613" ht="15.75" customHeight="1">
      <c r="G613" s="27"/>
      <c r="H613" s="27"/>
    </row>
    <row r="614" ht="15.75" customHeight="1">
      <c r="G614" s="27"/>
      <c r="H614" s="27"/>
    </row>
    <row r="615" ht="15.75" customHeight="1">
      <c r="G615" s="27"/>
      <c r="H615" s="27"/>
    </row>
    <row r="616" ht="15.75" customHeight="1">
      <c r="G616" s="27"/>
      <c r="H616" s="27"/>
    </row>
    <row r="617" ht="15.75" customHeight="1">
      <c r="G617" s="27"/>
      <c r="H617" s="27"/>
    </row>
    <row r="618" ht="15.75" customHeight="1">
      <c r="G618" s="27"/>
      <c r="H618" s="27"/>
    </row>
    <row r="619" ht="15.75" customHeight="1">
      <c r="G619" s="27"/>
      <c r="H619" s="27"/>
    </row>
    <row r="620" ht="15.75" customHeight="1">
      <c r="G620" s="27"/>
      <c r="H620" s="27"/>
    </row>
    <row r="621" ht="15.75" customHeight="1">
      <c r="G621" s="27"/>
      <c r="H621" s="27"/>
    </row>
    <row r="622" ht="15.75" customHeight="1">
      <c r="G622" s="27"/>
      <c r="H622" s="27"/>
    </row>
    <row r="623" ht="15.75" customHeight="1">
      <c r="G623" s="27"/>
      <c r="H623" s="27"/>
    </row>
    <row r="624" ht="15.75" customHeight="1">
      <c r="G624" s="27"/>
      <c r="H624" s="27"/>
    </row>
    <row r="625" ht="15.75" customHeight="1">
      <c r="G625" s="27"/>
      <c r="H625" s="27"/>
    </row>
    <row r="626" ht="15.75" customHeight="1">
      <c r="G626" s="27"/>
      <c r="H626" s="27"/>
    </row>
    <row r="627" ht="15.75" customHeight="1">
      <c r="G627" s="27"/>
      <c r="H627" s="27"/>
    </row>
    <row r="628" ht="15.75" customHeight="1">
      <c r="G628" s="27"/>
      <c r="H628" s="27"/>
    </row>
    <row r="629" ht="15.75" customHeight="1">
      <c r="G629" s="27"/>
      <c r="H629" s="27"/>
    </row>
    <row r="630" ht="15.75" customHeight="1">
      <c r="G630" s="27"/>
      <c r="H630" s="27"/>
    </row>
    <row r="631" ht="15.75" customHeight="1">
      <c r="G631" s="27"/>
      <c r="H631" s="27"/>
    </row>
    <row r="632" ht="15.75" customHeight="1">
      <c r="G632" s="27"/>
      <c r="H632" s="27"/>
    </row>
    <row r="633" ht="15.75" customHeight="1">
      <c r="G633" s="27"/>
      <c r="H633" s="27"/>
    </row>
    <row r="634" ht="15.75" customHeight="1">
      <c r="G634" s="27"/>
      <c r="H634" s="27"/>
    </row>
    <row r="635" ht="15.75" customHeight="1">
      <c r="G635" s="27"/>
      <c r="H635" s="27"/>
    </row>
    <row r="636" ht="15.75" customHeight="1">
      <c r="G636" s="27"/>
      <c r="H636" s="27"/>
    </row>
    <row r="637" ht="15.75" customHeight="1">
      <c r="G637" s="27"/>
      <c r="H637" s="27"/>
    </row>
    <row r="638" ht="15.75" customHeight="1">
      <c r="G638" s="27"/>
      <c r="H638" s="27"/>
    </row>
    <row r="639" ht="15.75" customHeight="1">
      <c r="G639" s="27"/>
      <c r="H639" s="27"/>
    </row>
    <row r="640" ht="15.75" customHeight="1">
      <c r="G640" s="27"/>
      <c r="H640" s="27"/>
    </row>
    <row r="641" ht="15.75" customHeight="1">
      <c r="G641" s="27"/>
      <c r="H641" s="27"/>
    </row>
    <row r="642" ht="15.75" customHeight="1">
      <c r="G642" s="27"/>
      <c r="H642" s="27"/>
    </row>
    <row r="643" ht="15.75" customHeight="1">
      <c r="G643" s="27"/>
      <c r="H643" s="27"/>
    </row>
    <row r="644" ht="15.75" customHeight="1">
      <c r="G644" s="27"/>
      <c r="H644" s="27"/>
    </row>
    <row r="645" ht="15.75" customHeight="1">
      <c r="G645" s="27"/>
      <c r="H645" s="27"/>
    </row>
    <row r="646" ht="15.75" customHeight="1">
      <c r="G646" s="27"/>
      <c r="H646" s="27"/>
    </row>
    <row r="647" ht="15.75" customHeight="1">
      <c r="G647" s="27"/>
      <c r="H647" s="27"/>
    </row>
    <row r="648" ht="15.75" customHeight="1">
      <c r="G648" s="27"/>
      <c r="H648" s="27"/>
    </row>
    <row r="649" ht="15.75" customHeight="1">
      <c r="G649" s="27"/>
      <c r="H649" s="27"/>
    </row>
    <row r="650" ht="15.75" customHeight="1">
      <c r="G650" s="27"/>
      <c r="H650" s="27"/>
    </row>
    <row r="651" ht="15.75" customHeight="1">
      <c r="G651" s="27"/>
      <c r="H651" s="27"/>
    </row>
    <row r="652" ht="15.75" customHeight="1">
      <c r="G652" s="27"/>
      <c r="H652" s="27"/>
    </row>
    <row r="653" ht="15.75" customHeight="1">
      <c r="G653" s="27"/>
      <c r="H653" s="27"/>
    </row>
    <row r="654" ht="15.75" customHeight="1">
      <c r="G654" s="27"/>
      <c r="H654" s="27"/>
    </row>
    <row r="655" ht="15.75" customHeight="1">
      <c r="G655" s="27"/>
      <c r="H655" s="27"/>
    </row>
    <row r="656" ht="15.75" customHeight="1">
      <c r="G656" s="27"/>
      <c r="H656" s="27"/>
    </row>
    <row r="657" ht="15.75" customHeight="1">
      <c r="G657" s="27"/>
      <c r="H657" s="27"/>
    </row>
    <row r="658" ht="15.75" customHeight="1">
      <c r="G658" s="27"/>
      <c r="H658" s="27"/>
    </row>
    <row r="659" ht="15.75" customHeight="1">
      <c r="G659" s="27"/>
      <c r="H659" s="27"/>
    </row>
    <row r="660" ht="15.75" customHeight="1">
      <c r="G660" s="27"/>
      <c r="H660" s="27"/>
    </row>
    <row r="661" ht="15.75" customHeight="1">
      <c r="G661" s="27"/>
      <c r="H661" s="27"/>
    </row>
    <row r="662" ht="15.75" customHeight="1">
      <c r="G662" s="27"/>
      <c r="H662" s="27"/>
    </row>
    <row r="663" ht="15.75" customHeight="1">
      <c r="G663" s="27"/>
      <c r="H663" s="27"/>
    </row>
    <row r="664" ht="15.75" customHeight="1">
      <c r="G664" s="27"/>
      <c r="H664" s="27"/>
    </row>
    <row r="665" ht="15.75" customHeight="1">
      <c r="G665" s="27"/>
      <c r="H665" s="27"/>
    </row>
    <row r="666" ht="15.75" customHeight="1">
      <c r="G666" s="27"/>
      <c r="H666" s="27"/>
    </row>
    <row r="667" ht="15.75" customHeight="1">
      <c r="G667" s="27"/>
      <c r="H667" s="27"/>
    </row>
    <row r="668" ht="15.75" customHeight="1">
      <c r="G668" s="27"/>
      <c r="H668" s="27"/>
    </row>
    <row r="669" ht="15.75" customHeight="1">
      <c r="G669" s="27"/>
      <c r="H669" s="27"/>
    </row>
    <row r="670" ht="15.75" customHeight="1">
      <c r="G670" s="27"/>
      <c r="H670" s="27"/>
    </row>
    <row r="671" ht="15.75" customHeight="1">
      <c r="G671" s="27"/>
      <c r="H671" s="27"/>
    </row>
    <row r="672" ht="15.75" customHeight="1">
      <c r="G672" s="27"/>
      <c r="H672" s="27"/>
    </row>
    <row r="673" ht="15.75" customHeight="1">
      <c r="G673" s="27"/>
      <c r="H673" s="27"/>
    </row>
    <row r="674" ht="15.75" customHeight="1">
      <c r="G674" s="27"/>
      <c r="H674" s="27"/>
    </row>
    <row r="675" ht="15.75" customHeight="1">
      <c r="G675" s="27"/>
      <c r="H675" s="27"/>
    </row>
    <row r="676" ht="15.75" customHeight="1">
      <c r="G676" s="27"/>
      <c r="H676" s="27"/>
    </row>
    <row r="677" ht="15.75" customHeight="1">
      <c r="G677" s="27"/>
      <c r="H677" s="27"/>
    </row>
    <row r="678" ht="15.75" customHeight="1">
      <c r="G678" s="27"/>
      <c r="H678" s="27"/>
    </row>
    <row r="679" ht="15.75" customHeight="1">
      <c r="G679" s="27"/>
      <c r="H679" s="27"/>
    </row>
    <row r="680" ht="15.75" customHeight="1">
      <c r="G680" s="27"/>
      <c r="H680" s="27"/>
    </row>
    <row r="681" ht="15.75" customHeight="1">
      <c r="G681" s="27"/>
      <c r="H681" s="27"/>
    </row>
    <row r="682" ht="15.75" customHeight="1">
      <c r="G682" s="27"/>
      <c r="H682" s="27"/>
    </row>
    <row r="683" ht="15.75" customHeight="1">
      <c r="G683" s="27"/>
      <c r="H683" s="27"/>
    </row>
    <row r="684" ht="15.75" customHeight="1">
      <c r="G684" s="27"/>
      <c r="H684" s="27"/>
    </row>
    <row r="685" ht="15.75" customHeight="1">
      <c r="G685" s="27"/>
      <c r="H685" s="27"/>
    </row>
    <row r="686" ht="15.75" customHeight="1">
      <c r="G686" s="27"/>
      <c r="H686" s="27"/>
    </row>
    <row r="687" ht="15.75" customHeight="1">
      <c r="G687" s="27"/>
      <c r="H687" s="27"/>
    </row>
    <row r="688" ht="15.75" customHeight="1">
      <c r="G688" s="27"/>
      <c r="H688" s="27"/>
    </row>
    <row r="689" ht="15.75" customHeight="1">
      <c r="G689" s="27"/>
      <c r="H689" s="27"/>
    </row>
    <row r="690" ht="15.75" customHeight="1">
      <c r="G690" s="27"/>
      <c r="H690" s="27"/>
    </row>
    <row r="691" ht="15.75" customHeight="1">
      <c r="G691" s="27"/>
      <c r="H691" s="27"/>
    </row>
    <row r="692" ht="15.75" customHeight="1">
      <c r="G692" s="27"/>
      <c r="H692" s="27"/>
    </row>
    <row r="693" ht="15.75" customHeight="1">
      <c r="G693" s="27"/>
      <c r="H693" s="27"/>
    </row>
    <row r="694" ht="15.75" customHeight="1">
      <c r="G694" s="27"/>
      <c r="H694" s="27"/>
    </row>
    <row r="695" ht="15.75" customHeight="1">
      <c r="G695" s="27"/>
      <c r="H695" s="27"/>
    </row>
    <row r="696" ht="15.75" customHeight="1">
      <c r="G696" s="27"/>
      <c r="H696" s="27"/>
    </row>
    <row r="697" ht="15.75" customHeight="1">
      <c r="G697" s="27"/>
      <c r="H697" s="27"/>
    </row>
    <row r="698" ht="15.75" customHeight="1">
      <c r="G698" s="27"/>
      <c r="H698" s="27"/>
    </row>
    <row r="699" ht="15.75" customHeight="1">
      <c r="G699" s="27"/>
      <c r="H699" s="27"/>
    </row>
    <row r="700" ht="15.75" customHeight="1">
      <c r="G700" s="27"/>
      <c r="H700" s="27"/>
    </row>
    <row r="701" ht="15.75" customHeight="1">
      <c r="G701" s="27"/>
      <c r="H701" s="27"/>
    </row>
    <row r="702" ht="15.75" customHeight="1">
      <c r="G702" s="27"/>
      <c r="H702" s="27"/>
    </row>
    <row r="703" ht="15.75" customHeight="1">
      <c r="G703" s="27"/>
      <c r="H703" s="27"/>
    </row>
    <row r="704" ht="15.75" customHeight="1">
      <c r="G704" s="27"/>
      <c r="H704" s="27"/>
    </row>
    <row r="705" ht="15.75" customHeight="1">
      <c r="G705" s="27"/>
      <c r="H705" s="27"/>
    </row>
    <row r="706" ht="15.75" customHeight="1">
      <c r="G706" s="27"/>
      <c r="H706" s="27"/>
    </row>
    <row r="707" ht="15.75" customHeight="1">
      <c r="G707" s="27"/>
      <c r="H707" s="27"/>
    </row>
    <row r="708" ht="15.75" customHeight="1">
      <c r="G708" s="27"/>
      <c r="H708" s="27"/>
    </row>
    <row r="709" ht="15.75" customHeight="1">
      <c r="G709" s="27"/>
      <c r="H709" s="27"/>
    </row>
    <row r="710" ht="15.75" customHeight="1">
      <c r="G710" s="27"/>
      <c r="H710" s="27"/>
    </row>
    <row r="711" ht="15.75" customHeight="1">
      <c r="G711" s="27"/>
      <c r="H711" s="27"/>
    </row>
    <row r="712" ht="15.75" customHeight="1">
      <c r="G712" s="27"/>
      <c r="H712" s="27"/>
    </row>
    <row r="713" ht="15.75" customHeight="1">
      <c r="G713" s="27"/>
      <c r="H713" s="27"/>
    </row>
    <row r="714" ht="15.75" customHeight="1">
      <c r="G714" s="27"/>
      <c r="H714" s="27"/>
    </row>
    <row r="715" ht="15.75" customHeight="1">
      <c r="G715" s="27"/>
      <c r="H715" s="27"/>
    </row>
    <row r="716" ht="15.75" customHeight="1">
      <c r="G716" s="27"/>
      <c r="H716" s="27"/>
    </row>
    <row r="717" ht="15.75" customHeight="1">
      <c r="G717" s="27"/>
      <c r="H717" s="27"/>
    </row>
    <row r="718" ht="15.75" customHeight="1">
      <c r="G718" s="27"/>
      <c r="H718" s="27"/>
    </row>
    <row r="719" ht="15.75" customHeight="1">
      <c r="G719" s="27"/>
      <c r="H719" s="27"/>
    </row>
    <row r="720" ht="15.75" customHeight="1">
      <c r="G720" s="27"/>
      <c r="H720" s="27"/>
    </row>
    <row r="721" ht="15.75" customHeight="1">
      <c r="G721" s="27"/>
      <c r="H721" s="27"/>
    </row>
    <row r="722" ht="15.75" customHeight="1">
      <c r="G722" s="27"/>
      <c r="H722" s="27"/>
    </row>
    <row r="723" ht="15.75" customHeight="1">
      <c r="G723" s="27"/>
      <c r="H723" s="27"/>
    </row>
    <row r="724" ht="15.75" customHeight="1">
      <c r="G724" s="27"/>
      <c r="H724" s="27"/>
    </row>
    <row r="725" ht="15.75" customHeight="1">
      <c r="G725" s="27"/>
      <c r="H725" s="27"/>
    </row>
    <row r="726" ht="15.75" customHeight="1">
      <c r="G726" s="27"/>
      <c r="H726" s="27"/>
    </row>
    <row r="727" ht="15.75" customHeight="1">
      <c r="G727" s="27"/>
      <c r="H727" s="27"/>
    </row>
    <row r="728" ht="15.75" customHeight="1">
      <c r="G728" s="27"/>
      <c r="H728" s="27"/>
    </row>
    <row r="729" ht="15.75" customHeight="1">
      <c r="G729" s="27"/>
      <c r="H729" s="27"/>
    </row>
    <row r="730" ht="15.75" customHeight="1">
      <c r="G730" s="27"/>
      <c r="H730" s="27"/>
    </row>
    <row r="731" ht="15.75" customHeight="1">
      <c r="G731" s="27"/>
      <c r="H731" s="27"/>
    </row>
    <row r="732" ht="15.75" customHeight="1">
      <c r="G732" s="27"/>
      <c r="H732" s="27"/>
    </row>
    <row r="733" ht="15.75" customHeight="1">
      <c r="G733" s="27"/>
      <c r="H733" s="27"/>
    </row>
    <row r="734" ht="15.75" customHeight="1">
      <c r="G734" s="27"/>
      <c r="H734" s="27"/>
    </row>
    <row r="735" ht="15.75" customHeight="1">
      <c r="G735" s="27"/>
      <c r="H735" s="27"/>
    </row>
    <row r="736" ht="15.75" customHeight="1">
      <c r="G736" s="27"/>
      <c r="H736" s="27"/>
    </row>
    <row r="737" ht="15.75" customHeight="1">
      <c r="G737" s="27"/>
      <c r="H737" s="27"/>
    </row>
    <row r="738" ht="15.75" customHeight="1">
      <c r="G738" s="27"/>
      <c r="H738" s="27"/>
    </row>
    <row r="739" ht="15.75" customHeight="1">
      <c r="G739" s="27"/>
      <c r="H739" s="27"/>
    </row>
    <row r="740" ht="15.75" customHeight="1">
      <c r="G740" s="27"/>
      <c r="H740" s="27"/>
    </row>
    <row r="741" ht="15.75" customHeight="1">
      <c r="G741" s="27"/>
      <c r="H741" s="27"/>
    </row>
    <row r="742" ht="15.75" customHeight="1">
      <c r="G742" s="27"/>
      <c r="H742" s="27"/>
    </row>
    <row r="743" ht="15.75" customHeight="1">
      <c r="G743" s="27"/>
      <c r="H743" s="27"/>
    </row>
    <row r="744" ht="15.75" customHeight="1">
      <c r="G744" s="27"/>
      <c r="H744" s="27"/>
    </row>
    <row r="745" ht="15.75" customHeight="1">
      <c r="G745" s="27"/>
      <c r="H745" s="27"/>
    </row>
    <row r="746" ht="15.75" customHeight="1">
      <c r="G746" s="27"/>
      <c r="H746" s="27"/>
    </row>
    <row r="747" ht="15.75" customHeight="1">
      <c r="G747" s="27"/>
      <c r="H747" s="27"/>
    </row>
    <row r="748" ht="15.75" customHeight="1">
      <c r="G748" s="27"/>
      <c r="H748" s="27"/>
    </row>
    <row r="749" ht="15.75" customHeight="1">
      <c r="G749" s="27"/>
      <c r="H749" s="27"/>
    </row>
    <row r="750" ht="15.75" customHeight="1">
      <c r="G750" s="27"/>
      <c r="H750" s="27"/>
    </row>
    <row r="751" ht="15.75" customHeight="1">
      <c r="G751" s="27"/>
      <c r="H751" s="27"/>
    </row>
    <row r="752" ht="15.75" customHeight="1">
      <c r="G752" s="27"/>
      <c r="H752" s="27"/>
    </row>
    <row r="753" ht="15.75" customHeight="1">
      <c r="G753" s="27"/>
      <c r="H753" s="27"/>
    </row>
    <row r="754" ht="15.75" customHeight="1">
      <c r="G754" s="27"/>
      <c r="H754" s="27"/>
    </row>
    <row r="755" ht="15.75" customHeight="1">
      <c r="G755" s="27"/>
      <c r="H755" s="27"/>
    </row>
    <row r="756" ht="15.75" customHeight="1">
      <c r="G756" s="27"/>
      <c r="H756" s="27"/>
    </row>
    <row r="757" ht="15.75" customHeight="1">
      <c r="G757" s="27"/>
      <c r="H757" s="27"/>
    </row>
    <row r="758" ht="15.75" customHeight="1">
      <c r="G758" s="27"/>
      <c r="H758" s="27"/>
    </row>
    <row r="759" ht="15.75" customHeight="1">
      <c r="G759" s="27"/>
      <c r="H759" s="27"/>
    </row>
    <row r="760" ht="15.75" customHeight="1">
      <c r="G760" s="27"/>
      <c r="H760" s="27"/>
    </row>
    <row r="761" ht="15.75" customHeight="1">
      <c r="G761" s="27"/>
      <c r="H761" s="27"/>
    </row>
    <row r="762" ht="15.75" customHeight="1">
      <c r="G762" s="27"/>
      <c r="H762" s="27"/>
    </row>
    <row r="763" ht="15.75" customHeight="1">
      <c r="G763" s="27"/>
      <c r="H763" s="27"/>
    </row>
    <row r="764" ht="15.75" customHeight="1">
      <c r="G764" s="27"/>
      <c r="H764" s="27"/>
    </row>
    <row r="765" ht="15.75" customHeight="1">
      <c r="G765" s="27"/>
      <c r="H765" s="27"/>
    </row>
    <row r="766" ht="15.75" customHeight="1">
      <c r="G766" s="27"/>
      <c r="H766" s="27"/>
    </row>
    <row r="767" ht="15.75" customHeight="1">
      <c r="G767" s="27"/>
      <c r="H767" s="27"/>
    </row>
    <row r="768" ht="15.75" customHeight="1">
      <c r="G768" s="27"/>
      <c r="H768" s="27"/>
    </row>
    <row r="769" ht="15.75" customHeight="1">
      <c r="G769" s="27"/>
      <c r="H769" s="27"/>
    </row>
    <row r="770" ht="15.75" customHeight="1">
      <c r="G770" s="27"/>
      <c r="H770" s="27"/>
    </row>
    <row r="771" ht="15.75" customHeight="1">
      <c r="G771" s="27"/>
      <c r="H771" s="27"/>
    </row>
    <row r="772" ht="15.75" customHeight="1">
      <c r="G772" s="27"/>
      <c r="H772" s="27"/>
    </row>
    <row r="773" ht="15.75" customHeight="1">
      <c r="G773" s="27"/>
      <c r="H773" s="27"/>
    </row>
    <row r="774" ht="15.75" customHeight="1">
      <c r="G774" s="27"/>
      <c r="H774" s="27"/>
    </row>
    <row r="775" ht="15.75" customHeight="1">
      <c r="G775" s="27"/>
      <c r="H775" s="27"/>
    </row>
    <row r="776" ht="15.75" customHeight="1">
      <c r="G776" s="27"/>
      <c r="H776" s="27"/>
    </row>
    <row r="777" ht="15.75" customHeight="1">
      <c r="G777" s="27"/>
      <c r="H777" s="27"/>
    </row>
    <row r="778" ht="15.75" customHeight="1">
      <c r="G778" s="27"/>
      <c r="H778" s="27"/>
    </row>
    <row r="779" ht="15.75" customHeight="1">
      <c r="G779" s="27"/>
      <c r="H779" s="27"/>
    </row>
    <row r="780" ht="15.75" customHeight="1">
      <c r="G780" s="27"/>
      <c r="H780" s="27"/>
    </row>
    <row r="781" ht="15.75" customHeight="1">
      <c r="G781" s="27"/>
      <c r="H781" s="27"/>
    </row>
    <row r="782" ht="15.75" customHeight="1">
      <c r="G782" s="27"/>
      <c r="H782" s="27"/>
    </row>
    <row r="783" ht="15.75" customHeight="1">
      <c r="G783" s="27"/>
      <c r="H783" s="27"/>
    </row>
    <row r="784" ht="15.75" customHeight="1">
      <c r="G784" s="27"/>
      <c r="H784" s="27"/>
    </row>
    <row r="785" ht="15.75" customHeight="1">
      <c r="G785" s="27"/>
      <c r="H785" s="27"/>
    </row>
    <row r="786" ht="15.75" customHeight="1">
      <c r="G786" s="27"/>
      <c r="H786" s="27"/>
    </row>
    <row r="787" ht="15.75" customHeight="1">
      <c r="G787" s="27"/>
      <c r="H787" s="27"/>
    </row>
    <row r="788" ht="15.75" customHeight="1">
      <c r="G788" s="27"/>
      <c r="H788" s="27"/>
    </row>
    <row r="789" ht="15.75" customHeight="1">
      <c r="G789" s="27"/>
      <c r="H789" s="27"/>
    </row>
    <row r="790" ht="15.75" customHeight="1">
      <c r="G790" s="27"/>
      <c r="H790" s="27"/>
    </row>
    <row r="791" ht="15.75" customHeight="1">
      <c r="G791" s="27"/>
      <c r="H791" s="27"/>
    </row>
    <row r="792" ht="15.75" customHeight="1">
      <c r="G792" s="27"/>
      <c r="H792" s="27"/>
    </row>
    <row r="793" ht="15.75" customHeight="1">
      <c r="G793" s="27"/>
      <c r="H793" s="27"/>
    </row>
    <row r="794" ht="15.75" customHeight="1">
      <c r="G794" s="27"/>
      <c r="H794" s="27"/>
    </row>
    <row r="795" ht="15.75" customHeight="1">
      <c r="G795" s="27"/>
      <c r="H795" s="27"/>
    </row>
    <row r="796" ht="15.75" customHeight="1">
      <c r="G796" s="27"/>
      <c r="H796" s="27"/>
    </row>
    <row r="797" ht="15.75" customHeight="1">
      <c r="G797" s="27"/>
      <c r="H797" s="27"/>
    </row>
    <row r="798" ht="15.75" customHeight="1">
      <c r="G798" s="27"/>
      <c r="H798" s="27"/>
    </row>
    <row r="799" ht="15.75" customHeight="1">
      <c r="G799" s="27"/>
      <c r="H799" s="27"/>
    </row>
    <row r="800" ht="15.75" customHeight="1">
      <c r="G800" s="27"/>
      <c r="H800" s="27"/>
    </row>
    <row r="801" ht="15.75" customHeight="1">
      <c r="G801" s="27"/>
      <c r="H801" s="27"/>
    </row>
    <row r="802" ht="15.75" customHeight="1">
      <c r="G802" s="27"/>
      <c r="H802" s="27"/>
    </row>
    <row r="803" ht="15.75" customHeight="1">
      <c r="G803" s="27"/>
      <c r="H803" s="27"/>
    </row>
    <row r="804" ht="15.75" customHeight="1">
      <c r="G804" s="27"/>
      <c r="H804" s="27"/>
    </row>
    <row r="805" ht="15.75" customHeight="1">
      <c r="G805" s="27"/>
      <c r="H805" s="27"/>
    </row>
    <row r="806" ht="15.75" customHeight="1">
      <c r="G806" s="27"/>
      <c r="H806" s="27"/>
    </row>
    <row r="807" ht="15.75" customHeight="1">
      <c r="G807" s="27"/>
      <c r="H807" s="27"/>
    </row>
    <row r="808" ht="15.75" customHeight="1">
      <c r="G808" s="27"/>
      <c r="H808" s="27"/>
    </row>
    <row r="809" ht="15.75" customHeight="1">
      <c r="G809" s="27"/>
      <c r="H809" s="27"/>
    </row>
    <row r="810" ht="15.75" customHeight="1">
      <c r="G810" s="27"/>
      <c r="H810" s="27"/>
    </row>
    <row r="811" ht="15.75" customHeight="1">
      <c r="G811" s="27"/>
      <c r="H811" s="27"/>
    </row>
    <row r="812" ht="15.75" customHeight="1">
      <c r="G812" s="27"/>
      <c r="H812" s="27"/>
    </row>
    <row r="813" ht="15.75" customHeight="1">
      <c r="G813" s="27"/>
      <c r="H813" s="27"/>
    </row>
    <row r="814" ht="15.75" customHeight="1">
      <c r="G814" s="27"/>
      <c r="H814" s="27"/>
    </row>
    <row r="815" ht="15.75" customHeight="1">
      <c r="G815" s="27"/>
      <c r="H815" s="27"/>
    </row>
    <row r="816" ht="15.75" customHeight="1">
      <c r="G816" s="27"/>
      <c r="H816" s="27"/>
    </row>
    <row r="817" ht="15.75" customHeight="1">
      <c r="G817" s="27"/>
      <c r="H817" s="27"/>
    </row>
    <row r="818" ht="15.75" customHeight="1">
      <c r="G818" s="27"/>
      <c r="H818" s="27"/>
    </row>
    <row r="819" ht="15.75" customHeight="1">
      <c r="G819" s="27"/>
      <c r="H819" s="27"/>
    </row>
    <row r="820" ht="15.75" customHeight="1">
      <c r="G820" s="27"/>
      <c r="H820" s="27"/>
    </row>
    <row r="821" ht="15.75" customHeight="1">
      <c r="G821" s="27"/>
      <c r="H821" s="27"/>
    </row>
    <row r="822" ht="15.75" customHeight="1">
      <c r="G822" s="27"/>
      <c r="H822" s="27"/>
    </row>
    <row r="823" ht="15.75" customHeight="1">
      <c r="G823" s="27"/>
      <c r="H823" s="27"/>
    </row>
    <row r="824" ht="15.75" customHeight="1">
      <c r="G824" s="27"/>
      <c r="H824" s="27"/>
    </row>
    <row r="825" ht="15.75" customHeight="1">
      <c r="G825" s="27"/>
      <c r="H825" s="27"/>
    </row>
    <row r="826" ht="15.75" customHeight="1">
      <c r="G826" s="27"/>
      <c r="H826" s="27"/>
    </row>
    <row r="827" ht="15.75" customHeight="1">
      <c r="G827" s="27"/>
      <c r="H827" s="27"/>
    </row>
    <row r="828" ht="15.75" customHeight="1">
      <c r="G828" s="27"/>
      <c r="H828" s="27"/>
    </row>
    <row r="829" ht="15.75" customHeight="1">
      <c r="G829" s="27"/>
      <c r="H829" s="27"/>
    </row>
    <row r="830" ht="15.75" customHeight="1">
      <c r="G830" s="27"/>
      <c r="H830" s="27"/>
    </row>
    <row r="831" ht="15.75" customHeight="1">
      <c r="G831" s="27"/>
      <c r="H831" s="27"/>
    </row>
    <row r="832" ht="15.75" customHeight="1">
      <c r="G832" s="27"/>
      <c r="H832" s="27"/>
    </row>
    <row r="833" ht="15.75" customHeight="1">
      <c r="G833" s="27"/>
      <c r="H833" s="27"/>
    </row>
    <row r="834" ht="15.75" customHeight="1">
      <c r="G834" s="27"/>
      <c r="H834" s="27"/>
    </row>
    <row r="835" ht="15.75" customHeight="1">
      <c r="G835" s="27"/>
      <c r="H835" s="27"/>
    </row>
    <row r="836" ht="15.75" customHeight="1">
      <c r="G836" s="27"/>
      <c r="H836" s="27"/>
    </row>
    <row r="837" ht="15.75" customHeight="1">
      <c r="G837" s="27"/>
      <c r="H837" s="27"/>
    </row>
    <row r="838" ht="15.75" customHeight="1">
      <c r="G838" s="27"/>
      <c r="H838" s="27"/>
    </row>
    <row r="839" ht="15.75" customHeight="1">
      <c r="G839" s="27"/>
      <c r="H839" s="27"/>
    </row>
    <row r="840" ht="15.75" customHeight="1">
      <c r="G840" s="27"/>
      <c r="H840" s="27"/>
    </row>
    <row r="841" ht="15.75" customHeight="1">
      <c r="G841" s="27"/>
      <c r="H841" s="27"/>
    </row>
    <row r="842" ht="15.75" customHeight="1">
      <c r="G842" s="27"/>
      <c r="H842" s="27"/>
    </row>
    <row r="843" ht="15.75" customHeight="1">
      <c r="G843" s="27"/>
      <c r="H843" s="27"/>
    </row>
    <row r="844" ht="15.75" customHeight="1">
      <c r="G844" s="27"/>
      <c r="H844" s="27"/>
    </row>
    <row r="845" ht="15.75" customHeight="1">
      <c r="G845" s="27"/>
      <c r="H845" s="27"/>
    </row>
    <row r="846" ht="15.75" customHeight="1">
      <c r="G846" s="27"/>
      <c r="H846" s="27"/>
    </row>
    <row r="847" ht="15.75" customHeight="1">
      <c r="G847" s="27"/>
      <c r="H847" s="27"/>
    </row>
    <row r="848" ht="15.75" customHeight="1">
      <c r="G848" s="27"/>
      <c r="H848" s="27"/>
    </row>
    <row r="849" ht="15.75" customHeight="1">
      <c r="G849" s="27"/>
      <c r="H849" s="27"/>
    </row>
    <row r="850" ht="15.75" customHeight="1">
      <c r="G850" s="27"/>
      <c r="H850" s="27"/>
    </row>
    <row r="851" ht="15.75" customHeight="1">
      <c r="G851" s="27"/>
      <c r="H851" s="27"/>
    </row>
    <row r="852" ht="15.75" customHeight="1">
      <c r="G852" s="27"/>
      <c r="H852" s="27"/>
    </row>
    <row r="853" ht="15.75" customHeight="1">
      <c r="G853" s="27"/>
      <c r="H853" s="27"/>
    </row>
    <row r="854" ht="15.75" customHeight="1">
      <c r="G854" s="27"/>
      <c r="H854" s="27"/>
    </row>
    <row r="855" ht="15.75" customHeight="1">
      <c r="G855" s="27"/>
      <c r="H855" s="27"/>
    </row>
    <row r="856" ht="15.75" customHeight="1">
      <c r="G856" s="27"/>
      <c r="H856" s="27"/>
    </row>
    <row r="857" ht="15.75" customHeight="1">
      <c r="G857" s="27"/>
      <c r="H857" s="27"/>
    </row>
    <row r="858" ht="15.75" customHeight="1">
      <c r="G858" s="27"/>
      <c r="H858" s="27"/>
    </row>
    <row r="859" ht="15.75" customHeight="1">
      <c r="G859" s="27"/>
      <c r="H859" s="27"/>
    </row>
    <row r="860" ht="15.75" customHeight="1">
      <c r="G860" s="27"/>
      <c r="H860" s="27"/>
    </row>
    <row r="861" ht="15.75" customHeight="1">
      <c r="G861" s="27"/>
      <c r="H861" s="27"/>
    </row>
    <row r="862" ht="15.75" customHeight="1">
      <c r="G862" s="27"/>
      <c r="H862" s="27"/>
    </row>
    <row r="863" ht="15.75" customHeight="1">
      <c r="G863" s="27"/>
      <c r="H863" s="27"/>
    </row>
    <row r="864" ht="15.75" customHeight="1">
      <c r="G864" s="27"/>
      <c r="H864" s="27"/>
    </row>
    <row r="865" ht="15.75" customHeight="1">
      <c r="G865" s="27"/>
      <c r="H865" s="27"/>
    </row>
    <row r="866" ht="15.75" customHeight="1">
      <c r="G866" s="27"/>
      <c r="H866" s="27"/>
    </row>
    <row r="867" ht="15.75" customHeight="1">
      <c r="G867" s="27"/>
      <c r="H867" s="27"/>
    </row>
    <row r="868" ht="15.75" customHeight="1">
      <c r="G868" s="27"/>
      <c r="H868" s="27"/>
    </row>
    <row r="869" ht="15.75" customHeight="1">
      <c r="G869" s="27"/>
      <c r="H869" s="27"/>
    </row>
    <row r="870" ht="15.75" customHeight="1">
      <c r="G870" s="27"/>
      <c r="H870" s="27"/>
    </row>
    <row r="871" ht="15.75" customHeight="1">
      <c r="G871" s="27"/>
      <c r="H871" s="27"/>
    </row>
    <row r="872" ht="15.75" customHeight="1">
      <c r="G872" s="27"/>
      <c r="H872" s="27"/>
    </row>
    <row r="873" ht="15.75" customHeight="1">
      <c r="G873" s="27"/>
      <c r="H873" s="27"/>
    </row>
    <row r="874" ht="15.75" customHeight="1">
      <c r="G874" s="27"/>
      <c r="H874" s="27"/>
    </row>
    <row r="875" ht="15.75" customHeight="1">
      <c r="G875" s="27"/>
      <c r="H875" s="27"/>
    </row>
    <row r="876" ht="15.75" customHeight="1">
      <c r="G876" s="27"/>
      <c r="H876" s="27"/>
    </row>
    <row r="877" ht="15.75" customHeight="1">
      <c r="G877" s="27"/>
      <c r="H877" s="27"/>
    </row>
    <row r="878" ht="15.75" customHeight="1">
      <c r="G878" s="27"/>
      <c r="H878" s="27"/>
    </row>
    <row r="879" ht="15.75" customHeight="1">
      <c r="G879" s="27"/>
      <c r="H879" s="27"/>
    </row>
    <row r="880" ht="15.75" customHeight="1">
      <c r="G880" s="27"/>
      <c r="H880" s="27"/>
    </row>
    <row r="881" ht="15.75" customHeight="1">
      <c r="G881" s="27"/>
      <c r="H881" s="27"/>
    </row>
    <row r="882" ht="15.75" customHeight="1">
      <c r="G882" s="27"/>
      <c r="H882" s="27"/>
    </row>
    <row r="883" ht="15.75" customHeight="1">
      <c r="G883" s="27"/>
      <c r="H883" s="27"/>
    </row>
    <row r="884" ht="15.75" customHeight="1">
      <c r="G884" s="27"/>
      <c r="H884" s="27"/>
    </row>
    <row r="885" ht="15.75" customHeight="1">
      <c r="G885" s="27"/>
      <c r="H885" s="27"/>
    </row>
    <row r="886" ht="15.75" customHeight="1">
      <c r="G886" s="27"/>
      <c r="H886" s="27"/>
    </row>
    <row r="887" ht="15.75" customHeight="1">
      <c r="G887" s="27"/>
      <c r="H887" s="27"/>
    </row>
    <row r="888" ht="15.75" customHeight="1">
      <c r="G888" s="27"/>
      <c r="H888" s="27"/>
    </row>
    <row r="889" ht="15.75" customHeight="1">
      <c r="G889" s="27"/>
      <c r="H889" s="27"/>
    </row>
    <row r="890" ht="15.75" customHeight="1">
      <c r="G890" s="27"/>
      <c r="H890" s="27"/>
    </row>
    <row r="891" ht="15.75" customHeight="1">
      <c r="G891" s="27"/>
      <c r="H891" s="27"/>
    </row>
    <row r="892" ht="15.75" customHeight="1">
      <c r="G892" s="27"/>
      <c r="H892" s="27"/>
    </row>
    <row r="893" ht="15.75" customHeight="1">
      <c r="G893" s="27"/>
      <c r="H893" s="27"/>
    </row>
    <row r="894" ht="15.75" customHeight="1">
      <c r="G894" s="27"/>
      <c r="H894" s="27"/>
    </row>
    <row r="895" ht="15.75" customHeight="1">
      <c r="G895" s="27"/>
      <c r="H895" s="27"/>
    </row>
    <row r="896" ht="15.75" customHeight="1">
      <c r="G896" s="27"/>
      <c r="H896" s="27"/>
    </row>
    <row r="897" ht="15.75" customHeight="1">
      <c r="G897" s="27"/>
      <c r="H897" s="27"/>
    </row>
    <row r="898" ht="15.75" customHeight="1">
      <c r="G898" s="27"/>
      <c r="H898" s="27"/>
    </row>
    <row r="899" ht="15.75" customHeight="1">
      <c r="G899" s="27"/>
      <c r="H899" s="27"/>
    </row>
    <row r="900" ht="15.75" customHeight="1">
      <c r="G900" s="27"/>
      <c r="H900" s="27"/>
    </row>
    <row r="901" ht="15.75" customHeight="1">
      <c r="G901" s="27"/>
      <c r="H901" s="27"/>
    </row>
    <row r="902" ht="15.75" customHeight="1">
      <c r="G902" s="27"/>
      <c r="H902" s="27"/>
    </row>
    <row r="903" ht="15.75" customHeight="1">
      <c r="G903" s="27"/>
      <c r="H903" s="27"/>
    </row>
    <row r="904" ht="15.75" customHeight="1">
      <c r="G904" s="27"/>
      <c r="H904" s="27"/>
    </row>
    <row r="905" ht="15.75" customHeight="1">
      <c r="G905" s="27"/>
      <c r="H905" s="27"/>
    </row>
    <row r="906" ht="15.75" customHeight="1">
      <c r="G906" s="27"/>
      <c r="H906" s="27"/>
    </row>
    <row r="907" ht="15.75" customHeight="1">
      <c r="G907" s="27"/>
      <c r="H907" s="27"/>
    </row>
    <row r="908" ht="15.75" customHeight="1">
      <c r="G908" s="27"/>
      <c r="H908" s="27"/>
    </row>
    <row r="909" ht="15.75" customHeight="1">
      <c r="G909" s="27"/>
      <c r="H909" s="27"/>
    </row>
    <row r="910" ht="15.75" customHeight="1">
      <c r="G910" s="27"/>
      <c r="H910" s="27"/>
    </row>
    <row r="911" ht="15.75" customHeight="1">
      <c r="G911" s="27"/>
      <c r="H911" s="27"/>
    </row>
    <row r="912" ht="15.75" customHeight="1">
      <c r="G912" s="27"/>
      <c r="H912" s="27"/>
    </row>
    <row r="913" ht="15.75" customHeight="1">
      <c r="G913" s="27"/>
      <c r="H913" s="27"/>
    </row>
    <row r="914" ht="15.75" customHeight="1">
      <c r="G914" s="27"/>
      <c r="H914" s="27"/>
    </row>
    <row r="915" ht="15.75" customHeight="1">
      <c r="G915" s="27"/>
      <c r="H915" s="27"/>
    </row>
    <row r="916" ht="15.75" customHeight="1">
      <c r="G916" s="27"/>
      <c r="H916" s="27"/>
    </row>
    <row r="917" ht="15.75" customHeight="1">
      <c r="G917" s="27"/>
      <c r="H917" s="27"/>
    </row>
    <row r="918" ht="15.75" customHeight="1">
      <c r="G918" s="27"/>
      <c r="H918" s="27"/>
    </row>
    <row r="919" ht="15.75" customHeight="1">
      <c r="G919" s="27"/>
      <c r="H919" s="27"/>
    </row>
    <row r="920" ht="15.75" customHeight="1">
      <c r="G920" s="27"/>
      <c r="H920" s="27"/>
    </row>
    <row r="921" ht="15.75" customHeight="1">
      <c r="G921" s="27"/>
      <c r="H921" s="27"/>
    </row>
    <row r="922" ht="15.75" customHeight="1">
      <c r="G922" s="27"/>
      <c r="H922" s="27"/>
    </row>
    <row r="923" ht="15.75" customHeight="1">
      <c r="G923" s="27"/>
      <c r="H923" s="27"/>
    </row>
    <row r="924" ht="15.75" customHeight="1">
      <c r="G924" s="27"/>
      <c r="H924" s="27"/>
    </row>
    <row r="925" ht="15.75" customHeight="1">
      <c r="G925" s="27"/>
      <c r="H925" s="27"/>
    </row>
    <row r="926" ht="15.75" customHeight="1">
      <c r="G926" s="27"/>
      <c r="H926" s="27"/>
    </row>
    <row r="927" ht="15.75" customHeight="1">
      <c r="G927" s="27"/>
      <c r="H927" s="27"/>
    </row>
    <row r="928" ht="15.75" customHeight="1">
      <c r="G928" s="27"/>
      <c r="H928" s="27"/>
    </row>
    <row r="929" ht="15.75" customHeight="1">
      <c r="G929" s="27"/>
      <c r="H929" s="27"/>
    </row>
    <row r="930" ht="15.75" customHeight="1">
      <c r="G930" s="27"/>
      <c r="H930" s="27"/>
    </row>
    <row r="931" ht="15.75" customHeight="1">
      <c r="G931" s="27"/>
      <c r="H931" s="27"/>
    </row>
    <row r="932" ht="15.75" customHeight="1">
      <c r="G932" s="27"/>
      <c r="H932" s="27"/>
    </row>
    <row r="933" ht="15.75" customHeight="1">
      <c r="G933" s="27"/>
      <c r="H933" s="27"/>
    </row>
    <row r="934" ht="15.75" customHeight="1">
      <c r="G934" s="27"/>
      <c r="H934" s="27"/>
    </row>
    <row r="935" ht="15.75" customHeight="1">
      <c r="G935" s="27"/>
      <c r="H935" s="27"/>
    </row>
    <row r="936" ht="15.75" customHeight="1">
      <c r="G936" s="27"/>
      <c r="H936" s="27"/>
    </row>
    <row r="937" ht="15.75" customHeight="1">
      <c r="G937" s="27"/>
      <c r="H937" s="27"/>
    </row>
    <row r="938" ht="15.75" customHeight="1">
      <c r="G938" s="27"/>
      <c r="H938" s="27"/>
    </row>
    <row r="939" ht="15.75" customHeight="1">
      <c r="G939" s="27"/>
      <c r="H939" s="27"/>
    </row>
    <row r="940" ht="15.75" customHeight="1">
      <c r="G940" s="27"/>
      <c r="H940" s="27"/>
    </row>
    <row r="941" ht="15.75" customHeight="1">
      <c r="G941" s="27"/>
      <c r="H941" s="27"/>
    </row>
    <row r="942" ht="15.75" customHeight="1">
      <c r="G942" s="27"/>
      <c r="H942" s="27"/>
    </row>
    <row r="943" ht="15.75" customHeight="1">
      <c r="G943" s="27"/>
      <c r="H943" s="27"/>
    </row>
    <row r="944" ht="15.75" customHeight="1">
      <c r="G944" s="27"/>
      <c r="H944" s="27"/>
    </row>
    <row r="945" ht="15.75" customHeight="1">
      <c r="G945" s="27"/>
      <c r="H945" s="27"/>
    </row>
    <row r="946" ht="15.75" customHeight="1">
      <c r="G946" s="27"/>
      <c r="H946" s="27"/>
    </row>
    <row r="947" ht="15.75" customHeight="1">
      <c r="G947" s="27"/>
      <c r="H947" s="27"/>
    </row>
    <row r="948" ht="15.75" customHeight="1">
      <c r="G948" s="27"/>
      <c r="H948" s="27"/>
    </row>
    <row r="949" ht="15.75" customHeight="1">
      <c r="G949" s="27"/>
      <c r="H949" s="27"/>
    </row>
    <row r="950" ht="15.75" customHeight="1">
      <c r="G950" s="27"/>
      <c r="H950" s="27"/>
    </row>
    <row r="951" ht="15.75" customHeight="1">
      <c r="G951" s="27"/>
      <c r="H951" s="27"/>
    </row>
    <row r="952" ht="15.75" customHeight="1">
      <c r="G952" s="27"/>
      <c r="H952" s="27"/>
    </row>
    <row r="953" ht="15.75" customHeight="1">
      <c r="G953" s="27"/>
      <c r="H953" s="27"/>
    </row>
    <row r="954" ht="15.75" customHeight="1">
      <c r="G954" s="27"/>
      <c r="H954" s="27"/>
    </row>
    <row r="955" ht="15.75" customHeight="1">
      <c r="G955" s="27"/>
      <c r="H955" s="27"/>
    </row>
    <row r="956" ht="15.75" customHeight="1">
      <c r="G956" s="27"/>
      <c r="H956" s="27"/>
    </row>
    <row r="957" ht="15.75" customHeight="1">
      <c r="G957" s="27"/>
      <c r="H957" s="27"/>
    </row>
    <row r="958" ht="15.75" customHeight="1">
      <c r="G958" s="27"/>
      <c r="H958" s="27"/>
    </row>
    <row r="959" ht="15.75" customHeight="1">
      <c r="G959" s="27"/>
      <c r="H959" s="27"/>
    </row>
    <row r="960" ht="15.75" customHeight="1">
      <c r="G960" s="27"/>
      <c r="H960" s="27"/>
    </row>
    <row r="961" ht="15.75" customHeight="1">
      <c r="G961" s="27"/>
      <c r="H961" s="27"/>
    </row>
    <row r="962" ht="15.75" customHeight="1">
      <c r="G962" s="27"/>
      <c r="H962" s="27"/>
    </row>
    <row r="963" ht="15.75" customHeight="1">
      <c r="G963" s="27"/>
      <c r="H963" s="27"/>
    </row>
    <row r="964" ht="15.75" customHeight="1">
      <c r="G964" s="27"/>
      <c r="H964" s="27"/>
    </row>
    <row r="965" ht="15.75" customHeight="1">
      <c r="G965" s="27"/>
      <c r="H965" s="27"/>
    </row>
    <row r="966" ht="15.75" customHeight="1">
      <c r="G966" s="27"/>
      <c r="H966" s="27"/>
    </row>
    <row r="967" ht="15.75" customHeight="1">
      <c r="G967" s="27"/>
      <c r="H967" s="27"/>
    </row>
    <row r="968" ht="15.75" customHeight="1">
      <c r="G968" s="27"/>
      <c r="H968" s="27"/>
    </row>
    <row r="969" ht="15.75" customHeight="1">
      <c r="G969" s="27"/>
      <c r="H969" s="27"/>
    </row>
    <row r="970" ht="15.75" customHeight="1">
      <c r="G970" s="27"/>
      <c r="H970" s="27"/>
    </row>
    <row r="971" ht="15.75" customHeight="1">
      <c r="G971" s="27"/>
      <c r="H971" s="27"/>
    </row>
    <row r="972" ht="15.75" customHeight="1">
      <c r="G972" s="27"/>
      <c r="H972" s="27"/>
    </row>
    <row r="973" ht="15.75" customHeight="1">
      <c r="G973" s="27"/>
      <c r="H973" s="27"/>
    </row>
    <row r="974" ht="15.75" customHeight="1">
      <c r="G974" s="27"/>
      <c r="H974" s="27"/>
    </row>
    <row r="975" ht="15.75" customHeight="1">
      <c r="G975" s="27"/>
      <c r="H975" s="27"/>
    </row>
    <row r="976" ht="15.75" customHeight="1">
      <c r="G976" s="27"/>
      <c r="H976" s="27"/>
    </row>
    <row r="977" ht="15.75" customHeight="1">
      <c r="G977" s="27"/>
      <c r="H977" s="27"/>
    </row>
    <row r="978" ht="15.75" customHeight="1">
      <c r="G978" s="27"/>
      <c r="H978" s="27"/>
    </row>
    <row r="979" ht="15.75" customHeight="1">
      <c r="G979" s="27"/>
      <c r="H979" s="27"/>
    </row>
    <row r="980" ht="15.75" customHeight="1">
      <c r="G980" s="27"/>
      <c r="H980" s="27"/>
    </row>
    <row r="981" ht="15.75" customHeight="1">
      <c r="G981" s="27"/>
      <c r="H981" s="27"/>
    </row>
    <row r="982" ht="15.75" customHeight="1">
      <c r="G982" s="27"/>
      <c r="H982" s="27"/>
    </row>
    <row r="983" ht="15.75" customHeight="1">
      <c r="G983" s="27"/>
      <c r="H983" s="27"/>
    </row>
    <row r="984" ht="15.75" customHeight="1">
      <c r="G984" s="27"/>
      <c r="H984" s="27"/>
    </row>
    <row r="985" ht="15.75" customHeight="1">
      <c r="G985" s="27"/>
      <c r="H985" s="27"/>
    </row>
    <row r="986" ht="15.75" customHeight="1">
      <c r="G986" s="27"/>
      <c r="H986" s="27"/>
    </row>
    <row r="987" ht="15.75" customHeight="1">
      <c r="G987" s="27"/>
      <c r="H987" s="27"/>
    </row>
    <row r="988" ht="15.75" customHeight="1">
      <c r="G988" s="27"/>
      <c r="H988" s="27"/>
    </row>
    <row r="989" ht="15.75" customHeight="1">
      <c r="G989" s="27"/>
      <c r="H989" s="27"/>
    </row>
    <row r="990" ht="15.75" customHeight="1">
      <c r="G990" s="27"/>
      <c r="H990" s="27"/>
    </row>
    <row r="991" ht="15.75" customHeight="1">
      <c r="G991" s="27"/>
      <c r="H991" s="27"/>
    </row>
    <row r="992" ht="15.75" customHeight="1">
      <c r="G992" s="27"/>
      <c r="H992" s="27"/>
    </row>
    <row r="993" ht="15.75" customHeight="1">
      <c r="G993" s="27"/>
      <c r="H993" s="27"/>
    </row>
    <row r="994" ht="15.75" customHeight="1">
      <c r="G994" s="27"/>
      <c r="H994" s="27"/>
    </row>
    <row r="995" ht="15.75" customHeight="1">
      <c r="G995" s="27"/>
      <c r="H995" s="27"/>
    </row>
    <row r="996" ht="15.75" customHeight="1">
      <c r="G996" s="27"/>
      <c r="H996" s="27"/>
    </row>
    <row r="997" ht="15.75" customHeight="1">
      <c r="G997" s="27"/>
      <c r="H997" s="27"/>
    </row>
    <row r="998" ht="15.75" customHeight="1">
      <c r="G998" s="27"/>
      <c r="H998" s="27"/>
    </row>
    <row r="999" ht="15.75" customHeight="1">
      <c r="G999" s="27"/>
      <c r="H999" s="27"/>
    </row>
    <row r="1000" ht="15.75" customHeight="1">
      <c r="G1000" s="27"/>
      <c r="H1000" s="27"/>
    </row>
  </sheetData>
  <dataValidations>
    <dataValidation type="custom" allowBlank="1" showDropDown="1" sqref="G2:H2 H3:H20 G21:H1000">
      <formula1>OR(NOT(ISERROR(DATEVALUE(G2))), AND(ISNUMBER(G2), LEFT(CELL("format", G2))="D"))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55.43"/>
    <col customWidth="1" min="2" max="2" width="25.0"/>
    <col customWidth="1" min="3" max="5" width="16.14"/>
    <col customWidth="1" min="6" max="6" width="14.43"/>
    <col customWidth="1" min="11" max="11" width="16.14"/>
    <col customWidth="1" min="13" max="13" width="15.71"/>
    <col customWidth="1" min="14" max="14" width="14.71"/>
    <col customWidth="1" min="16" max="16" width="28.71"/>
    <col customWidth="1" min="17" max="17" width="27.29"/>
    <col customWidth="1" min="18" max="19" width="3.0"/>
  </cols>
  <sheetData>
    <row r="1">
      <c r="A1" s="28"/>
      <c r="B1" s="29"/>
      <c r="C1" s="29"/>
      <c r="D1" s="29"/>
      <c r="E1" s="29"/>
      <c r="F1" s="29"/>
      <c r="G1" s="29"/>
      <c r="H1" s="29"/>
      <c r="I1" s="29"/>
      <c r="J1" s="29"/>
      <c r="K1" s="30"/>
      <c r="L1" s="31"/>
      <c r="M1" s="5"/>
      <c r="N1" s="5"/>
      <c r="O1" s="5"/>
      <c r="P1" s="5"/>
      <c r="Q1" s="5"/>
      <c r="R1" s="32"/>
      <c r="S1" s="32"/>
    </row>
    <row r="2">
      <c r="A2" s="33"/>
      <c r="K2" s="34"/>
      <c r="L2" s="31"/>
      <c r="M2" s="5"/>
      <c r="N2" s="5"/>
      <c r="O2" s="5"/>
      <c r="P2" s="5"/>
      <c r="Q2" s="5"/>
      <c r="R2" s="32"/>
      <c r="S2" s="32"/>
    </row>
    <row r="3">
      <c r="A3" s="33"/>
      <c r="K3" s="34"/>
      <c r="L3" s="31"/>
      <c r="M3" s="5"/>
      <c r="N3" s="5"/>
      <c r="O3" s="5"/>
      <c r="P3" s="5"/>
      <c r="Q3" s="5"/>
      <c r="R3" s="32"/>
      <c r="S3" s="32"/>
    </row>
    <row r="4">
      <c r="A4" s="33"/>
      <c r="K4" s="34"/>
      <c r="L4" s="31"/>
      <c r="M4" s="5"/>
      <c r="N4" s="5"/>
      <c r="O4" s="5"/>
      <c r="P4" s="5"/>
      <c r="Q4" s="5"/>
      <c r="R4" s="32"/>
      <c r="S4" s="32"/>
    </row>
    <row r="5">
      <c r="A5" s="33"/>
      <c r="K5" s="34"/>
      <c r="L5" s="31"/>
      <c r="M5" s="5"/>
      <c r="N5" s="5"/>
      <c r="O5" s="5"/>
      <c r="P5" s="5"/>
      <c r="Q5" s="5"/>
      <c r="R5" s="32"/>
      <c r="S5" s="32"/>
    </row>
    <row r="6">
      <c r="A6" s="33"/>
      <c r="K6" s="34"/>
      <c r="L6" s="31"/>
      <c r="M6" s="5"/>
      <c r="N6" s="5"/>
      <c r="O6" s="5"/>
      <c r="P6" s="5"/>
      <c r="Q6" s="5"/>
      <c r="R6" s="32"/>
      <c r="S6" s="32"/>
    </row>
    <row r="7">
      <c r="A7" s="35"/>
      <c r="B7" s="36"/>
      <c r="C7" s="36"/>
      <c r="D7" s="36"/>
      <c r="E7" s="36"/>
      <c r="F7" s="36"/>
      <c r="G7" s="36"/>
      <c r="H7" s="36"/>
      <c r="I7" s="36"/>
      <c r="J7" s="36"/>
      <c r="K7" s="37"/>
      <c r="L7" s="31"/>
      <c r="M7" s="5"/>
      <c r="N7" s="5"/>
      <c r="O7" s="5"/>
      <c r="P7" s="5"/>
      <c r="Q7" s="5"/>
      <c r="R7" s="32"/>
      <c r="S7" s="32"/>
    </row>
    <row r="8">
      <c r="A8" s="38" t="s">
        <v>82</v>
      </c>
      <c r="B8" s="39"/>
      <c r="C8" s="39"/>
      <c r="D8" s="39"/>
      <c r="E8" s="39"/>
      <c r="F8" s="40"/>
      <c r="G8" s="40"/>
      <c r="H8" s="40"/>
      <c r="I8" s="40"/>
      <c r="J8" s="40"/>
      <c r="K8" s="40"/>
      <c r="L8" s="5"/>
      <c r="M8" s="5"/>
      <c r="N8" s="5"/>
      <c r="O8" s="5"/>
      <c r="P8" s="5"/>
      <c r="Q8" s="5"/>
      <c r="R8" s="32"/>
      <c r="S8" s="41"/>
    </row>
    <row r="9">
      <c r="A9" s="5"/>
      <c r="B9" s="4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2"/>
      <c r="S9" s="41"/>
    </row>
    <row r="10">
      <c r="A10" s="5"/>
      <c r="B10" s="43" t="s">
        <v>83</v>
      </c>
      <c r="C10" s="44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6" t="s">
        <v>84</v>
      </c>
      <c r="Q10" s="5"/>
      <c r="R10" s="32"/>
      <c r="S10" s="41"/>
    </row>
    <row r="11">
      <c r="A11" s="47"/>
      <c r="B11" s="43"/>
      <c r="C11" s="48" t="s">
        <v>85</v>
      </c>
      <c r="D11" s="48" t="s">
        <v>86</v>
      </c>
      <c r="E11" s="48" t="s">
        <v>87</v>
      </c>
      <c r="F11" s="48" t="s">
        <v>88</v>
      </c>
      <c r="G11" s="48" t="s">
        <v>89</v>
      </c>
      <c r="H11" s="48" t="s">
        <v>90</v>
      </c>
      <c r="I11" s="48" t="s">
        <v>91</v>
      </c>
      <c r="J11" s="48" t="s">
        <v>92</v>
      </c>
      <c r="K11" s="48" t="s">
        <v>93</v>
      </c>
      <c r="L11" s="48" t="s">
        <v>94</v>
      </c>
      <c r="M11" s="48" t="s">
        <v>95</v>
      </c>
      <c r="N11" s="48" t="s">
        <v>96</v>
      </c>
      <c r="O11" s="49"/>
      <c r="P11" s="50"/>
      <c r="Q11" s="5"/>
      <c r="R11" s="32"/>
      <c r="S11" s="41"/>
    </row>
    <row r="12">
      <c r="B12" s="51" t="s">
        <v>97</v>
      </c>
      <c r="C12" s="52">
        <f t="shared" ref="C12:N12" si="1">SUM(C20:C55,C69)</f>
        <v>0</v>
      </c>
      <c r="D12" s="52">
        <f t="shared" si="1"/>
        <v>0</v>
      </c>
      <c r="E12" s="52">
        <f t="shared" si="1"/>
        <v>0</v>
      </c>
      <c r="F12" s="52">
        <f t="shared" si="1"/>
        <v>0</v>
      </c>
      <c r="G12" s="52">
        <f t="shared" si="1"/>
        <v>0</v>
      </c>
      <c r="H12" s="52">
        <f t="shared" si="1"/>
        <v>0</v>
      </c>
      <c r="I12" s="52">
        <f t="shared" si="1"/>
        <v>0</v>
      </c>
      <c r="J12" s="52">
        <f t="shared" si="1"/>
        <v>0</v>
      </c>
      <c r="K12" s="52">
        <f t="shared" si="1"/>
        <v>0</v>
      </c>
      <c r="L12" s="52">
        <f t="shared" si="1"/>
        <v>0</v>
      </c>
      <c r="M12" s="52">
        <f t="shared" si="1"/>
        <v>0</v>
      </c>
      <c r="N12" s="52">
        <f t="shared" si="1"/>
        <v>0</v>
      </c>
      <c r="O12" s="53" t="s">
        <v>98</v>
      </c>
      <c r="P12" s="54">
        <f t="shared" ref="P12:P14" si="4">SUM(C12:O12)</f>
        <v>0</v>
      </c>
      <c r="Q12" s="5"/>
      <c r="R12" s="32"/>
      <c r="S12" s="41"/>
    </row>
    <row r="13">
      <c r="B13" s="55" t="s">
        <v>99</v>
      </c>
      <c r="C13" s="56">
        <f>SUM(C69+C86+C154+C211+C247+C276+C288+C300+C314+C329+C342+C354+C384+C397+C417+C432)</f>
        <v>0</v>
      </c>
      <c r="D13" s="56" t="str">
        <f t="shared" ref="D13:F13" si="2">SUM(D86,D154,D211,D247,D276,D288,D300,D314,D329,D342,D354,D384,D397,D417,D432,#REF!)</f>
        <v>#REF!</v>
      </c>
      <c r="E13" s="56" t="str">
        <f t="shared" si="2"/>
        <v>#REF!</v>
      </c>
      <c r="F13" s="56" t="str">
        <f t="shared" si="2"/>
        <v>#REF!</v>
      </c>
      <c r="G13" s="56" t="str">
        <f t="shared" ref="G13:N13" si="3">SUM(G86,G128,G211,G247,G276,G288,G300,G314,G329,G342,G354,G384,G397,G417,G432,#REF!)</f>
        <v>#REF!</v>
      </c>
      <c r="H13" s="56" t="str">
        <f t="shared" si="3"/>
        <v>#REF!</v>
      </c>
      <c r="I13" s="56" t="str">
        <f t="shared" si="3"/>
        <v>#REF!</v>
      </c>
      <c r="J13" s="56" t="str">
        <f t="shared" si="3"/>
        <v>#REF!</v>
      </c>
      <c r="K13" s="56" t="str">
        <f t="shared" si="3"/>
        <v>#REF!</v>
      </c>
      <c r="L13" s="56" t="str">
        <f t="shared" si="3"/>
        <v>#REF!</v>
      </c>
      <c r="M13" s="56" t="str">
        <f t="shared" si="3"/>
        <v>#REF!</v>
      </c>
      <c r="N13" s="56" t="str">
        <f t="shared" si="3"/>
        <v>#REF!</v>
      </c>
      <c r="O13" s="53" t="s">
        <v>100</v>
      </c>
      <c r="P13" s="54" t="str">
        <f t="shared" si="4"/>
        <v>#REF!</v>
      </c>
      <c r="Q13" s="5"/>
      <c r="R13" s="32"/>
      <c r="S13" s="41"/>
    </row>
    <row r="14">
      <c r="B14" s="57" t="s">
        <v>101</v>
      </c>
      <c r="C14" s="58">
        <f t="shared" ref="C14:N14" si="5">C12-C13</f>
        <v>0</v>
      </c>
      <c r="D14" s="58" t="str">
        <f t="shared" si="5"/>
        <v>#REF!</v>
      </c>
      <c r="E14" s="58" t="str">
        <f t="shared" si="5"/>
        <v>#REF!</v>
      </c>
      <c r="F14" s="58" t="str">
        <f t="shared" si="5"/>
        <v>#REF!</v>
      </c>
      <c r="G14" s="58" t="str">
        <f t="shared" si="5"/>
        <v>#REF!</v>
      </c>
      <c r="H14" s="58" t="str">
        <f t="shared" si="5"/>
        <v>#REF!</v>
      </c>
      <c r="I14" s="58" t="str">
        <f t="shared" si="5"/>
        <v>#REF!</v>
      </c>
      <c r="J14" s="58" t="str">
        <f t="shared" si="5"/>
        <v>#REF!</v>
      </c>
      <c r="K14" s="58" t="str">
        <f t="shared" si="5"/>
        <v>#REF!</v>
      </c>
      <c r="L14" s="58" t="str">
        <f t="shared" si="5"/>
        <v>#REF!</v>
      </c>
      <c r="M14" s="58" t="str">
        <f t="shared" si="5"/>
        <v>#REF!</v>
      </c>
      <c r="N14" s="58" t="str">
        <f t="shared" si="5"/>
        <v>#REF!</v>
      </c>
      <c r="O14" s="53" t="s">
        <v>102</v>
      </c>
      <c r="P14" s="59" t="str">
        <f t="shared" si="4"/>
        <v>#REF!</v>
      </c>
      <c r="Q14" s="5"/>
      <c r="R14" s="32"/>
      <c r="S14" s="41"/>
    </row>
    <row r="15">
      <c r="B15" s="51" t="s">
        <v>103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45"/>
      <c r="P15" s="45"/>
      <c r="Q15" s="5"/>
      <c r="R15" s="32"/>
      <c r="S15" s="41"/>
    </row>
    <row r="16">
      <c r="B16" s="4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0" t="s">
        <v>104</v>
      </c>
      <c r="Q16" s="5"/>
      <c r="R16" s="32"/>
      <c r="S16" s="41"/>
    </row>
    <row r="17">
      <c r="B17" s="61"/>
      <c r="C17" s="62" t="s">
        <v>105</v>
      </c>
      <c r="D17" s="62" t="s">
        <v>106</v>
      </c>
      <c r="E17" s="62" t="s">
        <v>107</v>
      </c>
      <c r="F17" s="62" t="s">
        <v>108</v>
      </c>
      <c r="G17" s="62" t="s">
        <v>109</v>
      </c>
      <c r="H17" s="62" t="s">
        <v>110</v>
      </c>
      <c r="I17" s="62" t="s">
        <v>111</v>
      </c>
      <c r="J17" s="62" t="s">
        <v>112</v>
      </c>
      <c r="K17" s="62" t="s">
        <v>113</v>
      </c>
      <c r="L17" s="62" t="s">
        <v>114</v>
      </c>
      <c r="M17" s="62" t="s">
        <v>115</v>
      </c>
      <c r="N17" s="62" t="s">
        <v>116</v>
      </c>
      <c r="O17" s="63"/>
      <c r="P17" s="50"/>
      <c r="Q17" s="5"/>
      <c r="R17" s="32"/>
      <c r="S17" s="41"/>
    </row>
    <row r="18">
      <c r="A18" s="64" t="s">
        <v>117</v>
      </c>
      <c r="B18" s="65">
        <f>SUM(B92:B153,B160:B210,B217:B246,B253:B275,B282:B287,B294:B299,B306:B313,B320:B328,B335:B341,B348:B353,B360:B382,B390:B396,B403:B416,B423:B431)</f>
        <v>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5"/>
      <c r="P18" s="5"/>
      <c r="Q18" s="5"/>
      <c r="R18" s="32"/>
      <c r="S18" s="41"/>
    </row>
    <row r="19">
      <c r="A19" s="67" t="s">
        <v>118</v>
      </c>
      <c r="B19" s="6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70"/>
      <c r="O19" s="71"/>
      <c r="P19" s="72" t="s">
        <v>118</v>
      </c>
      <c r="Q19" s="5"/>
      <c r="R19" s="32"/>
      <c r="S19" s="41"/>
    </row>
    <row r="20">
      <c r="A20" s="5" t="s">
        <v>119</v>
      </c>
      <c r="B20" s="73"/>
      <c r="C20" s="74"/>
      <c r="D20" s="74"/>
      <c r="E20" s="74"/>
      <c r="F20" s="74"/>
      <c r="G20" s="75"/>
      <c r="H20" s="76"/>
      <c r="I20" s="76"/>
      <c r="J20" s="77"/>
      <c r="K20" s="76"/>
      <c r="L20" s="76"/>
      <c r="M20" s="76"/>
      <c r="N20" s="76"/>
      <c r="O20" s="78"/>
      <c r="P20" s="79"/>
      <c r="Q20" s="80"/>
      <c r="R20" s="81"/>
      <c r="S20" s="41"/>
    </row>
    <row r="21" ht="15.75" customHeight="1">
      <c r="A21" s="5" t="s">
        <v>120</v>
      </c>
      <c r="B21" s="73"/>
      <c r="C21" s="74"/>
      <c r="D21" s="74"/>
      <c r="E21" s="74"/>
      <c r="F21" s="74"/>
      <c r="G21" s="75"/>
      <c r="H21" s="76"/>
      <c r="I21" s="76"/>
      <c r="J21" s="77"/>
      <c r="K21" s="76"/>
      <c r="L21" s="76"/>
      <c r="M21" s="76"/>
      <c r="N21" s="76"/>
      <c r="O21" s="78"/>
      <c r="P21" s="79"/>
      <c r="Q21" s="80"/>
      <c r="R21" s="81"/>
      <c r="S21" s="41"/>
    </row>
    <row r="22" ht="15.75" customHeight="1">
      <c r="A22" s="5" t="s">
        <v>121</v>
      </c>
      <c r="B22" s="73"/>
      <c r="C22" s="74"/>
      <c r="D22" s="74"/>
      <c r="E22" s="74"/>
      <c r="F22" s="74"/>
      <c r="G22" s="75"/>
      <c r="H22" s="76"/>
      <c r="I22" s="76"/>
      <c r="J22" s="77"/>
      <c r="K22" s="76"/>
      <c r="L22" s="76"/>
      <c r="M22" s="76"/>
      <c r="N22" s="76"/>
      <c r="O22" s="78"/>
      <c r="P22" s="79"/>
      <c r="Q22" s="80"/>
      <c r="R22" s="81"/>
      <c r="S22" s="41"/>
    </row>
    <row r="23" ht="15.75" customHeight="1">
      <c r="A23" s="5" t="s">
        <v>122</v>
      </c>
      <c r="B23" s="73"/>
      <c r="C23" s="74"/>
      <c r="D23" s="74"/>
      <c r="E23" s="82"/>
      <c r="F23" s="74"/>
      <c r="G23" s="75"/>
      <c r="H23" s="76"/>
      <c r="I23" s="76"/>
      <c r="J23" s="77"/>
      <c r="K23" s="76"/>
      <c r="L23" s="76"/>
      <c r="M23" s="76"/>
      <c r="N23" s="76"/>
      <c r="O23" s="78"/>
      <c r="P23" s="79"/>
      <c r="Q23" s="80"/>
      <c r="R23" s="81"/>
      <c r="S23" s="41"/>
    </row>
    <row r="24" ht="15.75" customHeight="1">
      <c r="A24" s="5" t="s">
        <v>5</v>
      </c>
      <c r="B24" s="73"/>
      <c r="C24" s="74"/>
      <c r="D24" s="74"/>
      <c r="E24" s="74"/>
      <c r="F24" s="74"/>
      <c r="G24" s="75"/>
      <c r="H24" s="76"/>
      <c r="I24" s="76"/>
      <c r="J24" s="77"/>
      <c r="K24" s="76"/>
      <c r="L24" s="76"/>
      <c r="M24" s="76"/>
      <c r="N24" s="76"/>
      <c r="O24" s="78"/>
      <c r="P24" s="79"/>
      <c r="Q24" s="80"/>
      <c r="R24" s="81"/>
      <c r="S24" s="41"/>
    </row>
    <row r="25" ht="15.75" customHeight="1">
      <c r="A25" s="5" t="s">
        <v>123</v>
      </c>
      <c r="B25" s="73"/>
      <c r="C25" s="74"/>
      <c r="D25" s="74"/>
      <c r="E25" s="74"/>
      <c r="F25" s="74"/>
      <c r="G25" s="75"/>
      <c r="H25" s="76"/>
      <c r="I25" s="76"/>
      <c r="J25" s="77"/>
      <c r="K25" s="76"/>
      <c r="L25" s="76"/>
      <c r="M25" s="76"/>
      <c r="N25" s="76"/>
      <c r="O25" s="78"/>
      <c r="P25" s="79"/>
      <c r="Q25" s="80"/>
      <c r="R25" s="81"/>
      <c r="S25" s="41"/>
    </row>
    <row r="26" ht="15.75" customHeight="1">
      <c r="A26" s="5" t="s">
        <v>124</v>
      </c>
      <c r="B26" s="73"/>
      <c r="C26" s="74"/>
      <c r="D26" s="74"/>
      <c r="E26" s="74"/>
      <c r="F26" s="74"/>
      <c r="G26" s="75"/>
      <c r="H26" s="76"/>
      <c r="I26" s="76"/>
      <c r="J26" s="77"/>
      <c r="K26" s="76"/>
      <c r="L26" s="76"/>
      <c r="M26" s="76"/>
      <c r="N26" s="76"/>
      <c r="O26" s="78"/>
      <c r="P26" s="79"/>
      <c r="Q26" s="80"/>
      <c r="R26" s="81"/>
      <c r="S26" s="41"/>
    </row>
    <row r="27" ht="15.75" customHeight="1">
      <c r="A27" s="5" t="s">
        <v>125</v>
      </c>
      <c r="B27" s="73"/>
      <c r="C27" s="74"/>
      <c r="D27" s="74"/>
      <c r="E27" s="74"/>
      <c r="F27" s="74"/>
      <c r="G27" s="75"/>
      <c r="H27" s="76"/>
      <c r="I27" s="76"/>
      <c r="J27" s="77"/>
      <c r="K27" s="76"/>
      <c r="L27" s="76"/>
      <c r="M27" s="76"/>
      <c r="N27" s="76"/>
      <c r="O27" s="78"/>
      <c r="P27" s="79"/>
      <c r="Q27" s="80"/>
      <c r="R27" s="81"/>
      <c r="S27" s="41"/>
    </row>
    <row r="28" ht="15.75" customHeight="1">
      <c r="A28" s="5" t="s">
        <v>126</v>
      </c>
      <c r="B28" s="73"/>
      <c r="C28" s="74"/>
      <c r="D28" s="74"/>
      <c r="E28" s="74"/>
      <c r="F28" s="74"/>
      <c r="G28" s="75"/>
      <c r="H28" s="76"/>
      <c r="I28" s="76"/>
      <c r="J28" s="77"/>
      <c r="K28" s="76"/>
      <c r="L28" s="76"/>
      <c r="M28" s="76"/>
      <c r="N28" s="76"/>
      <c r="O28" s="78"/>
      <c r="P28" s="79"/>
      <c r="Q28" s="80"/>
      <c r="R28" s="81"/>
      <c r="S28" s="41"/>
    </row>
    <row r="29" ht="15.75" customHeight="1">
      <c r="A29" s="5" t="s">
        <v>127</v>
      </c>
      <c r="B29" s="73"/>
      <c r="C29" s="74"/>
      <c r="D29" s="74"/>
      <c r="E29" s="74"/>
      <c r="F29" s="74"/>
      <c r="G29" s="75"/>
      <c r="H29" s="76"/>
      <c r="I29" s="76"/>
      <c r="J29" s="77"/>
      <c r="K29" s="76"/>
      <c r="L29" s="76"/>
      <c r="M29" s="76"/>
      <c r="N29" s="76"/>
      <c r="O29" s="78"/>
      <c r="P29" s="79"/>
      <c r="Q29" s="80"/>
      <c r="R29" s="81"/>
      <c r="S29" s="41"/>
    </row>
    <row r="30" ht="15.75" customHeight="1">
      <c r="A30" s="5" t="s">
        <v>38</v>
      </c>
      <c r="B30" s="73"/>
      <c r="C30" s="74"/>
      <c r="D30" s="74"/>
      <c r="E30" s="74"/>
      <c r="F30" s="74"/>
      <c r="G30" s="75"/>
      <c r="H30" s="76"/>
      <c r="I30" s="76"/>
      <c r="J30" s="77"/>
      <c r="K30" s="76"/>
      <c r="L30" s="76"/>
      <c r="M30" s="76"/>
      <c r="N30" s="76"/>
      <c r="O30" s="78"/>
      <c r="P30" s="79"/>
      <c r="Q30" s="80"/>
      <c r="R30" s="81"/>
      <c r="S30" s="41"/>
    </row>
    <row r="31" ht="15.75" hidden="1" customHeight="1">
      <c r="A31" s="5"/>
      <c r="B31" s="83"/>
      <c r="C31" s="74"/>
      <c r="D31" s="74"/>
      <c r="E31" s="74"/>
      <c r="F31" s="74"/>
      <c r="G31" s="75"/>
      <c r="H31" s="76"/>
      <c r="I31" s="76"/>
      <c r="J31" s="77"/>
      <c r="K31" s="76"/>
      <c r="L31" s="76"/>
      <c r="M31" s="76"/>
      <c r="N31" s="76"/>
      <c r="O31" s="78"/>
      <c r="P31" s="79"/>
      <c r="Q31" s="80"/>
      <c r="R31" s="81"/>
      <c r="S31" s="41"/>
    </row>
    <row r="32" ht="15.75" hidden="1" customHeight="1">
      <c r="A32" s="5"/>
      <c r="B32" s="83"/>
      <c r="C32" s="74"/>
      <c r="D32" s="74"/>
      <c r="E32" s="74"/>
      <c r="F32" s="74"/>
      <c r="G32" s="75"/>
      <c r="H32" s="76"/>
      <c r="I32" s="76"/>
      <c r="J32" s="77"/>
      <c r="K32" s="76"/>
      <c r="L32" s="76"/>
      <c r="M32" s="76"/>
      <c r="N32" s="76"/>
      <c r="O32" s="78"/>
      <c r="P32" s="79"/>
      <c r="Q32" s="80"/>
      <c r="R32" s="81"/>
      <c r="S32" s="41"/>
    </row>
    <row r="33" ht="15.75" hidden="1" customHeight="1">
      <c r="A33" s="5"/>
      <c r="B33" s="83"/>
      <c r="C33" s="74"/>
      <c r="D33" s="74"/>
      <c r="E33" s="74"/>
      <c r="F33" s="74"/>
      <c r="G33" s="75"/>
      <c r="H33" s="76"/>
      <c r="I33" s="76"/>
      <c r="J33" s="77"/>
      <c r="K33" s="76"/>
      <c r="L33" s="76"/>
      <c r="M33" s="76"/>
      <c r="N33" s="76"/>
      <c r="O33" s="78"/>
      <c r="P33" s="79"/>
      <c r="Q33" s="80"/>
      <c r="R33" s="81"/>
      <c r="S33" s="41"/>
    </row>
    <row r="34" ht="15.75" hidden="1" customHeight="1">
      <c r="A34" s="5"/>
      <c r="B34" s="83"/>
      <c r="C34" s="74"/>
      <c r="D34" s="74"/>
      <c r="E34" s="74"/>
      <c r="F34" s="74"/>
      <c r="G34" s="75"/>
      <c r="H34" s="76"/>
      <c r="I34" s="76"/>
      <c r="J34" s="77"/>
      <c r="K34" s="76"/>
      <c r="L34" s="76"/>
      <c r="M34" s="76"/>
      <c r="N34" s="76"/>
      <c r="O34" s="78"/>
      <c r="P34" s="79"/>
      <c r="Q34" s="80"/>
      <c r="R34" s="81"/>
      <c r="S34" s="41"/>
    </row>
    <row r="35" ht="15.75" hidden="1" customHeight="1">
      <c r="A35" s="5"/>
      <c r="B35" s="83"/>
      <c r="C35" s="74"/>
      <c r="D35" s="74"/>
      <c r="E35" s="74"/>
      <c r="F35" s="74"/>
      <c r="G35" s="75"/>
      <c r="H35" s="76"/>
      <c r="I35" s="76"/>
      <c r="J35" s="77"/>
      <c r="K35" s="76"/>
      <c r="L35" s="76"/>
      <c r="M35" s="76"/>
      <c r="N35" s="76"/>
      <c r="O35" s="78"/>
      <c r="P35" s="79"/>
      <c r="Q35" s="80"/>
      <c r="R35" s="81"/>
      <c r="S35" s="41"/>
    </row>
    <row r="36" ht="15.75" hidden="1" customHeight="1">
      <c r="A36" s="5"/>
      <c r="B36" s="83"/>
      <c r="C36" s="74"/>
      <c r="D36" s="74"/>
      <c r="E36" s="74"/>
      <c r="F36" s="74"/>
      <c r="G36" s="75"/>
      <c r="H36" s="76"/>
      <c r="I36" s="76"/>
      <c r="J36" s="77"/>
      <c r="K36" s="76"/>
      <c r="L36" s="76"/>
      <c r="M36" s="76"/>
      <c r="N36" s="76"/>
      <c r="O36" s="78"/>
      <c r="P36" s="79"/>
      <c r="Q36" s="80"/>
      <c r="R36" s="81"/>
      <c r="S36" s="41"/>
    </row>
    <row r="37" ht="15.75" hidden="1" customHeight="1">
      <c r="A37" s="5"/>
      <c r="B37" s="83"/>
      <c r="C37" s="74"/>
      <c r="D37" s="74"/>
      <c r="E37" s="74"/>
      <c r="F37" s="74"/>
      <c r="G37" s="75"/>
      <c r="H37" s="76"/>
      <c r="I37" s="76"/>
      <c r="J37" s="77"/>
      <c r="K37" s="76"/>
      <c r="L37" s="76"/>
      <c r="M37" s="76"/>
      <c r="N37" s="76"/>
      <c r="O37" s="78"/>
      <c r="P37" s="79"/>
      <c r="Q37" s="80"/>
      <c r="R37" s="81"/>
      <c r="S37" s="41"/>
    </row>
    <row r="38" ht="15.75" hidden="1" customHeight="1">
      <c r="A38" s="5"/>
      <c r="B38" s="83"/>
      <c r="C38" s="74"/>
      <c r="D38" s="74"/>
      <c r="E38" s="74"/>
      <c r="F38" s="74"/>
      <c r="G38" s="75"/>
      <c r="H38" s="76"/>
      <c r="I38" s="76"/>
      <c r="J38" s="77"/>
      <c r="K38" s="76"/>
      <c r="L38" s="76"/>
      <c r="M38" s="76"/>
      <c r="N38" s="76"/>
      <c r="O38" s="78"/>
      <c r="P38" s="79"/>
      <c r="Q38" s="80"/>
      <c r="R38" s="81"/>
      <c r="S38" s="41"/>
    </row>
    <row r="39" ht="15.75" hidden="1" customHeight="1">
      <c r="A39" s="5"/>
      <c r="B39" s="83"/>
      <c r="C39" s="74"/>
      <c r="D39" s="74"/>
      <c r="E39" s="74"/>
      <c r="F39" s="74"/>
      <c r="G39" s="75"/>
      <c r="H39" s="76"/>
      <c r="I39" s="76"/>
      <c r="J39" s="77"/>
      <c r="K39" s="76"/>
      <c r="L39" s="76"/>
      <c r="M39" s="76"/>
      <c r="N39" s="76"/>
      <c r="O39" s="78"/>
      <c r="P39" s="79"/>
      <c r="Q39" s="80"/>
      <c r="R39" s="81"/>
      <c r="S39" s="41"/>
    </row>
    <row r="40" ht="15.75" hidden="1" customHeight="1">
      <c r="A40" s="5"/>
      <c r="B40" s="83"/>
      <c r="C40" s="74"/>
      <c r="D40" s="74"/>
      <c r="E40" s="74"/>
      <c r="F40" s="74"/>
      <c r="G40" s="75"/>
      <c r="H40" s="76"/>
      <c r="I40" s="76"/>
      <c r="J40" s="77"/>
      <c r="K40" s="76"/>
      <c r="L40" s="76"/>
      <c r="M40" s="76"/>
      <c r="N40" s="76"/>
      <c r="O40" s="78"/>
      <c r="P40" s="79"/>
      <c r="Q40" s="80"/>
      <c r="R40" s="81"/>
      <c r="S40" s="84"/>
    </row>
    <row r="41" ht="15.75" hidden="1" customHeight="1">
      <c r="A41" s="5"/>
      <c r="B41" s="83"/>
      <c r="C41" s="74"/>
      <c r="D41" s="74"/>
      <c r="E41" s="74"/>
      <c r="F41" s="74"/>
      <c r="G41" s="75"/>
      <c r="H41" s="76"/>
      <c r="I41" s="76"/>
      <c r="J41" s="77"/>
      <c r="K41" s="76"/>
      <c r="L41" s="76"/>
      <c r="M41" s="76"/>
      <c r="N41" s="76"/>
      <c r="O41" s="78"/>
      <c r="P41" s="79"/>
      <c r="Q41" s="80"/>
      <c r="R41" s="81"/>
      <c r="S41" s="84"/>
    </row>
    <row r="42" ht="15.75" hidden="1" customHeight="1">
      <c r="A42" s="5"/>
      <c r="B42" s="83"/>
      <c r="C42" s="74"/>
      <c r="D42" s="74"/>
      <c r="E42" s="74"/>
      <c r="F42" s="74"/>
      <c r="G42" s="75"/>
      <c r="H42" s="76"/>
      <c r="I42" s="76"/>
      <c r="J42" s="77"/>
      <c r="K42" s="76"/>
      <c r="L42" s="76"/>
      <c r="M42" s="76"/>
      <c r="N42" s="76"/>
      <c r="O42" s="78"/>
      <c r="P42" s="79"/>
      <c r="Q42" s="80"/>
      <c r="R42" s="81"/>
      <c r="S42" s="84"/>
    </row>
    <row r="43" ht="15.75" hidden="1" customHeight="1">
      <c r="A43" s="5"/>
      <c r="B43" s="83"/>
      <c r="C43" s="74"/>
      <c r="D43" s="74"/>
      <c r="E43" s="74"/>
      <c r="F43" s="74"/>
      <c r="G43" s="75"/>
      <c r="H43" s="76"/>
      <c r="I43" s="76"/>
      <c r="J43" s="77"/>
      <c r="K43" s="76"/>
      <c r="L43" s="76"/>
      <c r="M43" s="76"/>
      <c r="N43" s="76"/>
      <c r="O43" s="78"/>
      <c r="P43" s="79"/>
      <c r="Q43" s="80"/>
      <c r="R43" s="81"/>
      <c r="S43" s="84"/>
    </row>
    <row r="44" ht="15.75" hidden="1" customHeight="1">
      <c r="A44" s="5"/>
      <c r="B44" s="83"/>
      <c r="C44" s="74"/>
      <c r="D44" s="74"/>
      <c r="E44" s="74"/>
      <c r="F44" s="74"/>
      <c r="G44" s="75"/>
      <c r="H44" s="76"/>
      <c r="I44" s="76"/>
      <c r="J44" s="77"/>
      <c r="K44" s="76"/>
      <c r="L44" s="76"/>
      <c r="M44" s="76"/>
      <c r="N44" s="76"/>
      <c r="O44" s="78"/>
      <c r="P44" s="79"/>
      <c r="Q44" s="80"/>
      <c r="R44" s="81"/>
      <c r="S44" s="84"/>
    </row>
    <row r="45" ht="15.75" hidden="1" customHeight="1">
      <c r="A45" s="5"/>
      <c r="B45" s="83"/>
      <c r="C45" s="74"/>
      <c r="D45" s="74"/>
      <c r="E45" s="74"/>
      <c r="F45" s="74"/>
      <c r="G45" s="75"/>
      <c r="H45" s="76"/>
      <c r="I45" s="76"/>
      <c r="J45" s="77"/>
      <c r="K45" s="76"/>
      <c r="L45" s="76"/>
      <c r="M45" s="76"/>
      <c r="N45" s="76"/>
      <c r="O45" s="78"/>
      <c r="P45" s="79"/>
      <c r="Q45" s="80"/>
      <c r="R45" s="81"/>
      <c r="S45" s="84"/>
    </row>
    <row r="46" ht="15.75" hidden="1" customHeight="1">
      <c r="A46" s="5"/>
      <c r="B46" s="83"/>
      <c r="C46" s="74"/>
      <c r="D46" s="74"/>
      <c r="E46" s="74"/>
      <c r="F46" s="74"/>
      <c r="G46" s="75"/>
      <c r="H46" s="76"/>
      <c r="I46" s="76"/>
      <c r="J46" s="77"/>
      <c r="K46" s="76"/>
      <c r="L46" s="76"/>
      <c r="M46" s="76"/>
      <c r="N46" s="76"/>
      <c r="O46" s="78"/>
      <c r="P46" s="79"/>
      <c r="Q46" s="80"/>
      <c r="R46" s="81"/>
      <c r="S46" s="84"/>
    </row>
    <row r="47" ht="15.75" hidden="1" customHeight="1">
      <c r="A47" s="5"/>
      <c r="B47" s="83"/>
      <c r="C47" s="74"/>
      <c r="D47" s="74"/>
      <c r="E47" s="74"/>
      <c r="F47" s="74"/>
      <c r="G47" s="75"/>
      <c r="H47" s="76"/>
      <c r="I47" s="76"/>
      <c r="J47" s="77"/>
      <c r="K47" s="76"/>
      <c r="L47" s="76"/>
      <c r="M47" s="76"/>
      <c r="N47" s="76"/>
      <c r="O47" s="78"/>
      <c r="P47" s="79"/>
      <c r="Q47" s="80"/>
      <c r="R47" s="81"/>
      <c r="S47" s="84"/>
    </row>
    <row r="48" ht="15.75" hidden="1" customHeight="1">
      <c r="A48" s="5"/>
      <c r="B48" s="83"/>
      <c r="C48" s="74"/>
      <c r="D48" s="74"/>
      <c r="E48" s="74"/>
      <c r="F48" s="74"/>
      <c r="G48" s="75"/>
      <c r="H48" s="76"/>
      <c r="I48" s="76"/>
      <c r="J48" s="77"/>
      <c r="K48" s="76"/>
      <c r="L48" s="76"/>
      <c r="M48" s="76"/>
      <c r="N48" s="76"/>
      <c r="O48" s="78"/>
      <c r="P48" s="79"/>
      <c r="Q48" s="80"/>
      <c r="R48" s="81"/>
      <c r="S48" s="84"/>
    </row>
    <row r="49" ht="15.75" hidden="1" customHeight="1">
      <c r="A49" s="5"/>
      <c r="B49" s="83"/>
      <c r="C49" s="74"/>
      <c r="D49" s="74"/>
      <c r="E49" s="74"/>
      <c r="F49" s="74"/>
      <c r="G49" s="75"/>
      <c r="H49" s="76"/>
      <c r="I49" s="76"/>
      <c r="J49" s="77"/>
      <c r="K49" s="76"/>
      <c r="L49" s="76"/>
      <c r="M49" s="76"/>
      <c r="N49" s="76"/>
      <c r="O49" s="78"/>
      <c r="P49" s="79"/>
      <c r="Q49" s="80"/>
      <c r="R49" s="81"/>
      <c r="S49" s="84"/>
    </row>
    <row r="50" ht="15.75" hidden="1" customHeight="1">
      <c r="A50" s="5"/>
      <c r="B50" s="83"/>
      <c r="C50" s="74"/>
      <c r="D50" s="74"/>
      <c r="E50" s="74"/>
      <c r="F50" s="74"/>
      <c r="G50" s="75"/>
      <c r="H50" s="76"/>
      <c r="I50" s="76"/>
      <c r="J50" s="77"/>
      <c r="K50" s="76"/>
      <c r="L50" s="76"/>
      <c r="M50" s="76"/>
      <c r="N50" s="76"/>
      <c r="O50" s="78"/>
      <c r="P50" s="79"/>
      <c r="Q50" s="80"/>
      <c r="R50" s="81"/>
      <c r="S50" s="84"/>
    </row>
    <row r="51" ht="15.75" hidden="1" customHeight="1">
      <c r="A51" s="5"/>
      <c r="B51" s="83"/>
      <c r="C51" s="74"/>
      <c r="D51" s="74"/>
      <c r="E51" s="74"/>
      <c r="F51" s="74"/>
      <c r="G51" s="75"/>
      <c r="H51" s="76"/>
      <c r="I51" s="76"/>
      <c r="J51" s="77"/>
      <c r="K51" s="76"/>
      <c r="L51" s="76"/>
      <c r="M51" s="76"/>
      <c r="N51" s="76"/>
      <c r="O51" s="78"/>
      <c r="P51" s="79"/>
      <c r="Q51" s="80"/>
      <c r="R51" s="81"/>
      <c r="S51" s="84"/>
    </row>
    <row r="52" ht="15.75" hidden="1" customHeight="1">
      <c r="A52" s="5"/>
      <c r="B52" s="83"/>
      <c r="C52" s="74"/>
      <c r="D52" s="74"/>
      <c r="E52" s="74"/>
      <c r="F52" s="74"/>
      <c r="G52" s="75"/>
      <c r="H52" s="76"/>
      <c r="I52" s="76"/>
      <c r="J52" s="77"/>
      <c r="K52" s="76"/>
      <c r="L52" s="76"/>
      <c r="M52" s="76"/>
      <c r="N52" s="76"/>
      <c r="O52" s="78"/>
      <c r="P52" s="79"/>
      <c r="Q52" s="80"/>
      <c r="R52" s="81"/>
      <c r="S52" s="84"/>
    </row>
    <row r="53" ht="15.75" hidden="1" customHeight="1">
      <c r="A53" s="5"/>
      <c r="B53" s="83"/>
      <c r="C53" s="74"/>
      <c r="D53" s="74"/>
      <c r="E53" s="74"/>
      <c r="F53" s="74"/>
      <c r="G53" s="75"/>
      <c r="H53" s="76"/>
      <c r="I53" s="76"/>
      <c r="J53" s="77"/>
      <c r="K53" s="76"/>
      <c r="L53" s="76"/>
      <c r="M53" s="76"/>
      <c r="N53" s="76"/>
      <c r="O53" s="78"/>
      <c r="P53" s="79"/>
      <c r="Q53" s="80"/>
      <c r="R53" s="81"/>
      <c r="S53" s="84"/>
    </row>
    <row r="54" ht="15.75" hidden="1" customHeight="1">
      <c r="A54" s="5"/>
      <c r="B54" s="83"/>
      <c r="C54" s="74"/>
      <c r="D54" s="74"/>
      <c r="E54" s="74"/>
      <c r="F54" s="74"/>
      <c r="G54" s="75"/>
      <c r="H54" s="76"/>
      <c r="I54" s="76"/>
      <c r="J54" s="77"/>
      <c r="K54" s="76"/>
      <c r="L54" s="76"/>
      <c r="M54" s="76"/>
      <c r="N54" s="76"/>
      <c r="O54" s="78"/>
      <c r="P54" s="79"/>
      <c r="Q54" s="80"/>
      <c r="R54" s="81"/>
      <c r="S54" s="84"/>
    </row>
    <row r="55" ht="15.75" hidden="1" customHeight="1">
      <c r="A55" s="5"/>
      <c r="B55" s="85"/>
      <c r="C55" s="74"/>
      <c r="D55" s="74"/>
      <c r="E55" s="74"/>
      <c r="F55" s="74"/>
      <c r="G55" s="86"/>
      <c r="H55" s="87"/>
      <c r="I55" s="87"/>
      <c r="J55" s="88"/>
      <c r="K55" s="87"/>
      <c r="L55" s="87"/>
      <c r="M55" s="87"/>
      <c r="N55" s="87"/>
      <c r="O55" s="78"/>
      <c r="P55" s="79"/>
      <c r="Q55" s="80"/>
      <c r="R55" s="81"/>
      <c r="S55" s="84"/>
    </row>
    <row r="56" ht="15.75" customHeight="1">
      <c r="A56" s="89" t="s">
        <v>128</v>
      </c>
      <c r="B56" s="90"/>
      <c r="C56" s="91"/>
      <c r="D56" s="92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78"/>
      <c r="P56" s="79"/>
      <c r="Q56" s="80" t="str">
        <f t="array" ref="Q56">SPARKLINE('RESUMEN '!C56:N56, {"charttype","line";"color","#00b050";"empty","ignore";"nan","convert"})</f>
        <v>#N/A</v>
      </c>
      <c r="R56" s="81"/>
      <c r="S56" s="84"/>
    </row>
    <row r="57" ht="15.75" customHeight="1">
      <c r="A57" s="13" t="s">
        <v>129</v>
      </c>
      <c r="B57" s="94"/>
      <c r="C57" s="95"/>
      <c r="D57" s="95"/>
      <c r="E57" s="95"/>
      <c r="F57" s="95"/>
      <c r="G57" s="95"/>
      <c r="H57" s="95"/>
      <c r="I57" s="95"/>
      <c r="J57" s="95"/>
      <c r="K57" s="96"/>
      <c r="L57" s="96"/>
      <c r="M57" s="96"/>
      <c r="N57" s="96"/>
      <c r="O57" s="78"/>
      <c r="P57" s="79"/>
      <c r="Q57" s="80"/>
      <c r="R57" s="81"/>
      <c r="S57" s="84"/>
    </row>
    <row r="58" ht="15.75" customHeight="1">
      <c r="A58" s="13" t="s">
        <v>130</v>
      </c>
      <c r="B58" s="94"/>
      <c r="C58" s="95"/>
      <c r="D58" s="95"/>
      <c r="E58" s="95"/>
      <c r="F58" s="95"/>
      <c r="G58" s="95"/>
      <c r="H58" s="95"/>
      <c r="I58" s="95"/>
      <c r="J58" s="95"/>
      <c r="K58" s="97"/>
      <c r="L58" s="97"/>
      <c r="M58" s="97"/>
      <c r="N58" s="97"/>
      <c r="O58" s="78"/>
      <c r="P58" s="79"/>
      <c r="Q58" s="80"/>
      <c r="R58" s="81"/>
      <c r="S58" s="84"/>
    </row>
    <row r="59" ht="15.75" customHeight="1">
      <c r="A59" s="13" t="s">
        <v>131</v>
      </c>
      <c r="B59" s="94"/>
      <c r="C59" s="95"/>
      <c r="D59" s="95"/>
      <c r="E59" s="95"/>
      <c r="F59" s="95"/>
      <c r="G59" s="95"/>
      <c r="H59" s="95"/>
      <c r="I59" s="95"/>
      <c r="J59" s="95"/>
      <c r="K59" s="98"/>
      <c r="L59" s="97"/>
      <c r="M59" s="97"/>
      <c r="N59" s="97"/>
      <c r="O59" s="78"/>
      <c r="P59" s="79"/>
      <c r="Q59" s="80"/>
      <c r="R59" s="81"/>
      <c r="S59" s="84"/>
    </row>
    <row r="60" ht="15.75" customHeight="1">
      <c r="A60" s="13" t="s">
        <v>132</v>
      </c>
      <c r="B60" s="94"/>
      <c r="C60" s="95"/>
      <c r="D60" s="95"/>
      <c r="E60" s="95"/>
      <c r="F60" s="95"/>
      <c r="G60" s="95"/>
      <c r="H60" s="95"/>
      <c r="I60" s="95"/>
      <c r="J60" s="95"/>
      <c r="K60" s="98"/>
      <c r="L60" s="97"/>
      <c r="M60" s="97"/>
      <c r="N60" s="97"/>
      <c r="O60" s="78"/>
      <c r="P60" s="79"/>
      <c r="Q60" s="80"/>
      <c r="R60" s="81"/>
      <c r="S60" s="84"/>
    </row>
    <row r="61" ht="15.75" customHeight="1">
      <c r="A61" s="99"/>
      <c r="B61" s="94"/>
      <c r="C61" s="95"/>
      <c r="D61" s="95"/>
      <c r="E61" s="95"/>
      <c r="F61" s="95"/>
      <c r="G61" s="95"/>
      <c r="H61" s="95"/>
      <c r="I61" s="95"/>
      <c r="J61" s="95"/>
      <c r="K61" s="98"/>
      <c r="L61" s="97"/>
      <c r="M61" s="97"/>
      <c r="N61" s="97"/>
      <c r="O61" s="78"/>
      <c r="P61" s="79"/>
      <c r="Q61" s="80"/>
      <c r="R61" s="81"/>
      <c r="S61" s="84"/>
    </row>
    <row r="62" ht="15.75" customHeight="1">
      <c r="A62" s="5"/>
      <c r="B62" s="100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78"/>
      <c r="P62" s="79"/>
      <c r="Q62" s="80"/>
      <c r="R62" s="81"/>
      <c r="S62" s="84"/>
    </row>
    <row r="63" ht="15.75" customHeight="1">
      <c r="A63" s="5"/>
      <c r="B63" s="102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78"/>
      <c r="P63" s="79"/>
      <c r="Q63" s="80"/>
      <c r="R63" s="81"/>
      <c r="S63" s="84"/>
    </row>
    <row r="64" ht="15.75" customHeight="1">
      <c r="A64" s="103"/>
      <c r="B64" s="104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78"/>
      <c r="P64" s="79"/>
      <c r="Q64" s="80"/>
      <c r="R64" s="81"/>
      <c r="S64" s="84"/>
    </row>
    <row r="65" ht="15.75" customHeight="1">
      <c r="A65" s="5"/>
      <c r="B65" s="106"/>
      <c r="C65" s="97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78"/>
      <c r="P65" s="79"/>
      <c r="Q65" s="80"/>
      <c r="R65" s="81"/>
      <c r="S65" s="84"/>
    </row>
    <row r="66" ht="15.75" customHeight="1">
      <c r="A66" s="5"/>
      <c r="B66" s="106"/>
      <c r="C66" s="97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78"/>
      <c r="P66" s="79"/>
      <c r="Q66" s="80"/>
      <c r="R66" s="81"/>
      <c r="S66" s="84"/>
    </row>
    <row r="67" ht="15.75" customHeight="1">
      <c r="A67" s="5"/>
      <c r="B67" s="106"/>
      <c r="C67" s="97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78"/>
      <c r="P67" s="79"/>
      <c r="Q67" s="80"/>
      <c r="R67" s="81"/>
      <c r="S67" s="84"/>
    </row>
    <row r="68" ht="15.75" customHeight="1">
      <c r="A68" s="5"/>
      <c r="B68" s="106"/>
      <c r="C68" s="97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78"/>
      <c r="P68" s="79"/>
      <c r="Q68" s="80"/>
      <c r="R68" s="81"/>
      <c r="S68" s="84"/>
    </row>
    <row r="69" ht="15.75" customHeight="1">
      <c r="A69" s="5"/>
      <c r="B69" s="107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78"/>
      <c r="P69" s="109"/>
      <c r="Q69" s="80"/>
      <c r="R69" s="32"/>
      <c r="S69" s="110"/>
    </row>
    <row r="70" ht="15.75" customHeight="1">
      <c r="A70" s="13" t="s">
        <v>130</v>
      </c>
      <c r="B70" s="111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3"/>
      <c r="P70" s="114"/>
      <c r="Q70" s="80"/>
      <c r="R70" s="32"/>
      <c r="S70" s="110"/>
    </row>
    <row r="71" ht="15.75" customHeight="1">
      <c r="A71" s="115"/>
      <c r="B71" s="116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3"/>
      <c r="P71" s="118"/>
      <c r="Q71" s="80"/>
      <c r="R71" s="32"/>
      <c r="S71" s="110"/>
    </row>
    <row r="72" ht="15.75" customHeight="1">
      <c r="A72" s="5"/>
      <c r="B72" s="119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117"/>
      <c r="P72" s="120"/>
      <c r="Q72" s="80"/>
      <c r="R72" s="32"/>
      <c r="S72" s="110"/>
    </row>
    <row r="73" ht="15.75" customHeight="1">
      <c r="A73" s="121" t="s">
        <v>133</v>
      </c>
      <c r="B73" s="122"/>
      <c r="C73" s="123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5"/>
      <c r="P73" s="126"/>
      <c r="Q73" s="80"/>
      <c r="R73" s="32"/>
      <c r="S73" s="110"/>
    </row>
    <row r="74" ht="15.75" customHeight="1">
      <c r="A74" s="13" t="s">
        <v>132</v>
      </c>
      <c r="B74" s="127"/>
      <c r="C74" s="128"/>
      <c r="D74" s="128"/>
      <c r="E74" s="128"/>
      <c r="F74" s="128"/>
      <c r="G74" s="128"/>
      <c r="H74" s="128"/>
      <c r="I74" s="128"/>
      <c r="J74" s="128"/>
      <c r="K74" s="129"/>
      <c r="L74" s="129"/>
      <c r="M74" s="129"/>
      <c r="N74" s="129"/>
      <c r="O74" s="113"/>
      <c r="P74" s="130"/>
      <c r="Q74" s="80"/>
      <c r="R74" s="81"/>
      <c r="S74" s="84"/>
    </row>
    <row r="75" ht="15.75" customHeight="1">
      <c r="A75" s="131" t="s">
        <v>134</v>
      </c>
      <c r="B75" s="127"/>
      <c r="C75" s="128"/>
      <c r="D75" s="128"/>
      <c r="E75" s="128"/>
      <c r="F75" s="128"/>
      <c r="G75" s="128"/>
      <c r="H75" s="128"/>
      <c r="I75" s="128"/>
      <c r="J75" s="128"/>
      <c r="K75" s="129"/>
      <c r="L75" s="129"/>
      <c r="M75" s="129"/>
      <c r="N75" s="129"/>
      <c r="O75" s="113"/>
      <c r="P75" s="130"/>
      <c r="Q75" s="80"/>
      <c r="R75" s="81"/>
      <c r="S75" s="84"/>
    </row>
    <row r="76" ht="15.75" customHeight="1">
      <c r="A76" s="13" t="s">
        <v>135</v>
      </c>
      <c r="B76" s="127"/>
      <c r="C76" s="128"/>
      <c r="D76" s="128"/>
      <c r="E76" s="128"/>
      <c r="F76" s="128"/>
      <c r="G76" s="128"/>
      <c r="H76" s="128"/>
      <c r="I76" s="128"/>
      <c r="J76" s="128"/>
      <c r="K76" s="129"/>
      <c r="L76" s="129"/>
      <c r="M76" s="129"/>
      <c r="N76" s="129"/>
      <c r="O76" s="113"/>
      <c r="P76" s="130"/>
      <c r="Q76" s="80"/>
      <c r="R76" s="81"/>
      <c r="S76" s="84"/>
    </row>
    <row r="77" ht="15.75" customHeight="1">
      <c r="A77" s="13" t="s">
        <v>130</v>
      </c>
      <c r="B77" s="127"/>
      <c r="C77" s="128"/>
      <c r="D77" s="128"/>
      <c r="E77" s="128"/>
      <c r="F77" s="128"/>
      <c r="G77" s="128"/>
      <c r="H77" s="128"/>
      <c r="I77" s="128"/>
      <c r="J77" s="128"/>
      <c r="K77" s="129"/>
      <c r="L77" s="129"/>
      <c r="M77" s="129"/>
      <c r="N77" s="129"/>
      <c r="O77" s="113"/>
      <c r="P77" s="130"/>
      <c r="Q77" s="80"/>
      <c r="R77" s="81"/>
      <c r="S77" s="84"/>
    </row>
    <row r="78" ht="15.75" customHeight="1">
      <c r="A78" s="13" t="s">
        <v>129</v>
      </c>
      <c r="B78" s="127"/>
      <c r="C78" s="128"/>
      <c r="D78" s="128"/>
      <c r="E78" s="128"/>
      <c r="F78" s="128"/>
      <c r="G78" s="128"/>
      <c r="H78" s="128"/>
      <c r="I78" s="128"/>
      <c r="J78" s="128"/>
      <c r="K78" s="129"/>
      <c r="L78" s="129"/>
      <c r="M78" s="129"/>
      <c r="N78" s="129"/>
      <c r="O78" s="113"/>
      <c r="P78" s="130"/>
      <c r="Q78" s="80"/>
      <c r="R78" s="81"/>
      <c r="S78" s="84"/>
    </row>
    <row r="79" ht="15.75" customHeight="1">
      <c r="A79" s="13" t="s">
        <v>136</v>
      </c>
      <c r="B79" s="127"/>
      <c r="C79" s="128"/>
      <c r="D79" s="128"/>
      <c r="E79" s="128"/>
      <c r="F79" s="128"/>
      <c r="G79" s="128"/>
      <c r="H79" s="128"/>
      <c r="I79" s="128"/>
      <c r="J79" s="128"/>
      <c r="K79" s="129"/>
      <c r="L79" s="129"/>
      <c r="M79" s="129"/>
      <c r="N79" s="129"/>
      <c r="O79" s="113"/>
      <c r="P79" s="130"/>
      <c r="Q79" s="80"/>
      <c r="R79" s="81"/>
      <c r="S79" s="84"/>
    </row>
    <row r="80" ht="15.75" customHeight="1">
      <c r="A80" s="13" t="s">
        <v>131</v>
      </c>
      <c r="B80" s="127"/>
      <c r="C80" s="128"/>
      <c r="D80" s="128"/>
      <c r="E80" s="128"/>
      <c r="F80" s="128"/>
      <c r="G80" s="128"/>
      <c r="H80" s="128"/>
      <c r="I80" s="128"/>
      <c r="J80" s="128"/>
      <c r="K80" s="129"/>
      <c r="L80" s="129"/>
      <c r="M80" s="129"/>
      <c r="N80" s="129"/>
      <c r="O80" s="113"/>
      <c r="P80" s="130"/>
      <c r="Q80" s="80"/>
      <c r="R80" s="81"/>
      <c r="S80" s="84"/>
    </row>
    <row r="81" ht="15.75" customHeight="1">
      <c r="A81" s="13" t="s">
        <v>137</v>
      </c>
      <c r="B81" s="127"/>
      <c r="C81" s="128"/>
      <c r="D81" s="128"/>
      <c r="E81" s="128"/>
      <c r="F81" s="128"/>
      <c r="G81" s="128"/>
      <c r="H81" s="128"/>
      <c r="I81" s="128"/>
      <c r="J81" s="128"/>
      <c r="K81" s="129"/>
      <c r="L81" s="129"/>
      <c r="M81" s="129"/>
      <c r="N81" s="129"/>
      <c r="O81" s="113"/>
      <c r="P81" s="130"/>
      <c r="Q81" s="80"/>
      <c r="R81" s="81"/>
      <c r="S81" s="84"/>
    </row>
    <row r="82" ht="15.75" customHeight="1">
      <c r="A82" s="13" t="s">
        <v>138</v>
      </c>
      <c r="B82" s="127"/>
      <c r="C82" s="128"/>
      <c r="D82" s="128"/>
      <c r="E82" s="128"/>
      <c r="F82" s="128"/>
      <c r="G82" s="128"/>
      <c r="H82" s="128"/>
      <c r="I82" s="128"/>
      <c r="J82" s="128"/>
      <c r="K82" s="129"/>
      <c r="L82" s="129"/>
      <c r="M82" s="129"/>
      <c r="N82" s="129"/>
      <c r="O82" s="113"/>
      <c r="P82" s="130"/>
      <c r="Q82" s="80"/>
      <c r="R82" s="81"/>
      <c r="S82" s="84"/>
    </row>
    <row r="83" ht="15.75" customHeight="1">
      <c r="A83" s="13" t="s">
        <v>139</v>
      </c>
      <c r="B83" s="127"/>
      <c r="C83" s="128"/>
      <c r="D83" s="128"/>
      <c r="E83" s="128"/>
      <c r="F83" s="128"/>
      <c r="G83" s="128"/>
      <c r="H83" s="128"/>
      <c r="I83" s="129"/>
      <c r="J83" s="129"/>
      <c r="K83" s="129"/>
      <c r="L83" s="129"/>
      <c r="M83" s="129"/>
      <c r="N83" s="129"/>
      <c r="O83" s="113"/>
      <c r="P83" s="130"/>
      <c r="Q83" s="80"/>
      <c r="R83" s="81"/>
      <c r="S83" s="84"/>
    </row>
    <row r="84" ht="15.75" customHeight="1">
      <c r="A84" s="13"/>
      <c r="B84" s="127"/>
      <c r="C84" s="128"/>
      <c r="D84" s="128"/>
      <c r="E84" s="128"/>
      <c r="F84" s="128"/>
      <c r="G84" s="128"/>
      <c r="H84" s="128"/>
      <c r="I84" s="129"/>
      <c r="J84" s="129"/>
      <c r="K84" s="129"/>
      <c r="L84" s="129"/>
      <c r="M84" s="129"/>
      <c r="N84" s="129"/>
      <c r="O84" s="113"/>
      <c r="P84" s="130"/>
      <c r="Q84" s="80"/>
      <c r="R84" s="81"/>
      <c r="S84" s="84"/>
    </row>
    <row r="85" ht="15.75" customHeight="1">
      <c r="A85" s="13"/>
      <c r="B85" s="127"/>
      <c r="C85" s="128"/>
      <c r="D85" s="128"/>
      <c r="E85" s="128"/>
      <c r="F85" s="128"/>
      <c r="G85" s="128"/>
      <c r="H85" s="128"/>
      <c r="I85" s="129"/>
      <c r="J85" s="129"/>
      <c r="K85" s="129"/>
      <c r="L85" s="129"/>
      <c r="M85" s="129"/>
      <c r="N85" s="129"/>
      <c r="O85" s="113"/>
      <c r="P85" s="130"/>
      <c r="Q85" s="80"/>
      <c r="R85" s="81"/>
      <c r="S85" s="84"/>
    </row>
    <row r="86" ht="15.75" customHeight="1">
      <c r="A86" s="132"/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13"/>
      <c r="P86" s="118"/>
      <c r="Q86" s="80"/>
      <c r="R86" s="32"/>
      <c r="S86" s="110"/>
    </row>
    <row r="87" ht="15.75" customHeight="1">
      <c r="A87" s="135"/>
      <c r="B87" s="111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80"/>
      <c r="R87" s="32"/>
      <c r="S87" s="110"/>
    </row>
    <row r="88" ht="15.75" customHeight="1">
      <c r="A88" s="5"/>
      <c r="B88" s="137"/>
      <c r="C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13"/>
      <c r="P88" s="113"/>
      <c r="Q88" s="80"/>
      <c r="R88" s="32"/>
      <c r="S88" s="110"/>
    </row>
    <row r="89" ht="15.75" customHeight="1">
      <c r="A89" s="115" t="s">
        <v>140</v>
      </c>
      <c r="B89" s="42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39"/>
      <c r="Q89" s="80"/>
      <c r="R89" s="32"/>
      <c r="S89" s="110"/>
    </row>
    <row r="90" ht="15.75" customHeight="1">
      <c r="A90" s="5"/>
      <c r="B90" s="116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117"/>
      <c r="P90" s="139"/>
      <c r="Q90" s="80"/>
      <c r="R90" s="32"/>
      <c r="S90" s="110"/>
    </row>
    <row r="91" ht="15.75" customHeight="1">
      <c r="A91" s="121" t="s">
        <v>141</v>
      </c>
      <c r="B91" s="140"/>
      <c r="C91" s="123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5"/>
      <c r="P91" s="141"/>
      <c r="Q91" s="80"/>
      <c r="R91" s="32"/>
      <c r="S91" s="110"/>
    </row>
    <row r="92" ht="15.75" customHeight="1">
      <c r="A92" s="13" t="s">
        <v>142</v>
      </c>
      <c r="B92" s="127"/>
      <c r="C92" s="142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13"/>
      <c r="P92" s="130"/>
      <c r="Q92" s="80"/>
      <c r="R92" s="81"/>
      <c r="S92" s="84"/>
    </row>
    <row r="93" ht="15.75" customHeight="1">
      <c r="A93" s="13" t="s">
        <v>143</v>
      </c>
      <c r="B93" s="127"/>
      <c r="C93" s="142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13"/>
      <c r="P93" s="130"/>
      <c r="Q93" s="80"/>
      <c r="R93" s="81"/>
      <c r="S93" s="84"/>
    </row>
    <row r="94" ht="15.75" customHeight="1">
      <c r="A94" s="13" t="s">
        <v>144</v>
      </c>
      <c r="B94" s="127"/>
      <c r="C94" s="142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13"/>
      <c r="P94" s="130"/>
      <c r="Q94" s="80"/>
      <c r="R94" s="81"/>
      <c r="S94" s="84"/>
    </row>
    <row r="95" ht="15.75" customHeight="1">
      <c r="A95" s="13" t="s">
        <v>145</v>
      </c>
      <c r="B95" s="127"/>
      <c r="C95" s="142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13"/>
      <c r="P95" s="130"/>
      <c r="Q95" s="80"/>
      <c r="R95" s="81"/>
      <c r="S95" s="84"/>
    </row>
    <row r="96" ht="15.75" customHeight="1">
      <c r="A96" s="13" t="s">
        <v>146</v>
      </c>
      <c r="B96" s="127"/>
      <c r="C96" s="142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13"/>
      <c r="P96" s="130"/>
      <c r="Q96" s="80"/>
      <c r="R96" s="81"/>
      <c r="S96" s="84"/>
    </row>
    <row r="97" ht="15.75" customHeight="1">
      <c r="A97" s="13" t="s">
        <v>147</v>
      </c>
      <c r="B97" s="127"/>
      <c r="C97" s="142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13"/>
      <c r="P97" s="130"/>
      <c r="Q97" s="80"/>
      <c r="R97" s="81"/>
      <c r="S97" s="84"/>
    </row>
    <row r="98" ht="15.75" customHeight="1">
      <c r="A98" s="13" t="s">
        <v>148</v>
      </c>
      <c r="B98" s="127"/>
      <c r="C98" s="142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13"/>
      <c r="P98" s="130"/>
      <c r="Q98" s="80"/>
      <c r="R98" s="81"/>
      <c r="S98" s="84"/>
    </row>
    <row r="99" ht="15.75" customHeight="1">
      <c r="A99" s="13" t="s">
        <v>149</v>
      </c>
      <c r="B99" s="127"/>
      <c r="C99" s="142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13"/>
      <c r="P99" s="130"/>
      <c r="Q99" s="80"/>
      <c r="R99" s="81"/>
      <c r="S99" s="84"/>
    </row>
    <row r="100" ht="15.75" customHeight="1">
      <c r="A100" s="13" t="s">
        <v>150</v>
      </c>
      <c r="B100" s="127"/>
      <c r="C100" s="142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13"/>
      <c r="P100" s="130"/>
      <c r="Q100" s="80"/>
      <c r="R100" s="81"/>
      <c r="S100" s="84"/>
    </row>
    <row r="101" ht="15.75" customHeight="1">
      <c r="A101" s="13" t="s">
        <v>151</v>
      </c>
      <c r="B101" s="127"/>
      <c r="C101" s="142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13"/>
      <c r="P101" s="130"/>
      <c r="Q101" s="80"/>
      <c r="R101" s="81"/>
      <c r="S101" s="84"/>
    </row>
    <row r="102" ht="15.75" customHeight="1">
      <c r="A102" s="13" t="s">
        <v>152</v>
      </c>
      <c r="B102" s="127"/>
      <c r="C102" s="142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13"/>
      <c r="P102" s="130"/>
      <c r="Q102" s="80"/>
      <c r="R102" s="81"/>
      <c r="S102" s="84"/>
    </row>
    <row r="103" ht="15.75" customHeight="1">
      <c r="A103" s="13" t="s">
        <v>153</v>
      </c>
      <c r="B103" s="127"/>
      <c r="C103" s="142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13"/>
      <c r="P103" s="130"/>
      <c r="Q103" s="80"/>
      <c r="R103" s="81"/>
      <c r="S103" s="84"/>
    </row>
    <row r="104" ht="15.75" customHeight="1">
      <c r="A104" s="13" t="s">
        <v>154</v>
      </c>
      <c r="B104" s="127"/>
      <c r="C104" s="142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13"/>
      <c r="P104" s="130"/>
      <c r="Q104" s="80"/>
      <c r="R104" s="81"/>
      <c r="S104" s="84"/>
    </row>
    <row r="105" ht="15.75" customHeight="1">
      <c r="A105" s="13" t="s">
        <v>155</v>
      </c>
      <c r="B105" s="127"/>
      <c r="C105" s="142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13"/>
      <c r="P105" s="130"/>
      <c r="Q105" s="80"/>
      <c r="R105" s="81"/>
      <c r="S105" s="84"/>
    </row>
    <row r="106" ht="15.75" customHeight="1">
      <c r="A106" s="13" t="s">
        <v>156</v>
      </c>
      <c r="B106" s="127"/>
      <c r="C106" s="142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13"/>
      <c r="P106" s="130"/>
      <c r="Q106" s="80"/>
      <c r="R106" s="81"/>
      <c r="S106" s="84"/>
    </row>
    <row r="107" ht="15.75" customHeight="1">
      <c r="A107" s="13" t="s">
        <v>157</v>
      </c>
      <c r="B107" s="127"/>
      <c r="C107" s="142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13"/>
      <c r="P107" s="130"/>
      <c r="Q107" s="80"/>
      <c r="R107" s="81"/>
      <c r="S107" s="84"/>
    </row>
    <row r="108" ht="15.75" customHeight="1">
      <c r="A108" s="13" t="s">
        <v>158</v>
      </c>
      <c r="B108" s="127"/>
      <c r="C108" s="142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13"/>
      <c r="P108" s="130"/>
      <c r="Q108" s="80"/>
      <c r="R108" s="81"/>
      <c r="S108" s="84"/>
    </row>
    <row r="109" ht="15.75" customHeight="1">
      <c r="A109" s="13" t="s">
        <v>159</v>
      </c>
      <c r="B109" s="127"/>
      <c r="C109" s="142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13"/>
      <c r="P109" s="130"/>
      <c r="Q109" s="80"/>
      <c r="R109" s="81"/>
      <c r="S109" s="84"/>
    </row>
    <row r="110" ht="15.75" customHeight="1">
      <c r="A110" s="13" t="s">
        <v>147</v>
      </c>
      <c r="B110" s="127"/>
      <c r="C110" s="142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13"/>
      <c r="P110" s="130"/>
      <c r="Q110" s="80"/>
      <c r="R110" s="81"/>
      <c r="S110" s="84"/>
    </row>
    <row r="111" ht="15.75" customHeight="1">
      <c r="A111" s="13" t="s">
        <v>160</v>
      </c>
      <c r="B111" s="127"/>
      <c r="C111" s="142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13"/>
      <c r="P111" s="130"/>
      <c r="Q111" s="80"/>
      <c r="R111" s="81"/>
      <c r="S111" s="84"/>
    </row>
    <row r="112" ht="15.75" customHeight="1">
      <c r="A112" s="13" t="s">
        <v>161</v>
      </c>
      <c r="B112" s="127"/>
      <c r="C112" s="142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13"/>
      <c r="P112" s="130"/>
      <c r="Q112" s="80"/>
      <c r="R112" s="81"/>
      <c r="S112" s="84"/>
    </row>
    <row r="113" ht="15.75" customHeight="1">
      <c r="A113" s="5" t="s">
        <v>162</v>
      </c>
      <c r="B113" s="127"/>
      <c r="C113" s="142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13"/>
      <c r="P113" s="130"/>
      <c r="Q113" s="80"/>
      <c r="R113" s="81"/>
      <c r="S113" s="84"/>
    </row>
    <row r="114" ht="15.75" customHeight="1">
      <c r="A114" s="5" t="s">
        <v>163</v>
      </c>
      <c r="B114" s="127"/>
      <c r="C114" s="142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13"/>
      <c r="P114" s="130"/>
      <c r="Q114" s="80"/>
      <c r="R114" s="81"/>
      <c r="S114" s="84"/>
    </row>
    <row r="115" ht="15.75" customHeight="1">
      <c r="A115" s="5" t="s">
        <v>164</v>
      </c>
      <c r="B115" s="127"/>
      <c r="C115" s="142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13"/>
      <c r="P115" s="130"/>
      <c r="Q115" s="80"/>
      <c r="R115" s="81"/>
      <c r="S115" s="84"/>
    </row>
    <row r="116" ht="15.75" customHeight="1">
      <c r="A116" s="5" t="s">
        <v>165</v>
      </c>
      <c r="B116" s="127"/>
      <c r="C116" s="142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13"/>
      <c r="P116" s="130"/>
      <c r="Q116" s="80"/>
      <c r="R116" s="81"/>
      <c r="S116" s="84"/>
    </row>
    <row r="117" ht="15.75" customHeight="1">
      <c r="A117" s="5" t="s">
        <v>166</v>
      </c>
      <c r="B117" s="127"/>
      <c r="C117" s="142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13"/>
      <c r="P117" s="130"/>
      <c r="Q117" s="80"/>
      <c r="R117" s="81"/>
      <c r="S117" s="84"/>
    </row>
    <row r="118" ht="15.75" customHeight="1">
      <c r="A118" s="5" t="s">
        <v>167</v>
      </c>
      <c r="B118" s="127"/>
      <c r="C118" s="142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13"/>
      <c r="P118" s="130"/>
      <c r="Q118" s="80"/>
      <c r="R118" s="81"/>
      <c r="S118" s="84"/>
    </row>
    <row r="119" ht="15.75" customHeight="1">
      <c r="A119" s="5" t="s">
        <v>168</v>
      </c>
      <c r="B119" s="127"/>
      <c r="C119" s="142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13"/>
      <c r="P119" s="130"/>
      <c r="Q119" s="80"/>
      <c r="R119" s="81"/>
      <c r="S119" s="84"/>
    </row>
    <row r="120" ht="15.75" customHeight="1">
      <c r="A120" s="5" t="s">
        <v>169</v>
      </c>
      <c r="B120" s="127"/>
      <c r="C120" s="142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13"/>
      <c r="P120" s="130"/>
      <c r="Q120" s="80"/>
      <c r="R120" s="81"/>
      <c r="S120" s="84"/>
    </row>
    <row r="121" ht="15.75" customHeight="1">
      <c r="A121" s="5" t="s">
        <v>170</v>
      </c>
      <c r="B121" s="127"/>
      <c r="C121" s="142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13"/>
      <c r="P121" s="130"/>
      <c r="Q121" s="80"/>
      <c r="R121" s="81"/>
      <c r="S121" s="84"/>
    </row>
    <row r="122" ht="15.75" customHeight="1">
      <c r="A122" s="5" t="s">
        <v>171</v>
      </c>
      <c r="B122" s="127"/>
      <c r="C122" s="142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13"/>
      <c r="P122" s="130"/>
      <c r="Q122" s="80"/>
      <c r="R122" s="81"/>
      <c r="S122" s="84"/>
    </row>
    <row r="123" ht="15.75" customHeight="1">
      <c r="A123" s="5" t="s">
        <v>172</v>
      </c>
      <c r="B123" s="127"/>
      <c r="C123" s="142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13"/>
      <c r="P123" s="130"/>
      <c r="Q123" s="80"/>
      <c r="R123" s="81"/>
      <c r="S123" s="84"/>
    </row>
    <row r="124" ht="15.75" customHeight="1">
      <c r="A124" s="5" t="s">
        <v>173</v>
      </c>
      <c r="B124" s="127"/>
      <c r="C124" s="142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13"/>
      <c r="P124" s="130"/>
      <c r="Q124" s="80"/>
      <c r="R124" s="81"/>
      <c r="S124" s="84"/>
    </row>
    <row r="125" ht="15.75" customHeight="1">
      <c r="A125" s="5" t="s">
        <v>174</v>
      </c>
      <c r="B125" s="127"/>
      <c r="C125" s="142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13"/>
      <c r="P125" s="130"/>
      <c r="Q125" s="80"/>
      <c r="R125" s="81"/>
      <c r="S125" s="84"/>
    </row>
    <row r="126" ht="15.75" customHeight="1">
      <c r="A126" s="5" t="s">
        <v>175</v>
      </c>
      <c r="B126" s="127"/>
      <c r="C126" s="142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13"/>
      <c r="P126" s="130"/>
      <c r="Q126" s="80"/>
      <c r="R126" s="81"/>
      <c r="S126" s="84"/>
    </row>
    <row r="127" ht="15.75" customHeight="1">
      <c r="A127" s="5" t="s">
        <v>176</v>
      </c>
      <c r="B127" s="127"/>
      <c r="C127" s="142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13"/>
      <c r="P127" s="130"/>
      <c r="Q127" s="80"/>
      <c r="R127" s="81"/>
      <c r="S127" s="84"/>
    </row>
    <row r="128" ht="15.75" customHeight="1">
      <c r="A128" s="5" t="s">
        <v>177</v>
      </c>
      <c r="B128" s="127"/>
      <c r="C128" s="142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13"/>
      <c r="P128" s="118"/>
      <c r="Q128" s="80"/>
      <c r="R128" s="32"/>
      <c r="S128" s="143"/>
    </row>
    <row r="129" ht="15.75" customHeight="1">
      <c r="A129" s="5" t="s">
        <v>178</v>
      </c>
      <c r="B129" s="127"/>
      <c r="C129" s="142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13"/>
      <c r="P129" s="118"/>
      <c r="Q129" s="80"/>
      <c r="R129" s="32"/>
      <c r="S129" s="143"/>
    </row>
    <row r="130" ht="15.75" customHeight="1">
      <c r="A130" s="5" t="s">
        <v>179</v>
      </c>
      <c r="B130" s="127"/>
      <c r="C130" s="142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13"/>
      <c r="P130" s="118"/>
      <c r="Q130" s="80"/>
      <c r="R130" s="32"/>
      <c r="S130" s="143"/>
    </row>
    <row r="131" ht="15.75" customHeight="1">
      <c r="A131" s="5" t="s">
        <v>180</v>
      </c>
      <c r="B131" s="127"/>
      <c r="C131" s="142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13"/>
      <c r="P131" s="118"/>
      <c r="Q131" s="80"/>
      <c r="R131" s="32"/>
      <c r="S131" s="143"/>
    </row>
    <row r="132" ht="15.75" customHeight="1">
      <c r="A132" s="5" t="s">
        <v>181</v>
      </c>
      <c r="B132" s="127"/>
      <c r="C132" s="142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13"/>
      <c r="P132" s="118"/>
      <c r="Q132" s="80"/>
      <c r="R132" s="32"/>
      <c r="S132" s="143"/>
    </row>
    <row r="133" ht="15.75" customHeight="1">
      <c r="A133" s="5" t="s">
        <v>182</v>
      </c>
      <c r="B133" s="127"/>
      <c r="C133" s="142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13"/>
      <c r="P133" s="118"/>
      <c r="Q133" s="80"/>
      <c r="R133" s="32"/>
      <c r="S133" s="143"/>
    </row>
    <row r="134" ht="15.75" customHeight="1">
      <c r="A134" s="5" t="s">
        <v>183</v>
      </c>
      <c r="B134" s="127"/>
      <c r="C134" s="142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13"/>
      <c r="P134" s="118"/>
      <c r="Q134" s="80"/>
      <c r="R134" s="32"/>
      <c r="S134" s="143"/>
    </row>
    <row r="135" ht="15.75" customHeight="1">
      <c r="A135" s="5" t="s">
        <v>184</v>
      </c>
      <c r="B135" s="127"/>
      <c r="C135" s="142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13"/>
      <c r="P135" s="118"/>
      <c r="Q135" s="80"/>
      <c r="R135" s="32"/>
      <c r="S135" s="143"/>
    </row>
    <row r="136" ht="15.75" customHeight="1">
      <c r="A136" s="5" t="s">
        <v>185</v>
      </c>
      <c r="B136" s="127"/>
      <c r="C136" s="142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13"/>
      <c r="P136" s="118"/>
      <c r="Q136" s="80"/>
      <c r="R136" s="32"/>
      <c r="S136" s="143"/>
    </row>
    <row r="137" ht="15.75" customHeight="1">
      <c r="A137" s="5" t="s">
        <v>186</v>
      </c>
      <c r="B137" s="127"/>
      <c r="C137" s="142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13"/>
      <c r="P137" s="118"/>
      <c r="Q137" s="80"/>
      <c r="R137" s="32"/>
      <c r="S137" s="143"/>
    </row>
    <row r="138" ht="15.75" customHeight="1">
      <c r="A138" s="5" t="s">
        <v>187</v>
      </c>
      <c r="B138" s="127"/>
      <c r="C138" s="142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13"/>
      <c r="P138" s="118"/>
      <c r="Q138" s="80"/>
      <c r="R138" s="32"/>
      <c r="S138" s="143"/>
    </row>
    <row r="139" ht="15.75" customHeight="1">
      <c r="A139" s="5" t="s">
        <v>188</v>
      </c>
      <c r="B139" s="127"/>
      <c r="C139" s="142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13"/>
      <c r="P139" s="118"/>
      <c r="Q139" s="80"/>
      <c r="R139" s="32"/>
      <c r="S139" s="143"/>
    </row>
    <row r="140" ht="15.75" customHeight="1">
      <c r="A140" s="5" t="s">
        <v>189</v>
      </c>
      <c r="B140" s="127"/>
      <c r="C140" s="142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13"/>
      <c r="P140" s="118"/>
      <c r="Q140" s="80"/>
      <c r="R140" s="32"/>
      <c r="S140" s="143"/>
    </row>
    <row r="141" ht="15.75" customHeight="1">
      <c r="A141" s="5" t="s">
        <v>190</v>
      </c>
      <c r="B141" s="127"/>
      <c r="C141" s="142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13"/>
      <c r="P141" s="118"/>
      <c r="Q141" s="80"/>
      <c r="R141" s="32"/>
      <c r="S141" s="143"/>
    </row>
    <row r="142" ht="15.75" customHeight="1">
      <c r="A142" s="5" t="s">
        <v>191</v>
      </c>
      <c r="B142" s="127"/>
      <c r="C142" s="142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13"/>
      <c r="P142" s="118"/>
      <c r="Q142" s="80"/>
      <c r="R142" s="32"/>
      <c r="S142" s="143"/>
    </row>
    <row r="143" ht="15.75" customHeight="1">
      <c r="A143" s="5" t="s">
        <v>192</v>
      </c>
      <c r="B143" s="127"/>
      <c r="C143" s="142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13"/>
      <c r="P143" s="118"/>
      <c r="Q143" s="80"/>
      <c r="R143" s="32"/>
      <c r="S143" s="143"/>
    </row>
    <row r="144" ht="15.75" customHeight="1">
      <c r="A144" s="5" t="s">
        <v>193</v>
      </c>
      <c r="B144" s="127"/>
      <c r="C144" s="142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13"/>
      <c r="P144" s="118"/>
      <c r="Q144" s="80"/>
      <c r="R144" s="32"/>
      <c r="S144" s="143"/>
    </row>
    <row r="145" ht="15.75" customHeight="1">
      <c r="A145" s="5" t="s">
        <v>194</v>
      </c>
      <c r="B145" s="127"/>
      <c r="C145" s="142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13"/>
      <c r="P145" s="118"/>
      <c r="Q145" s="80"/>
      <c r="R145" s="32"/>
      <c r="S145" s="143"/>
    </row>
    <row r="146" ht="15.75" customHeight="1">
      <c r="A146" s="5" t="s">
        <v>195</v>
      </c>
      <c r="B146" s="127"/>
      <c r="C146" s="142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13"/>
      <c r="P146" s="118"/>
      <c r="Q146" s="80"/>
      <c r="R146" s="32"/>
      <c r="S146" s="143"/>
    </row>
    <row r="147" ht="15.75" customHeight="1">
      <c r="A147" s="5" t="s">
        <v>196</v>
      </c>
      <c r="B147" s="127"/>
      <c r="C147" s="142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13"/>
      <c r="P147" s="118"/>
      <c r="Q147" s="80"/>
      <c r="R147" s="32"/>
      <c r="S147" s="143"/>
    </row>
    <row r="148" ht="15.75" customHeight="1">
      <c r="A148" s="5" t="s">
        <v>197</v>
      </c>
      <c r="B148" s="127"/>
      <c r="C148" s="142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13"/>
      <c r="P148" s="118"/>
      <c r="Q148" s="80"/>
      <c r="R148" s="32"/>
      <c r="S148" s="143"/>
    </row>
    <row r="149" ht="15.75" customHeight="1">
      <c r="A149" s="5" t="s">
        <v>198</v>
      </c>
      <c r="B149" s="127"/>
      <c r="C149" s="142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13"/>
      <c r="P149" s="118"/>
      <c r="Q149" s="80"/>
      <c r="R149" s="32"/>
      <c r="S149" s="143"/>
    </row>
    <row r="150" ht="15.75" customHeight="1">
      <c r="A150" s="144" t="s">
        <v>199</v>
      </c>
      <c r="B150" s="127"/>
      <c r="C150" s="142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13"/>
      <c r="P150" s="118"/>
      <c r="Q150" s="80"/>
      <c r="R150" s="32"/>
      <c r="S150" s="143"/>
    </row>
    <row r="151" ht="15.75" customHeight="1">
      <c r="A151" s="5"/>
      <c r="B151" s="127"/>
      <c r="C151" s="142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13"/>
      <c r="P151" s="118"/>
      <c r="Q151" s="80"/>
      <c r="R151" s="32"/>
      <c r="S151" s="143"/>
    </row>
    <row r="152" ht="15.75" customHeight="1">
      <c r="A152" s="5"/>
      <c r="B152" s="127"/>
      <c r="C152" s="142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13"/>
      <c r="P152" s="118"/>
      <c r="Q152" s="80"/>
      <c r="R152" s="32"/>
      <c r="S152" s="143"/>
    </row>
    <row r="153" ht="15.75" customHeight="1">
      <c r="A153" s="5"/>
      <c r="B153" s="127"/>
      <c r="C153" s="142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13"/>
      <c r="P153" s="118"/>
      <c r="Q153" s="80"/>
      <c r="R153" s="32"/>
      <c r="S153" s="143"/>
    </row>
    <row r="154" ht="25.5" customHeight="1">
      <c r="A154" s="5"/>
      <c r="B154" s="145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13"/>
      <c r="P154" s="118"/>
      <c r="Q154" s="80"/>
      <c r="R154" s="32"/>
      <c r="S154" s="143"/>
    </row>
    <row r="155" ht="15.75" customHeight="1">
      <c r="A155" s="135"/>
      <c r="B155" s="111"/>
      <c r="C155" s="136"/>
      <c r="D155" s="136"/>
      <c r="E155" s="136"/>
      <c r="F155" s="136"/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80"/>
      <c r="R155" s="32"/>
      <c r="S155" s="143"/>
    </row>
    <row r="156" ht="15.75" customHeight="1">
      <c r="A156" s="135"/>
      <c r="B156" s="111"/>
      <c r="C156" s="136"/>
      <c r="D156" s="136"/>
      <c r="E156" s="136"/>
      <c r="F156" s="136"/>
      <c r="G156" s="136"/>
      <c r="H156" s="136"/>
      <c r="I156" s="136"/>
      <c r="J156" s="136"/>
      <c r="K156" s="136"/>
      <c r="L156" s="136"/>
      <c r="M156" s="136"/>
      <c r="N156" s="136"/>
      <c r="O156" s="136"/>
      <c r="P156" s="136"/>
      <c r="Q156" s="80"/>
      <c r="R156" s="32"/>
      <c r="S156" s="143"/>
    </row>
    <row r="157" ht="15.75" customHeight="1">
      <c r="A157" s="147"/>
      <c r="B157" s="148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36"/>
      <c r="P157" s="149"/>
      <c r="Q157" s="80"/>
      <c r="R157" s="32"/>
      <c r="S157" s="143"/>
    </row>
    <row r="158" ht="15.75" customHeight="1">
      <c r="A158" s="135"/>
      <c r="B158" s="1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149"/>
      <c r="P158" s="149"/>
      <c r="Q158" s="80"/>
      <c r="R158" s="32"/>
      <c r="S158" s="143"/>
    </row>
    <row r="159" ht="15.75" customHeight="1">
      <c r="A159" s="121" t="s">
        <v>200</v>
      </c>
      <c r="B159" s="140"/>
      <c r="C159" s="123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5"/>
      <c r="P159" s="141"/>
      <c r="Q159" s="80"/>
      <c r="R159" s="32"/>
      <c r="S159" s="143"/>
    </row>
    <row r="160" ht="15.75" customHeight="1">
      <c r="A160" s="5" t="s">
        <v>201</v>
      </c>
      <c r="B160" s="127"/>
      <c r="C160" s="142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13"/>
      <c r="P160" s="130"/>
      <c r="Q160" s="80"/>
      <c r="R160" s="81"/>
      <c r="S160" s="84"/>
    </row>
    <row r="161" ht="15.75" customHeight="1">
      <c r="A161" s="5" t="s">
        <v>202</v>
      </c>
      <c r="B161" s="127"/>
      <c r="C161" s="142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13"/>
      <c r="P161" s="130"/>
      <c r="Q161" s="80"/>
      <c r="R161" s="81"/>
      <c r="S161" s="84"/>
    </row>
    <row r="162" ht="15.75" customHeight="1">
      <c r="A162" s="5" t="s">
        <v>203</v>
      </c>
      <c r="B162" s="127"/>
      <c r="C162" s="142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13"/>
      <c r="P162" s="130"/>
      <c r="Q162" s="80"/>
      <c r="R162" s="81"/>
      <c r="S162" s="84"/>
    </row>
    <row r="163" ht="15.75" customHeight="1">
      <c r="A163" s="5" t="s">
        <v>204</v>
      </c>
      <c r="B163" s="127"/>
      <c r="C163" s="142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13"/>
      <c r="P163" s="130"/>
      <c r="Q163" s="80"/>
      <c r="R163" s="81"/>
      <c r="S163" s="84"/>
    </row>
    <row r="164" ht="15.75" customHeight="1">
      <c r="A164" s="5" t="s">
        <v>205</v>
      </c>
      <c r="B164" s="127"/>
      <c r="C164" s="142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13"/>
      <c r="P164" s="130"/>
      <c r="Q164" s="80"/>
      <c r="R164" s="81"/>
      <c r="S164" s="84"/>
    </row>
    <row r="165" ht="15.75" customHeight="1">
      <c r="A165" s="150" t="s">
        <v>206</v>
      </c>
      <c r="B165" s="127"/>
      <c r="C165" s="142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13"/>
      <c r="P165" s="130"/>
      <c r="Q165" s="80"/>
      <c r="R165" s="81"/>
      <c r="S165" s="84"/>
    </row>
    <row r="166" ht="15.75" customHeight="1">
      <c r="A166" s="5" t="s">
        <v>207</v>
      </c>
      <c r="B166" s="127"/>
      <c r="C166" s="142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13"/>
      <c r="P166" s="130"/>
      <c r="Q166" s="80"/>
      <c r="R166" s="81"/>
      <c r="S166" s="84"/>
    </row>
    <row r="167" ht="15.75" customHeight="1">
      <c r="A167" s="5" t="s">
        <v>208</v>
      </c>
      <c r="B167" s="127"/>
      <c r="C167" s="142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13"/>
      <c r="P167" s="130"/>
      <c r="Q167" s="80"/>
      <c r="R167" s="81"/>
      <c r="S167" s="84"/>
    </row>
    <row r="168" ht="15.75" customHeight="1">
      <c r="A168" s="5" t="s">
        <v>209</v>
      </c>
      <c r="B168" s="127"/>
      <c r="C168" s="142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13"/>
      <c r="P168" s="130"/>
      <c r="Q168" s="80"/>
      <c r="R168" s="81"/>
      <c r="S168" s="84"/>
    </row>
    <row r="169" ht="15.75" customHeight="1">
      <c r="A169" s="5" t="s">
        <v>210</v>
      </c>
      <c r="B169" s="127"/>
      <c r="C169" s="142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13"/>
      <c r="P169" s="130"/>
      <c r="Q169" s="80"/>
      <c r="R169" s="81"/>
      <c r="S169" s="84"/>
    </row>
    <row r="170" ht="15.75" customHeight="1">
      <c r="A170" s="5" t="s">
        <v>211</v>
      </c>
      <c r="B170" s="127"/>
      <c r="C170" s="142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13"/>
      <c r="P170" s="130"/>
      <c r="Q170" s="80"/>
      <c r="R170" s="81"/>
      <c r="S170" s="84"/>
    </row>
    <row r="171" ht="15.75" customHeight="1">
      <c r="A171" s="5" t="s">
        <v>212</v>
      </c>
      <c r="B171" s="127"/>
      <c r="C171" s="142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13"/>
      <c r="P171" s="130"/>
      <c r="Q171" s="80"/>
      <c r="R171" s="81"/>
      <c r="S171" s="84"/>
    </row>
    <row r="172" ht="15.75" customHeight="1">
      <c r="A172" s="151" t="s">
        <v>213</v>
      </c>
      <c r="B172" s="127"/>
      <c r="C172" s="142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13"/>
      <c r="P172" s="130"/>
      <c r="Q172" s="80"/>
      <c r="R172" s="81"/>
      <c r="S172" s="84"/>
    </row>
    <row r="173" ht="15.75" customHeight="1">
      <c r="A173" s="5" t="s">
        <v>214</v>
      </c>
      <c r="B173" s="127"/>
      <c r="C173" s="142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13"/>
      <c r="P173" s="130"/>
      <c r="Q173" s="80"/>
      <c r="R173" s="81"/>
      <c r="S173" s="84"/>
    </row>
    <row r="174" ht="15.75" customHeight="1">
      <c r="A174" s="5" t="s">
        <v>215</v>
      </c>
      <c r="B174" s="127"/>
      <c r="C174" s="142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13"/>
      <c r="P174" s="130"/>
      <c r="Q174" s="80"/>
      <c r="R174" s="81"/>
      <c r="S174" s="84"/>
    </row>
    <row r="175" ht="15.75" customHeight="1">
      <c r="A175" s="5" t="s">
        <v>216</v>
      </c>
      <c r="B175" s="127"/>
      <c r="C175" s="142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13"/>
      <c r="P175" s="130"/>
      <c r="Q175" s="80"/>
      <c r="R175" s="81"/>
      <c r="S175" s="84"/>
    </row>
    <row r="176" ht="15.75" customHeight="1">
      <c r="A176" s="5" t="s">
        <v>217</v>
      </c>
      <c r="B176" s="127"/>
      <c r="C176" s="142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13"/>
      <c r="P176" s="130"/>
      <c r="Q176" s="80"/>
      <c r="R176" s="81"/>
      <c r="S176" s="84"/>
    </row>
    <row r="177" ht="15.75" customHeight="1">
      <c r="A177" s="5" t="s">
        <v>218</v>
      </c>
      <c r="B177" s="127"/>
      <c r="C177" s="142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13"/>
      <c r="P177" s="130"/>
      <c r="Q177" s="80"/>
      <c r="R177" s="81"/>
      <c r="S177" s="84"/>
    </row>
    <row r="178" ht="15.75" customHeight="1">
      <c r="A178" s="5" t="s">
        <v>219</v>
      </c>
      <c r="B178" s="127"/>
      <c r="C178" s="142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13"/>
      <c r="P178" s="130"/>
      <c r="Q178" s="80"/>
      <c r="R178" s="81"/>
      <c r="S178" s="84"/>
    </row>
    <row r="179" ht="15.75" customHeight="1">
      <c r="A179" s="5" t="s">
        <v>220</v>
      </c>
      <c r="B179" s="127"/>
      <c r="C179" s="142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13"/>
      <c r="P179" s="130"/>
      <c r="Q179" s="80"/>
      <c r="R179" s="81"/>
      <c r="S179" s="84"/>
    </row>
    <row r="180" ht="15.75" customHeight="1">
      <c r="A180" s="5" t="s">
        <v>221</v>
      </c>
      <c r="B180" s="127"/>
      <c r="C180" s="142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13"/>
      <c r="P180" s="130"/>
      <c r="Q180" s="80"/>
      <c r="R180" s="81"/>
      <c r="S180" s="84"/>
    </row>
    <row r="181" ht="15.75" customHeight="1">
      <c r="A181" s="5" t="s">
        <v>222</v>
      </c>
      <c r="B181" s="127"/>
      <c r="C181" s="142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13"/>
      <c r="P181" s="130"/>
      <c r="Q181" s="80"/>
      <c r="R181" s="81"/>
      <c r="S181" s="84"/>
    </row>
    <row r="182" ht="15.75" customHeight="1">
      <c r="A182" s="5" t="s">
        <v>223</v>
      </c>
      <c r="B182" s="127"/>
      <c r="C182" s="142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13"/>
      <c r="P182" s="130"/>
      <c r="Q182" s="80"/>
      <c r="R182" s="81"/>
      <c r="S182" s="84"/>
    </row>
    <row r="183" ht="15.75" customHeight="1">
      <c r="A183" s="5" t="s">
        <v>224</v>
      </c>
      <c r="B183" s="127"/>
      <c r="C183" s="142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13"/>
      <c r="P183" s="130"/>
      <c r="Q183" s="80"/>
      <c r="R183" s="81"/>
      <c r="S183" s="84"/>
    </row>
    <row r="184" ht="15.75" customHeight="1">
      <c r="A184" s="5" t="s">
        <v>225</v>
      </c>
      <c r="B184" s="127"/>
      <c r="C184" s="142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13"/>
      <c r="P184" s="130"/>
      <c r="Q184" s="80"/>
      <c r="R184" s="81"/>
      <c r="S184" s="84"/>
    </row>
    <row r="185" ht="15.75" customHeight="1">
      <c r="A185" s="5" t="s">
        <v>226</v>
      </c>
      <c r="B185" s="127"/>
      <c r="C185" s="142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13"/>
      <c r="P185" s="130"/>
      <c r="Q185" s="80"/>
      <c r="R185" s="81"/>
      <c r="S185" s="84"/>
    </row>
    <row r="186" ht="15.75" customHeight="1">
      <c r="A186" s="5" t="s">
        <v>227</v>
      </c>
      <c r="B186" s="127"/>
      <c r="C186" s="142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13"/>
      <c r="P186" s="130"/>
      <c r="Q186" s="80"/>
      <c r="R186" s="81"/>
      <c r="S186" s="84"/>
    </row>
    <row r="187" ht="15.75" customHeight="1">
      <c r="A187" s="5" t="s">
        <v>228</v>
      </c>
      <c r="B187" s="127"/>
      <c r="C187" s="142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13"/>
      <c r="P187" s="130"/>
      <c r="Q187" s="80"/>
      <c r="R187" s="81"/>
      <c r="S187" s="84"/>
    </row>
    <row r="188" ht="15.75" customHeight="1">
      <c r="A188" s="5" t="s">
        <v>229</v>
      </c>
      <c r="B188" s="127"/>
      <c r="C188" s="142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13"/>
      <c r="P188" s="130"/>
      <c r="Q188" s="80"/>
      <c r="R188" s="81"/>
      <c r="S188" s="84"/>
    </row>
    <row r="189" ht="15.75" customHeight="1">
      <c r="A189" s="5" t="s">
        <v>230</v>
      </c>
      <c r="B189" s="127"/>
      <c r="C189" s="142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13"/>
      <c r="P189" s="130"/>
      <c r="Q189" s="80"/>
      <c r="R189" s="81"/>
      <c r="S189" s="84"/>
    </row>
    <row r="190" ht="15.75" customHeight="1">
      <c r="A190" s="5" t="s">
        <v>231</v>
      </c>
      <c r="B190" s="127"/>
      <c r="C190" s="142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13"/>
      <c r="P190" s="130"/>
      <c r="Q190" s="80"/>
      <c r="R190" s="81"/>
      <c r="S190" s="84"/>
    </row>
    <row r="191" ht="15.75" customHeight="1">
      <c r="A191" s="5" t="s">
        <v>232</v>
      </c>
      <c r="B191" s="127"/>
      <c r="C191" s="142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13"/>
      <c r="P191" s="130"/>
      <c r="Q191" s="80"/>
      <c r="R191" s="81"/>
      <c r="S191" s="84"/>
    </row>
    <row r="192" ht="15.75" customHeight="1">
      <c r="A192" s="5" t="s">
        <v>233</v>
      </c>
      <c r="B192" s="127"/>
      <c r="C192" s="142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13"/>
      <c r="P192" s="130"/>
      <c r="Q192" s="80"/>
      <c r="R192" s="81"/>
      <c r="S192" s="84"/>
    </row>
    <row r="193" ht="15.75" customHeight="1">
      <c r="A193" s="5" t="s">
        <v>234</v>
      </c>
      <c r="B193" s="127"/>
      <c r="C193" s="142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13"/>
      <c r="P193" s="130"/>
      <c r="Q193" s="80"/>
      <c r="R193" s="81"/>
      <c r="S193" s="84"/>
    </row>
    <row r="194" ht="15.75" customHeight="1">
      <c r="A194" s="5" t="s">
        <v>235</v>
      </c>
      <c r="B194" s="127"/>
      <c r="C194" s="142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13"/>
      <c r="P194" s="130"/>
      <c r="Q194" s="80"/>
      <c r="R194" s="81"/>
      <c r="S194" s="84"/>
    </row>
    <row r="195" ht="15.75" customHeight="1">
      <c r="A195" s="5" t="s">
        <v>236</v>
      </c>
      <c r="B195" s="127"/>
      <c r="C195" s="142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13"/>
      <c r="P195" s="130"/>
      <c r="Q195" s="80"/>
      <c r="R195" s="81"/>
      <c r="S195" s="84"/>
    </row>
    <row r="196" ht="15.75" customHeight="1">
      <c r="A196" s="5" t="s">
        <v>237</v>
      </c>
      <c r="B196" s="127"/>
      <c r="C196" s="142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13"/>
      <c r="P196" s="130"/>
      <c r="Q196" s="80"/>
      <c r="R196" s="81"/>
      <c r="S196" s="84"/>
    </row>
    <row r="197" ht="15.75" customHeight="1">
      <c r="A197" s="5" t="s">
        <v>238</v>
      </c>
      <c r="B197" s="127"/>
      <c r="C197" s="142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13"/>
      <c r="P197" s="130"/>
      <c r="Q197" s="80"/>
      <c r="R197" s="81"/>
      <c r="S197" s="84"/>
    </row>
    <row r="198" ht="15.75" customHeight="1">
      <c r="A198" s="5" t="s">
        <v>239</v>
      </c>
      <c r="B198" s="127"/>
      <c r="C198" s="142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13"/>
      <c r="P198" s="130"/>
      <c r="Q198" s="80"/>
      <c r="R198" s="81"/>
      <c r="S198" s="84"/>
    </row>
    <row r="199" ht="15.75" customHeight="1">
      <c r="A199" s="5" t="s">
        <v>240</v>
      </c>
      <c r="B199" s="127"/>
      <c r="C199" s="142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13"/>
      <c r="P199" s="130"/>
      <c r="Q199" s="80"/>
      <c r="R199" s="81"/>
      <c r="S199" s="84"/>
    </row>
    <row r="200" ht="15.75" customHeight="1">
      <c r="A200" s="5" t="s">
        <v>241</v>
      </c>
      <c r="B200" s="127"/>
      <c r="C200" s="142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13"/>
      <c r="P200" s="130"/>
      <c r="Q200" s="80"/>
      <c r="R200" s="81"/>
      <c r="S200" s="84"/>
    </row>
    <row r="201" ht="15.75" customHeight="1">
      <c r="A201" s="5" t="s">
        <v>242</v>
      </c>
      <c r="B201" s="127"/>
      <c r="C201" s="142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13"/>
      <c r="P201" s="130"/>
      <c r="Q201" s="80"/>
      <c r="R201" s="81"/>
      <c r="S201" s="84"/>
    </row>
    <row r="202" ht="15.75" customHeight="1">
      <c r="A202" s="5" t="s">
        <v>243</v>
      </c>
      <c r="B202" s="127"/>
      <c r="C202" s="142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13"/>
      <c r="P202" s="130"/>
      <c r="Q202" s="80"/>
      <c r="R202" s="81"/>
      <c r="S202" s="84"/>
    </row>
    <row r="203" ht="15.75" customHeight="1">
      <c r="A203" s="5" t="s">
        <v>244</v>
      </c>
      <c r="B203" s="127"/>
      <c r="C203" s="142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13"/>
      <c r="P203" s="130"/>
      <c r="Q203" s="80"/>
      <c r="R203" s="81"/>
      <c r="S203" s="84"/>
    </row>
    <row r="204" ht="15.75" customHeight="1">
      <c r="A204" s="5"/>
      <c r="B204" s="127"/>
      <c r="C204" s="142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13"/>
      <c r="P204" s="130"/>
      <c r="Q204" s="80"/>
      <c r="R204" s="81"/>
      <c r="S204" s="84"/>
    </row>
    <row r="205" ht="15.75" customHeight="1">
      <c r="A205" s="5"/>
      <c r="B205" s="127"/>
      <c r="C205" s="142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13"/>
      <c r="P205" s="130"/>
      <c r="Q205" s="80"/>
      <c r="R205" s="81"/>
      <c r="S205" s="84"/>
    </row>
    <row r="206" ht="15.75" customHeight="1">
      <c r="A206" s="5"/>
      <c r="B206" s="127"/>
      <c r="C206" s="142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13"/>
      <c r="P206" s="130"/>
      <c r="Q206" s="80"/>
      <c r="R206" s="81"/>
      <c r="S206" s="84"/>
    </row>
    <row r="207" ht="15.75" customHeight="1">
      <c r="A207" s="5"/>
      <c r="B207" s="127"/>
      <c r="C207" s="142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13"/>
      <c r="P207" s="130"/>
      <c r="Q207" s="80"/>
      <c r="R207" s="81"/>
      <c r="S207" s="84"/>
    </row>
    <row r="208" ht="15.75" customHeight="1">
      <c r="A208" s="5"/>
      <c r="B208" s="127"/>
      <c r="C208" s="142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13"/>
      <c r="P208" s="130"/>
      <c r="Q208" s="80"/>
      <c r="R208" s="81"/>
      <c r="S208" s="84"/>
    </row>
    <row r="209" ht="15.75" customHeight="1">
      <c r="A209" s="5"/>
      <c r="B209" s="127"/>
      <c r="C209" s="142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13"/>
      <c r="P209" s="130"/>
      <c r="Q209" s="80"/>
      <c r="R209" s="81"/>
      <c r="S209" s="84"/>
    </row>
    <row r="210" ht="15.75" customHeight="1">
      <c r="A210" s="5"/>
      <c r="B210" s="127"/>
      <c r="C210" s="142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13"/>
      <c r="P210" s="130"/>
      <c r="Q210" s="80"/>
      <c r="R210" s="81"/>
      <c r="S210" s="84"/>
    </row>
    <row r="211" ht="15.75" customHeight="1">
      <c r="A211" s="132"/>
      <c r="B211" s="133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13"/>
      <c r="P211" s="118"/>
      <c r="Q211" s="80"/>
      <c r="R211" s="32"/>
      <c r="S211" s="143"/>
    </row>
    <row r="212" ht="15.75" customHeight="1">
      <c r="A212" s="135"/>
      <c r="B212" s="111"/>
      <c r="C212" s="136"/>
      <c r="D212" s="136"/>
      <c r="E212" s="136"/>
      <c r="F212" s="136"/>
      <c r="G212" s="136"/>
      <c r="H212" s="136"/>
      <c r="I212" s="136"/>
      <c r="J212" s="136"/>
      <c r="K212" s="136"/>
      <c r="L212" s="136"/>
      <c r="M212" s="136"/>
      <c r="N212" s="136"/>
      <c r="O212" s="136"/>
      <c r="P212" s="136"/>
      <c r="Q212" s="80"/>
      <c r="R212" s="32"/>
      <c r="S212" s="143"/>
    </row>
    <row r="213" ht="15.75" customHeight="1">
      <c r="A213" s="5"/>
      <c r="B213" s="152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4"/>
      <c r="P213" s="153"/>
      <c r="Q213" s="80"/>
      <c r="R213" s="32"/>
      <c r="S213" s="143"/>
    </row>
    <row r="214" ht="15.75" customHeight="1">
      <c r="A214" s="115"/>
      <c r="B214" s="42"/>
      <c r="C214" s="154"/>
      <c r="D214" s="154"/>
      <c r="E214" s="154"/>
      <c r="F214" s="154"/>
      <c r="G214" s="154"/>
      <c r="H214" s="154"/>
      <c r="I214" s="154"/>
      <c r="J214" s="154"/>
      <c r="K214" s="154"/>
      <c r="L214" s="154"/>
      <c r="M214" s="154"/>
      <c r="N214" s="154"/>
      <c r="O214" s="154"/>
      <c r="P214" s="154"/>
      <c r="Q214" s="80"/>
      <c r="R214" s="32"/>
      <c r="S214" s="143"/>
    </row>
    <row r="215" ht="15.75" customHeight="1">
      <c r="A215" s="5"/>
      <c r="B215" s="116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155"/>
      <c r="P215" s="155"/>
      <c r="Q215" s="80"/>
      <c r="R215" s="32"/>
      <c r="S215" s="143"/>
    </row>
    <row r="216" ht="15.75" customHeight="1">
      <c r="A216" s="156" t="s">
        <v>245</v>
      </c>
      <c r="B216" s="140"/>
      <c r="C216" s="157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25"/>
      <c r="P216" s="156"/>
      <c r="Q216" s="80"/>
      <c r="R216" s="32"/>
      <c r="S216" s="143"/>
    </row>
    <row r="217" ht="15.75" customHeight="1">
      <c r="A217" s="26" t="s">
        <v>246</v>
      </c>
      <c r="B217" s="127"/>
      <c r="C217" s="142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13"/>
      <c r="P217" s="130"/>
      <c r="Q217" s="80"/>
      <c r="R217" s="81"/>
      <c r="S217" s="84"/>
    </row>
    <row r="218" ht="15.75" customHeight="1">
      <c r="A218" s="13" t="s">
        <v>247</v>
      </c>
      <c r="B218" s="127"/>
      <c r="C218" s="142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13"/>
      <c r="P218" s="130"/>
      <c r="Q218" s="80"/>
      <c r="R218" s="81"/>
      <c r="S218" s="84"/>
    </row>
    <row r="219" ht="15.75" customHeight="1">
      <c r="A219" s="13" t="s">
        <v>248</v>
      </c>
      <c r="B219" s="127"/>
      <c r="C219" s="142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13"/>
      <c r="P219" s="130"/>
      <c r="Q219" s="80"/>
      <c r="R219" s="81"/>
      <c r="S219" s="84"/>
    </row>
    <row r="220" ht="15.75" customHeight="1">
      <c r="A220" s="13" t="s">
        <v>249</v>
      </c>
      <c r="B220" s="127"/>
      <c r="C220" s="142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13"/>
      <c r="P220" s="130"/>
      <c r="Q220" s="80"/>
      <c r="R220" s="81"/>
      <c r="S220" s="84"/>
    </row>
    <row r="221" ht="15.75" customHeight="1">
      <c r="A221" s="13" t="s">
        <v>250</v>
      </c>
      <c r="B221" s="127"/>
      <c r="C221" s="142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13"/>
      <c r="P221" s="130"/>
      <c r="Q221" s="80"/>
      <c r="R221" s="81"/>
      <c r="S221" s="84"/>
    </row>
    <row r="222" ht="15.75" customHeight="1">
      <c r="A222" s="13" t="s">
        <v>251</v>
      </c>
      <c r="B222" s="127"/>
      <c r="C222" s="142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13"/>
      <c r="P222" s="130"/>
      <c r="Q222" s="80"/>
      <c r="R222" s="81"/>
      <c r="S222" s="84"/>
    </row>
    <row r="223" ht="15.75" customHeight="1">
      <c r="A223" s="5" t="s">
        <v>252</v>
      </c>
      <c r="B223" s="127"/>
      <c r="C223" s="142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13"/>
      <c r="P223" s="130"/>
      <c r="Q223" s="80"/>
      <c r="R223" s="81"/>
      <c r="S223" s="84"/>
    </row>
    <row r="224" ht="15.75" customHeight="1">
      <c r="A224" s="5" t="s">
        <v>253</v>
      </c>
      <c r="B224" s="127"/>
      <c r="C224" s="142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13"/>
      <c r="P224" s="130"/>
      <c r="Q224" s="80"/>
      <c r="R224" s="81"/>
      <c r="S224" s="84"/>
    </row>
    <row r="225" ht="15.75" customHeight="1">
      <c r="A225" s="13" t="s">
        <v>254</v>
      </c>
      <c r="B225" s="127"/>
      <c r="C225" s="142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13"/>
      <c r="P225" s="130"/>
      <c r="Q225" s="80"/>
      <c r="R225" s="81"/>
      <c r="S225" s="84"/>
    </row>
    <row r="226" ht="15.75" customHeight="1">
      <c r="A226" s="5" t="s">
        <v>255</v>
      </c>
      <c r="B226" s="127"/>
      <c r="C226" s="142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13"/>
      <c r="P226" s="130"/>
      <c r="Q226" s="80"/>
      <c r="R226" s="81"/>
      <c r="S226" s="84"/>
    </row>
    <row r="227" ht="15.75" customHeight="1">
      <c r="A227" s="5" t="s">
        <v>256</v>
      </c>
      <c r="B227" s="127"/>
      <c r="C227" s="142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13"/>
      <c r="P227" s="130"/>
      <c r="Q227" s="80"/>
      <c r="R227" s="81"/>
      <c r="S227" s="84"/>
    </row>
    <row r="228" ht="15.75" customHeight="1">
      <c r="A228" s="5" t="s">
        <v>257</v>
      </c>
      <c r="B228" s="127"/>
      <c r="C228" s="142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13"/>
      <c r="P228" s="130"/>
      <c r="Q228" s="80"/>
      <c r="R228" s="81"/>
      <c r="S228" s="84"/>
    </row>
    <row r="229" ht="15.75" customHeight="1">
      <c r="A229" s="5" t="s">
        <v>258</v>
      </c>
      <c r="B229" s="127"/>
      <c r="C229" s="142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13"/>
      <c r="P229" s="130"/>
      <c r="Q229" s="80"/>
      <c r="R229" s="81"/>
      <c r="S229" s="84"/>
    </row>
    <row r="230" ht="15.75" customHeight="1">
      <c r="A230" s="5" t="s">
        <v>259</v>
      </c>
      <c r="B230" s="127"/>
      <c r="C230" s="142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13"/>
      <c r="P230" s="130"/>
      <c r="Q230" s="80"/>
      <c r="R230" s="81"/>
      <c r="S230" s="84"/>
    </row>
    <row r="231" ht="15.75" customHeight="1">
      <c r="A231" s="5" t="s">
        <v>260</v>
      </c>
      <c r="B231" s="127"/>
      <c r="C231" s="142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13"/>
      <c r="P231" s="130"/>
      <c r="Q231" s="80"/>
      <c r="R231" s="81"/>
      <c r="S231" s="84"/>
    </row>
    <row r="232" ht="15.75" customHeight="1">
      <c r="A232" s="5" t="s">
        <v>261</v>
      </c>
      <c r="B232" s="127"/>
      <c r="C232" s="142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13"/>
      <c r="P232" s="130"/>
      <c r="Q232" s="80"/>
      <c r="R232" s="81"/>
      <c r="S232" s="84"/>
    </row>
    <row r="233" ht="15.75" customHeight="1">
      <c r="A233" s="5" t="s">
        <v>262</v>
      </c>
      <c r="B233" s="127"/>
      <c r="C233" s="142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13"/>
      <c r="P233" s="130"/>
      <c r="Q233" s="80"/>
      <c r="R233" s="81"/>
      <c r="S233" s="84"/>
    </row>
    <row r="234" ht="15.75" customHeight="1">
      <c r="A234" s="5" t="s">
        <v>263</v>
      </c>
      <c r="B234" s="127"/>
      <c r="C234" s="142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13"/>
      <c r="P234" s="130"/>
      <c r="Q234" s="80"/>
      <c r="R234" s="81"/>
      <c r="S234" s="84"/>
    </row>
    <row r="235" ht="15.75" customHeight="1">
      <c r="A235" s="159" t="s">
        <v>264</v>
      </c>
      <c r="B235" s="127"/>
      <c r="C235" s="142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13"/>
      <c r="P235" s="130"/>
      <c r="Q235" s="80"/>
      <c r="R235" s="81"/>
      <c r="S235" s="84"/>
    </row>
    <row r="236" ht="15.75" customHeight="1">
      <c r="A236" s="5" t="s">
        <v>265</v>
      </c>
      <c r="B236" s="127"/>
      <c r="C236" s="142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13"/>
      <c r="P236" s="130"/>
      <c r="Q236" s="80"/>
      <c r="R236" s="81"/>
      <c r="S236" s="84"/>
    </row>
    <row r="237" ht="15.75" customHeight="1">
      <c r="A237" s="5" t="s">
        <v>266</v>
      </c>
      <c r="B237" s="127"/>
      <c r="C237" s="142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13"/>
      <c r="P237" s="130"/>
      <c r="Q237" s="80"/>
      <c r="R237" s="81"/>
      <c r="S237" s="84"/>
    </row>
    <row r="238" ht="15.75" customHeight="1">
      <c r="A238" s="5"/>
      <c r="B238" s="127"/>
      <c r="C238" s="142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13"/>
      <c r="P238" s="130"/>
      <c r="Q238" s="80"/>
      <c r="R238" s="81"/>
      <c r="S238" s="84"/>
    </row>
    <row r="239" ht="15.75" customHeight="1">
      <c r="A239" s="5"/>
      <c r="B239" s="127"/>
      <c r="C239" s="142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13"/>
      <c r="P239" s="130"/>
      <c r="Q239" s="80"/>
      <c r="R239" s="81"/>
      <c r="S239" s="84"/>
    </row>
    <row r="240" ht="15.75" customHeight="1">
      <c r="A240" s="5"/>
      <c r="B240" s="127"/>
      <c r="C240" s="142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13"/>
      <c r="P240" s="130"/>
      <c r="Q240" s="80"/>
      <c r="R240" s="81"/>
      <c r="S240" s="84"/>
    </row>
    <row r="241" ht="15.75" customHeight="1">
      <c r="A241" s="5"/>
      <c r="B241" s="127"/>
      <c r="C241" s="142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13"/>
      <c r="P241" s="130"/>
      <c r="Q241" s="80"/>
      <c r="R241" s="81"/>
      <c r="S241" s="84"/>
    </row>
    <row r="242" ht="15.75" customHeight="1">
      <c r="A242" s="5"/>
      <c r="B242" s="127"/>
      <c r="C242" s="142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13"/>
      <c r="P242" s="130"/>
      <c r="Q242" s="80"/>
      <c r="R242" s="81"/>
      <c r="S242" s="84"/>
    </row>
    <row r="243" ht="15.75" customHeight="1">
      <c r="A243" s="5"/>
      <c r="B243" s="127"/>
      <c r="C243" s="142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13"/>
      <c r="P243" s="130"/>
      <c r="Q243" s="80"/>
      <c r="R243" s="81"/>
      <c r="S243" s="84"/>
    </row>
    <row r="244" ht="15.75" customHeight="1">
      <c r="A244" s="5"/>
      <c r="B244" s="127"/>
      <c r="C244" s="142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13"/>
      <c r="P244" s="130"/>
      <c r="Q244" s="80"/>
      <c r="R244" s="81"/>
      <c r="S244" s="84"/>
    </row>
    <row r="245" ht="15.75" customHeight="1">
      <c r="A245" s="5"/>
      <c r="B245" s="127"/>
      <c r="C245" s="142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13"/>
      <c r="P245" s="130"/>
      <c r="Q245" s="80"/>
      <c r="R245" s="81"/>
      <c r="S245" s="84"/>
    </row>
    <row r="246" ht="15.75" customHeight="1">
      <c r="A246" s="5"/>
      <c r="B246" s="127"/>
      <c r="C246" s="142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13"/>
      <c r="P246" s="130"/>
      <c r="Q246" s="80"/>
      <c r="R246" s="81"/>
      <c r="S246" s="84"/>
    </row>
    <row r="247" ht="30.75" customHeight="1">
      <c r="A247" s="160"/>
      <c r="B247" s="161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13"/>
      <c r="P247" s="118"/>
      <c r="Q247" s="80"/>
      <c r="R247" s="32"/>
      <c r="S247" s="143"/>
    </row>
    <row r="248" ht="15.75" customHeight="1">
      <c r="A248" s="135"/>
      <c r="B248" s="111"/>
      <c r="C248" s="136"/>
      <c r="D248" s="136"/>
      <c r="E248" s="136"/>
      <c r="F248" s="136"/>
      <c r="G248" s="136"/>
      <c r="H248" s="136"/>
      <c r="I248" s="136"/>
      <c r="J248" s="136"/>
      <c r="K248" s="136"/>
      <c r="L248" s="136"/>
      <c r="M248" s="136"/>
      <c r="N248" s="136"/>
      <c r="O248" s="136"/>
      <c r="P248" s="136"/>
      <c r="Q248" s="80"/>
      <c r="R248" s="32"/>
      <c r="S248" s="143"/>
    </row>
    <row r="249" ht="15.75" customHeight="1">
      <c r="A249" s="5"/>
      <c r="B249" s="42"/>
      <c r="C249" s="154"/>
      <c r="D249" s="154"/>
      <c r="E249" s="154"/>
      <c r="F249" s="154"/>
      <c r="G249" s="154"/>
      <c r="H249" s="154"/>
      <c r="I249" s="154"/>
      <c r="J249" s="154"/>
      <c r="K249" s="154"/>
      <c r="L249" s="154"/>
      <c r="M249" s="154"/>
      <c r="N249" s="154"/>
      <c r="O249" s="154"/>
      <c r="P249" s="154"/>
      <c r="Q249" s="80"/>
      <c r="R249" s="32"/>
      <c r="S249" s="143"/>
    </row>
    <row r="250" ht="15.75" customHeight="1">
      <c r="A250" s="115"/>
      <c r="B250" s="116"/>
      <c r="C250" s="155"/>
      <c r="D250" s="155"/>
      <c r="E250" s="155"/>
      <c r="F250" s="155"/>
      <c r="G250" s="155"/>
      <c r="H250" s="155"/>
      <c r="I250" s="155"/>
      <c r="J250" s="155"/>
      <c r="K250" s="155"/>
      <c r="L250" s="155"/>
      <c r="M250" s="155"/>
      <c r="N250" s="155"/>
      <c r="O250" s="154"/>
      <c r="P250" s="155"/>
      <c r="Q250" s="80"/>
      <c r="R250" s="32"/>
      <c r="S250" s="143"/>
    </row>
    <row r="251" ht="15.75" customHeight="1">
      <c r="A251" s="5"/>
      <c r="B251" s="116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155"/>
      <c r="P251" s="155"/>
      <c r="Q251" s="80"/>
      <c r="R251" s="32"/>
      <c r="S251" s="143"/>
    </row>
    <row r="252" ht="15.75" customHeight="1">
      <c r="A252" s="156" t="s">
        <v>267</v>
      </c>
      <c r="B252" s="140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25"/>
      <c r="P252" s="162"/>
      <c r="Q252" s="80"/>
      <c r="R252" s="32"/>
      <c r="S252" s="143"/>
    </row>
    <row r="253" ht="15.75" customHeight="1">
      <c r="A253" s="26" t="s">
        <v>268</v>
      </c>
      <c r="B253" s="127"/>
      <c r="C253" s="142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13"/>
      <c r="P253" s="130"/>
      <c r="Q253" s="80"/>
      <c r="R253" s="81"/>
      <c r="S253" s="84"/>
    </row>
    <row r="254" ht="15.75" customHeight="1">
      <c r="A254" s="26" t="s">
        <v>269</v>
      </c>
      <c r="B254" s="127"/>
      <c r="C254" s="142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13"/>
      <c r="P254" s="130"/>
      <c r="Q254" s="80"/>
      <c r="R254" s="81"/>
      <c r="S254" s="84"/>
    </row>
    <row r="255" ht="15.75" customHeight="1">
      <c r="A255" s="26" t="s">
        <v>270</v>
      </c>
      <c r="B255" s="127"/>
      <c r="C255" s="142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13"/>
      <c r="P255" s="130"/>
      <c r="Q255" s="80"/>
      <c r="R255" s="81"/>
      <c r="S255" s="84"/>
    </row>
    <row r="256" ht="15.75" customHeight="1">
      <c r="A256" s="26" t="s">
        <v>271</v>
      </c>
      <c r="B256" s="127"/>
      <c r="C256" s="142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13"/>
      <c r="P256" s="130"/>
      <c r="Q256" s="80"/>
      <c r="R256" s="81"/>
      <c r="S256" s="84"/>
    </row>
    <row r="257" ht="15.75" customHeight="1">
      <c r="A257" s="13" t="s">
        <v>272</v>
      </c>
      <c r="B257" s="127"/>
      <c r="C257" s="142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13"/>
      <c r="P257" s="130"/>
      <c r="Q257" s="80"/>
      <c r="R257" s="81"/>
      <c r="S257" s="84"/>
    </row>
    <row r="258" ht="15.75" customHeight="1">
      <c r="A258" s="143" t="s">
        <v>273</v>
      </c>
      <c r="B258" s="127"/>
      <c r="C258" s="142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13"/>
      <c r="P258" s="130"/>
      <c r="Q258" s="80"/>
      <c r="R258" s="81"/>
      <c r="S258" s="84"/>
    </row>
    <row r="259" ht="15.75" customHeight="1">
      <c r="A259" s="5" t="s">
        <v>274</v>
      </c>
      <c r="B259" s="127"/>
      <c r="C259" s="142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13"/>
      <c r="P259" s="130"/>
      <c r="Q259" s="80"/>
      <c r="R259" s="81"/>
      <c r="S259" s="84"/>
    </row>
    <row r="260" ht="15.75" customHeight="1">
      <c r="A260" s="5" t="s">
        <v>275</v>
      </c>
      <c r="B260" s="127"/>
      <c r="C260" s="142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13"/>
      <c r="P260" s="130"/>
      <c r="Q260" s="80"/>
      <c r="R260" s="81"/>
      <c r="S260" s="84"/>
    </row>
    <row r="261" ht="15.75" customHeight="1">
      <c r="A261" s="5" t="s">
        <v>276</v>
      </c>
      <c r="B261" s="127"/>
      <c r="C261" s="142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13"/>
      <c r="P261" s="130"/>
      <c r="Q261" s="80"/>
      <c r="R261" s="81"/>
      <c r="S261" s="84"/>
    </row>
    <row r="262" ht="15.75" customHeight="1">
      <c r="A262" s="5" t="s">
        <v>277</v>
      </c>
      <c r="B262" s="127"/>
      <c r="C262" s="142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13"/>
      <c r="P262" s="130"/>
      <c r="Q262" s="80"/>
      <c r="R262" s="81"/>
      <c r="S262" s="84"/>
    </row>
    <row r="263" ht="15.75" customHeight="1">
      <c r="A263" s="5" t="s">
        <v>278</v>
      </c>
      <c r="B263" s="127"/>
      <c r="C263" s="142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13"/>
      <c r="P263" s="130"/>
      <c r="Q263" s="80"/>
      <c r="R263" s="81"/>
      <c r="S263" s="84"/>
    </row>
    <row r="264" ht="15.75" customHeight="1">
      <c r="A264" s="5"/>
      <c r="B264" s="127"/>
      <c r="C264" s="142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13"/>
      <c r="P264" s="130"/>
      <c r="Q264" s="80"/>
      <c r="R264" s="81"/>
      <c r="S264" s="84"/>
    </row>
    <row r="265" ht="15.75" customHeight="1">
      <c r="A265" s="5"/>
      <c r="B265" s="127"/>
      <c r="C265" s="142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13"/>
      <c r="P265" s="130"/>
      <c r="Q265" s="80"/>
      <c r="R265" s="81"/>
      <c r="S265" s="84"/>
    </row>
    <row r="266" ht="15.75" customHeight="1">
      <c r="A266" s="5"/>
      <c r="B266" s="127"/>
      <c r="C266" s="142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13"/>
      <c r="P266" s="130"/>
      <c r="Q266" s="80"/>
      <c r="R266" s="81"/>
      <c r="S266" s="84"/>
    </row>
    <row r="267" ht="15.75" customHeight="1">
      <c r="A267" s="5"/>
      <c r="B267" s="127"/>
      <c r="C267" s="142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13"/>
      <c r="P267" s="130"/>
      <c r="Q267" s="80"/>
      <c r="R267" s="81"/>
      <c r="S267" s="84"/>
    </row>
    <row r="268" ht="15.75" customHeight="1">
      <c r="A268" s="5"/>
      <c r="B268" s="127"/>
      <c r="C268" s="142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13"/>
      <c r="P268" s="130"/>
      <c r="Q268" s="80"/>
      <c r="R268" s="81"/>
      <c r="S268" s="84"/>
    </row>
    <row r="269" ht="15.75" customHeight="1">
      <c r="A269" s="5"/>
      <c r="B269" s="127"/>
      <c r="C269" s="142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13"/>
      <c r="P269" s="130"/>
      <c r="Q269" s="80"/>
      <c r="R269" s="81"/>
      <c r="S269" s="84"/>
    </row>
    <row r="270" ht="15.75" customHeight="1">
      <c r="A270" s="5"/>
      <c r="B270" s="127"/>
      <c r="C270" s="142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13"/>
      <c r="P270" s="130"/>
      <c r="Q270" s="80"/>
      <c r="R270" s="81"/>
      <c r="S270" s="84"/>
    </row>
    <row r="271" ht="15.75" customHeight="1">
      <c r="A271" s="5"/>
      <c r="B271" s="127"/>
      <c r="C271" s="142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13"/>
      <c r="P271" s="130"/>
      <c r="Q271" s="80"/>
      <c r="R271" s="81"/>
      <c r="S271" s="84"/>
    </row>
    <row r="272" ht="15.75" customHeight="1">
      <c r="A272" s="5"/>
      <c r="B272" s="127"/>
      <c r="C272" s="142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13"/>
      <c r="P272" s="130"/>
      <c r="Q272" s="80"/>
      <c r="R272" s="81"/>
      <c r="S272" s="84"/>
    </row>
    <row r="273" ht="15.75" customHeight="1">
      <c r="A273" s="5"/>
      <c r="B273" s="127"/>
      <c r="C273" s="142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13"/>
      <c r="P273" s="130"/>
      <c r="Q273" s="80"/>
      <c r="R273" s="81"/>
      <c r="S273" s="84"/>
    </row>
    <row r="274" ht="15.75" customHeight="1">
      <c r="A274" s="5"/>
      <c r="B274" s="127"/>
      <c r="C274" s="142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13"/>
      <c r="P274" s="130"/>
      <c r="Q274" s="80"/>
      <c r="R274" s="81"/>
      <c r="S274" s="84"/>
    </row>
    <row r="275" ht="15.75" customHeight="1">
      <c r="A275" s="5"/>
      <c r="B275" s="127"/>
      <c r="C275" s="142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13"/>
      <c r="P275" s="130"/>
      <c r="Q275" s="80"/>
      <c r="R275" s="81"/>
      <c r="S275" s="84"/>
    </row>
    <row r="276" ht="15.75" customHeight="1">
      <c r="A276" s="132"/>
      <c r="B276" s="133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13"/>
      <c r="P276" s="118"/>
      <c r="Q276" s="80"/>
      <c r="R276" s="32"/>
      <c r="S276" s="143"/>
    </row>
    <row r="277" ht="15.75" customHeight="1">
      <c r="A277" s="135"/>
      <c r="B277" s="111"/>
      <c r="C277" s="136"/>
      <c r="D277" s="136"/>
      <c r="E277" s="136"/>
      <c r="F277" s="136"/>
      <c r="G277" s="136"/>
      <c r="H277" s="136"/>
      <c r="I277" s="136"/>
      <c r="J277" s="136"/>
      <c r="K277" s="163"/>
      <c r="L277" s="136"/>
      <c r="M277" s="136"/>
      <c r="N277" s="136"/>
      <c r="O277" s="136"/>
      <c r="P277" s="136"/>
      <c r="Q277" s="80"/>
      <c r="R277" s="32"/>
      <c r="S277" s="143"/>
    </row>
    <row r="278" ht="15.75" customHeight="1">
      <c r="A278" s="5"/>
      <c r="B278" s="42"/>
      <c r="C278" s="154"/>
      <c r="D278" s="154"/>
      <c r="E278" s="154"/>
      <c r="F278" s="154"/>
      <c r="G278" s="154"/>
      <c r="H278" s="154"/>
      <c r="I278" s="154"/>
      <c r="J278" s="154"/>
      <c r="K278" s="154"/>
      <c r="L278" s="154"/>
      <c r="M278" s="154"/>
      <c r="N278" s="154"/>
      <c r="O278" s="154"/>
      <c r="P278" s="154"/>
      <c r="Q278" s="80"/>
      <c r="R278" s="32"/>
      <c r="S278" s="143"/>
    </row>
    <row r="279" ht="15.75" customHeight="1">
      <c r="A279" s="115"/>
      <c r="B279" s="116"/>
      <c r="C279" s="155"/>
      <c r="D279" s="155"/>
      <c r="E279" s="155"/>
      <c r="F279" s="155"/>
      <c r="G279" s="155"/>
      <c r="H279" s="155"/>
      <c r="I279" s="155"/>
      <c r="J279" s="155"/>
      <c r="K279" s="155"/>
      <c r="L279" s="155"/>
      <c r="M279" s="155"/>
      <c r="N279" s="155"/>
      <c r="O279" s="154"/>
      <c r="P279" s="155"/>
      <c r="Q279" s="80"/>
      <c r="R279" s="32"/>
      <c r="S279" s="143"/>
    </row>
    <row r="280" ht="15.75" customHeight="1">
      <c r="A280" s="5"/>
      <c r="B280" s="116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155"/>
      <c r="P280" s="155"/>
      <c r="Q280" s="80"/>
      <c r="R280" s="32"/>
      <c r="S280" s="143"/>
    </row>
    <row r="281" ht="15.75" customHeight="1">
      <c r="A281" s="156" t="s">
        <v>279</v>
      </c>
      <c r="B281" s="140"/>
      <c r="C281" s="158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25"/>
      <c r="P281" s="156"/>
      <c r="Q281" s="80"/>
      <c r="R281" s="32"/>
      <c r="S281" s="143"/>
    </row>
    <row r="282" ht="15.75" customHeight="1">
      <c r="A282" s="5" t="s">
        <v>280</v>
      </c>
      <c r="B282" s="127"/>
      <c r="C282" s="142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13"/>
      <c r="P282" s="130"/>
      <c r="Q282" s="80"/>
      <c r="R282" s="81"/>
      <c r="S282" s="84"/>
    </row>
    <row r="283" ht="15.75" customHeight="1">
      <c r="A283" s="5"/>
      <c r="B283" s="127"/>
      <c r="C283" s="142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13"/>
      <c r="P283" s="130"/>
      <c r="Q283" s="80"/>
      <c r="R283" s="81"/>
      <c r="S283" s="84"/>
    </row>
    <row r="284" ht="15.75" customHeight="1">
      <c r="A284" s="5"/>
      <c r="B284" s="127"/>
      <c r="C284" s="142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13"/>
      <c r="P284" s="130"/>
      <c r="Q284" s="80"/>
      <c r="R284" s="81"/>
      <c r="S284" s="84"/>
    </row>
    <row r="285" ht="15.75" customHeight="1">
      <c r="A285" s="5"/>
      <c r="B285" s="127"/>
      <c r="C285" s="142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13"/>
      <c r="P285" s="130"/>
      <c r="Q285" s="80"/>
      <c r="R285" s="81"/>
      <c r="S285" s="84"/>
    </row>
    <row r="286" ht="15.75" customHeight="1">
      <c r="A286" s="5"/>
      <c r="B286" s="127"/>
      <c r="C286" s="142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13"/>
      <c r="P286" s="130"/>
      <c r="Q286" s="80"/>
      <c r="R286" s="81"/>
      <c r="S286" s="84"/>
    </row>
    <row r="287" ht="15.75" customHeight="1">
      <c r="A287" s="5"/>
      <c r="B287" s="127"/>
      <c r="C287" s="142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13"/>
      <c r="P287" s="130"/>
      <c r="Q287" s="80"/>
      <c r="R287" s="81"/>
      <c r="S287" s="84"/>
    </row>
    <row r="288" ht="15.75" customHeight="1">
      <c r="A288" s="132"/>
      <c r="B288" s="133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13"/>
      <c r="P288" s="118"/>
      <c r="Q288" s="80"/>
      <c r="R288" s="32"/>
      <c r="S288" s="143"/>
    </row>
    <row r="289" ht="15.75" customHeight="1">
      <c r="A289" s="135"/>
      <c r="B289" s="111"/>
      <c r="C289" s="136"/>
      <c r="D289" s="136"/>
      <c r="E289" s="136"/>
      <c r="F289" s="136"/>
      <c r="G289" s="136"/>
      <c r="H289" s="136"/>
      <c r="I289" s="136"/>
      <c r="J289" s="136"/>
      <c r="K289" s="136"/>
      <c r="L289" s="136"/>
      <c r="M289" s="136"/>
      <c r="N289" s="136"/>
      <c r="O289" s="136"/>
      <c r="P289" s="136"/>
      <c r="Q289" s="80"/>
      <c r="R289" s="32"/>
      <c r="S289" s="143"/>
    </row>
    <row r="290" ht="15.75" customHeight="1">
      <c r="A290" s="5"/>
      <c r="B290" s="42"/>
      <c r="C290" s="154"/>
      <c r="D290" s="154"/>
      <c r="E290" s="154"/>
      <c r="F290" s="154"/>
      <c r="G290" s="154"/>
      <c r="H290" s="154"/>
      <c r="I290" s="154"/>
      <c r="J290" s="154"/>
      <c r="K290" s="154"/>
      <c r="L290" s="154"/>
      <c r="M290" s="154"/>
      <c r="N290" s="154"/>
      <c r="O290" s="154"/>
      <c r="P290" s="154"/>
      <c r="Q290" s="80"/>
      <c r="R290" s="32"/>
      <c r="S290" s="143"/>
    </row>
    <row r="291" ht="15.75" customHeight="1">
      <c r="A291" s="115"/>
      <c r="B291" s="116"/>
      <c r="C291" s="155"/>
      <c r="D291" s="155"/>
      <c r="E291" s="155"/>
      <c r="F291" s="155"/>
      <c r="G291" s="155"/>
      <c r="H291" s="155"/>
      <c r="I291" s="155"/>
      <c r="J291" s="155"/>
      <c r="K291" s="155"/>
      <c r="L291" s="155"/>
      <c r="M291" s="155"/>
      <c r="N291" s="155"/>
      <c r="O291" s="154"/>
      <c r="P291" s="155"/>
      <c r="Q291" s="80"/>
      <c r="R291" s="32"/>
      <c r="S291" s="143"/>
    </row>
    <row r="292" ht="15.75" customHeight="1">
      <c r="A292" s="5"/>
      <c r="B292" s="116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155"/>
      <c r="P292" s="155"/>
      <c r="Q292" s="80"/>
      <c r="R292" s="32"/>
      <c r="S292" s="143"/>
    </row>
    <row r="293" ht="15.75" customHeight="1">
      <c r="A293" s="156" t="s">
        <v>281</v>
      </c>
      <c r="B293" s="140"/>
      <c r="C293" s="158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25"/>
      <c r="P293" s="156"/>
      <c r="Q293" s="80"/>
      <c r="R293" s="32"/>
      <c r="S293" s="143"/>
    </row>
    <row r="294" ht="15.75" customHeight="1">
      <c r="A294" s="5" t="s">
        <v>282</v>
      </c>
      <c r="B294" s="127"/>
      <c r="C294" s="142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13"/>
      <c r="P294" s="130"/>
      <c r="Q294" s="80"/>
      <c r="R294" s="81"/>
      <c r="S294" s="84"/>
    </row>
    <row r="295" ht="15.75" customHeight="1">
      <c r="A295" s="5"/>
      <c r="B295" s="127"/>
      <c r="C295" s="142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13"/>
      <c r="P295" s="130"/>
      <c r="Q295" s="80"/>
      <c r="R295" s="81"/>
      <c r="S295" s="84"/>
    </row>
    <row r="296" ht="15.75" customHeight="1">
      <c r="A296" s="5"/>
      <c r="B296" s="127"/>
      <c r="C296" s="142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13"/>
      <c r="P296" s="130"/>
      <c r="Q296" s="80"/>
      <c r="R296" s="81"/>
      <c r="S296" s="84"/>
    </row>
    <row r="297" ht="15.75" customHeight="1">
      <c r="A297" s="5"/>
      <c r="B297" s="127"/>
      <c r="C297" s="142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13"/>
      <c r="P297" s="130"/>
      <c r="Q297" s="80"/>
      <c r="R297" s="81"/>
      <c r="S297" s="84"/>
    </row>
    <row r="298" ht="15.75" customHeight="1">
      <c r="A298" s="5"/>
      <c r="B298" s="127"/>
      <c r="C298" s="142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13"/>
      <c r="P298" s="130"/>
      <c r="Q298" s="80"/>
      <c r="R298" s="81"/>
      <c r="S298" s="84"/>
    </row>
    <row r="299" ht="15.75" customHeight="1">
      <c r="A299" s="5"/>
      <c r="B299" s="127"/>
      <c r="C299" s="142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13"/>
      <c r="P299" s="130"/>
      <c r="Q299" s="80"/>
      <c r="R299" s="81"/>
      <c r="S299" s="84"/>
    </row>
    <row r="300" ht="15.75" customHeight="1">
      <c r="A300" s="132"/>
      <c r="B300" s="133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13"/>
      <c r="P300" s="118"/>
      <c r="Q300" s="80"/>
      <c r="R300" s="32"/>
      <c r="S300" s="143"/>
    </row>
    <row r="301" ht="15.75" customHeight="1">
      <c r="A301" s="135"/>
      <c r="B301" s="111"/>
      <c r="C301" s="136"/>
      <c r="D301" s="136"/>
      <c r="E301" s="136"/>
      <c r="F301" s="136"/>
      <c r="G301" s="136"/>
      <c r="H301" s="136"/>
      <c r="I301" s="136"/>
      <c r="J301" s="136"/>
      <c r="K301" s="136"/>
      <c r="L301" s="136"/>
      <c r="M301" s="136"/>
      <c r="N301" s="136"/>
      <c r="O301" s="136"/>
      <c r="P301" s="136"/>
      <c r="Q301" s="80"/>
      <c r="R301" s="32"/>
      <c r="S301" s="143"/>
    </row>
    <row r="302" ht="15.75" customHeight="1">
      <c r="A302" s="5"/>
      <c r="B302" s="42"/>
      <c r="C302" s="154"/>
      <c r="D302" s="154"/>
      <c r="E302" s="154"/>
      <c r="F302" s="154"/>
      <c r="G302" s="154"/>
      <c r="H302" s="154"/>
      <c r="I302" s="154"/>
      <c r="J302" s="154"/>
      <c r="K302" s="154"/>
      <c r="L302" s="154"/>
      <c r="M302" s="154"/>
      <c r="N302" s="154"/>
      <c r="O302" s="154"/>
      <c r="P302" s="154"/>
      <c r="Q302" s="80"/>
      <c r="R302" s="32"/>
      <c r="S302" s="143"/>
    </row>
    <row r="303" ht="15.75" customHeight="1">
      <c r="A303" s="115"/>
      <c r="B303" s="116"/>
      <c r="C303" s="155"/>
      <c r="D303" s="155"/>
      <c r="E303" s="155"/>
      <c r="F303" s="155"/>
      <c r="G303" s="155"/>
      <c r="H303" s="155"/>
      <c r="I303" s="155"/>
      <c r="J303" s="155"/>
      <c r="K303" s="155"/>
      <c r="L303" s="155"/>
      <c r="M303" s="155"/>
      <c r="N303" s="155"/>
      <c r="O303" s="154"/>
      <c r="P303" s="155"/>
      <c r="Q303" s="80"/>
      <c r="R303" s="32"/>
      <c r="S303" s="143"/>
    </row>
    <row r="304" ht="15.75" customHeight="1">
      <c r="A304" s="5"/>
      <c r="B304" s="116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155"/>
      <c r="P304" s="155"/>
      <c r="Q304" s="80"/>
      <c r="R304" s="32"/>
      <c r="S304" s="143"/>
    </row>
    <row r="305" ht="15.75" customHeight="1">
      <c r="A305" s="121" t="s">
        <v>283</v>
      </c>
      <c r="B305" s="140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5"/>
      <c r="P305" s="141"/>
      <c r="Q305" s="80"/>
      <c r="R305" s="32"/>
      <c r="S305" s="143"/>
    </row>
    <row r="306" ht="15.75" customHeight="1">
      <c r="A306" s="5" t="s">
        <v>284</v>
      </c>
      <c r="B306" s="127"/>
      <c r="C306" s="164"/>
      <c r="D306" s="164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13"/>
      <c r="P306" s="130"/>
      <c r="Q306" s="80"/>
      <c r="R306" s="81"/>
      <c r="S306" s="84"/>
    </row>
    <row r="307" ht="15.75" customHeight="1">
      <c r="A307" s="5" t="s">
        <v>285</v>
      </c>
      <c r="B307" s="127"/>
      <c r="C307" s="164"/>
      <c r="D307" s="164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13"/>
      <c r="P307" s="130"/>
      <c r="Q307" s="80"/>
      <c r="R307" s="81"/>
      <c r="S307" s="84"/>
    </row>
    <row r="308" ht="15.75" customHeight="1">
      <c r="A308" s="5" t="s">
        <v>286</v>
      </c>
      <c r="B308" s="127"/>
      <c r="C308" s="164"/>
      <c r="D308" s="164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13"/>
      <c r="P308" s="130"/>
      <c r="Q308" s="80"/>
      <c r="R308" s="81"/>
      <c r="S308" s="84"/>
    </row>
    <row r="309" ht="15.75" customHeight="1">
      <c r="A309" s="5" t="s">
        <v>287</v>
      </c>
      <c r="B309" s="127"/>
      <c r="C309" s="164"/>
      <c r="D309" s="164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13"/>
      <c r="P309" s="130"/>
      <c r="Q309" s="80"/>
      <c r="R309" s="81"/>
      <c r="S309" s="84"/>
    </row>
    <row r="310" ht="15.75" customHeight="1">
      <c r="A310" s="5" t="s">
        <v>288</v>
      </c>
      <c r="B310" s="127"/>
      <c r="C310" s="164"/>
      <c r="D310" s="164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13"/>
      <c r="P310" s="130"/>
      <c r="Q310" s="80"/>
      <c r="R310" s="81"/>
      <c r="S310" s="84"/>
    </row>
    <row r="311" ht="15.75" customHeight="1">
      <c r="A311" s="5"/>
      <c r="B311" s="127"/>
      <c r="C311" s="164"/>
      <c r="D311" s="164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13"/>
      <c r="P311" s="130"/>
      <c r="Q311" s="80"/>
      <c r="R311" s="81"/>
      <c r="S311" s="84"/>
    </row>
    <row r="312" ht="15.75" customHeight="1">
      <c r="A312" s="5"/>
      <c r="B312" s="127"/>
      <c r="C312" s="164"/>
      <c r="D312" s="164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5"/>
      <c r="P312" s="130"/>
      <c r="Q312" s="80"/>
      <c r="R312" s="81"/>
      <c r="S312" s="84"/>
    </row>
    <row r="313" ht="15.75" customHeight="1">
      <c r="A313" s="5"/>
      <c r="B313" s="127"/>
      <c r="C313" s="164"/>
      <c r="D313" s="164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30"/>
      <c r="Q313" s="80"/>
      <c r="R313" s="81"/>
      <c r="S313" s="84"/>
    </row>
    <row r="314" ht="15.75" customHeight="1">
      <c r="A314" s="166"/>
      <c r="B314" s="10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18"/>
      <c r="P314" s="118"/>
      <c r="Q314" s="80"/>
      <c r="R314" s="32"/>
      <c r="S314" s="143"/>
    </row>
    <row r="315" ht="15.75" customHeight="1">
      <c r="A315" s="168"/>
      <c r="B315" s="169"/>
      <c r="C315" s="136"/>
      <c r="D315" s="136"/>
      <c r="E315" s="136"/>
      <c r="F315" s="136"/>
      <c r="G315" s="136"/>
      <c r="H315" s="136"/>
      <c r="I315" s="136"/>
      <c r="J315" s="136"/>
      <c r="K315" s="136"/>
      <c r="L315" s="136"/>
      <c r="M315" s="136"/>
      <c r="N315" s="136"/>
      <c r="O315" s="136"/>
      <c r="P315" s="136"/>
      <c r="Q315" s="80"/>
      <c r="R315" s="32"/>
      <c r="S315" s="143"/>
    </row>
    <row r="316" ht="15.75" customHeight="1">
      <c r="A316" s="168"/>
      <c r="B316" s="169"/>
      <c r="C316" s="136"/>
      <c r="D316" s="136"/>
      <c r="E316" s="136"/>
      <c r="F316" s="136"/>
      <c r="G316" s="136"/>
      <c r="H316" s="136"/>
      <c r="I316" s="136"/>
      <c r="J316" s="136"/>
      <c r="K316" s="136"/>
      <c r="L316" s="136"/>
      <c r="M316" s="136"/>
      <c r="N316" s="136"/>
      <c r="O316" s="136"/>
      <c r="P316" s="136"/>
      <c r="Q316" s="80"/>
      <c r="R316" s="32"/>
      <c r="S316" s="143"/>
    </row>
    <row r="317" ht="15.75" customHeight="1">
      <c r="A317" s="170"/>
      <c r="B317" s="171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49"/>
      <c r="N317" s="149"/>
      <c r="O317" s="136"/>
      <c r="P317" s="149"/>
      <c r="Q317" s="80"/>
      <c r="R317" s="32"/>
      <c r="S317" s="143"/>
    </row>
    <row r="318" ht="15.75" customHeight="1">
      <c r="A318" s="5"/>
      <c r="B318" s="119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172"/>
      <c r="P318" s="173"/>
      <c r="Q318" s="80"/>
      <c r="R318" s="32"/>
      <c r="S318" s="143"/>
    </row>
    <row r="319" ht="15.75" customHeight="1">
      <c r="A319" s="174" t="s">
        <v>289</v>
      </c>
      <c r="B319" s="140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  <c r="N319" s="123"/>
      <c r="O319" s="125"/>
      <c r="P319" s="141"/>
      <c r="Q319" s="80"/>
      <c r="R319" s="32"/>
      <c r="S319" s="143"/>
    </row>
    <row r="320" ht="15.75" customHeight="1">
      <c r="A320" s="5" t="s">
        <v>290</v>
      </c>
      <c r="B320" s="127"/>
      <c r="C320" s="175"/>
      <c r="D320" s="175"/>
      <c r="E320" s="175"/>
      <c r="F320" s="175"/>
      <c r="G320" s="175"/>
      <c r="H320" s="175"/>
      <c r="I320" s="175"/>
      <c r="J320" s="175"/>
      <c r="K320" s="175"/>
      <c r="L320" s="175"/>
      <c r="M320" s="175"/>
      <c r="N320" s="175"/>
      <c r="O320" s="113"/>
      <c r="P320" s="130"/>
      <c r="Q320" s="80"/>
      <c r="R320" s="81"/>
      <c r="S320" s="84"/>
    </row>
    <row r="321" ht="15.75" customHeight="1">
      <c r="A321" s="5" t="s">
        <v>291</v>
      </c>
      <c r="B321" s="127"/>
      <c r="C321" s="175"/>
      <c r="D321" s="175"/>
      <c r="E321" s="175"/>
      <c r="F321" s="175"/>
      <c r="G321" s="175"/>
      <c r="H321" s="175"/>
      <c r="I321" s="175"/>
      <c r="J321" s="175"/>
      <c r="K321" s="175"/>
      <c r="L321" s="175"/>
      <c r="M321" s="175"/>
      <c r="N321" s="175"/>
      <c r="O321" s="113"/>
      <c r="P321" s="130"/>
      <c r="Q321" s="80"/>
      <c r="R321" s="81"/>
      <c r="S321" s="84"/>
    </row>
    <row r="322" ht="15.75" customHeight="1">
      <c r="A322" s="5" t="s">
        <v>292</v>
      </c>
      <c r="B322" s="127"/>
      <c r="C322" s="175"/>
      <c r="D322" s="175"/>
      <c r="E322" s="175"/>
      <c r="F322" s="175"/>
      <c r="G322" s="175"/>
      <c r="H322" s="175"/>
      <c r="I322" s="175"/>
      <c r="J322" s="175"/>
      <c r="K322" s="175"/>
      <c r="L322" s="175"/>
      <c r="M322" s="175"/>
      <c r="N322" s="175"/>
      <c r="O322" s="113"/>
      <c r="P322" s="130"/>
      <c r="Q322" s="80"/>
      <c r="R322" s="81"/>
      <c r="S322" s="84"/>
    </row>
    <row r="323" ht="15.75" customHeight="1">
      <c r="A323" s="5" t="s">
        <v>293</v>
      </c>
      <c r="B323" s="127"/>
      <c r="C323" s="175"/>
      <c r="D323" s="175"/>
      <c r="E323" s="175"/>
      <c r="F323" s="175"/>
      <c r="G323" s="175"/>
      <c r="H323" s="175"/>
      <c r="I323" s="175"/>
      <c r="J323" s="175"/>
      <c r="K323" s="175"/>
      <c r="L323" s="175"/>
      <c r="M323" s="175"/>
      <c r="N323" s="175"/>
      <c r="O323" s="113"/>
      <c r="P323" s="130"/>
      <c r="Q323" s="80"/>
      <c r="R323" s="81"/>
      <c r="S323" s="84"/>
    </row>
    <row r="324" ht="15.75" customHeight="1">
      <c r="A324" s="5" t="s">
        <v>294</v>
      </c>
      <c r="B324" s="127"/>
      <c r="C324" s="175"/>
      <c r="D324" s="175"/>
      <c r="E324" s="175"/>
      <c r="F324" s="175"/>
      <c r="G324" s="175"/>
      <c r="H324" s="175"/>
      <c r="I324" s="175"/>
      <c r="J324" s="175"/>
      <c r="K324" s="175"/>
      <c r="L324" s="175"/>
      <c r="M324" s="175"/>
      <c r="N324" s="175"/>
      <c r="O324" s="113"/>
      <c r="P324" s="130"/>
      <c r="Q324" s="80"/>
      <c r="R324" s="81"/>
      <c r="S324" s="84"/>
    </row>
    <row r="325" ht="15.75" customHeight="1">
      <c r="A325" s="5" t="s">
        <v>295</v>
      </c>
      <c r="B325" s="127"/>
      <c r="C325" s="175"/>
      <c r="D325" s="175"/>
      <c r="E325" s="175"/>
      <c r="F325" s="175"/>
      <c r="G325" s="175"/>
      <c r="H325" s="175"/>
      <c r="I325" s="175"/>
      <c r="J325" s="175"/>
      <c r="K325" s="175"/>
      <c r="L325" s="175"/>
      <c r="M325" s="175"/>
      <c r="N325" s="175"/>
      <c r="O325" s="113"/>
      <c r="P325" s="130"/>
      <c r="Q325" s="80"/>
      <c r="R325" s="81"/>
      <c r="S325" s="84"/>
    </row>
    <row r="326" ht="15.75" customHeight="1">
      <c r="A326" s="5" t="s">
        <v>296</v>
      </c>
      <c r="B326" s="127"/>
      <c r="C326" s="175"/>
      <c r="D326" s="175"/>
      <c r="E326" s="175"/>
      <c r="F326" s="175"/>
      <c r="G326" s="175"/>
      <c r="H326" s="175"/>
      <c r="I326" s="175"/>
      <c r="J326" s="175"/>
      <c r="K326" s="175"/>
      <c r="L326" s="175"/>
      <c r="M326" s="175"/>
      <c r="N326" s="175"/>
      <c r="O326" s="113"/>
      <c r="P326" s="130"/>
      <c r="Q326" s="80"/>
      <c r="R326" s="81"/>
      <c r="S326" s="84"/>
    </row>
    <row r="327" ht="15.75" customHeight="1">
      <c r="A327" s="5" t="s">
        <v>297</v>
      </c>
      <c r="B327" s="127"/>
      <c r="C327" s="175"/>
      <c r="D327" s="175"/>
      <c r="E327" s="175"/>
      <c r="F327" s="175"/>
      <c r="G327" s="175"/>
      <c r="H327" s="175"/>
      <c r="I327" s="175"/>
      <c r="J327" s="175"/>
      <c r="K327" s="175"/>
      <c r="L327" s="175"/>
      <c r="M327" s="175"/>
      <c r="N327" s="175"/>
      <c r="O327" s="113"/>
      <c r="P327" s="130"/>
      <c r="Q327" s="80"/>
      <c r="R327" s="81"/>
      <c r="S327" s="84"/>
    </row>
    <row r="328" ht="15.75" customHeight="1">
      <c r="A328" s="5" t="s">
        <v>298</v>
      </c>
      <c r="B328" s="127"/>
      <c r="C328" s="175"/>
      <c r="D328" s="175"/>
      <c r="E328" s="175"/>
      <c r="F328" s="175"/>
      <c r="G328" s="175"/>
      <c r="H328" s="175"/>
      <c r="I328" s="175"/>
      <c r="J328" s="175"/>
      <c r="K328" s="175"/>
      <c r="L328" s="175"/>
      <c r="M328" s="175"/>
      <c r="N328" s="175"/>
      <c r="O328" s="113"/>
      <c r="P328" s="130"/>
      <c r="Q328" s="80"/>
      <c r="R328" s="81"/>
      <c r="S328" s="84"/>
    </row>
    <row r="329" ht="15.75" customHeight="1">
      <c r="A329" s="166"/>
      <c r="B329" s="10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18"/>
      <c r="P329" s="118"/>
      <c r="Q329" s="80"/>
      <c r="R329" s="32"/>
      <c r="S329" s="143"/>
    </row>
    <row r="330" ht="15.75" customHeight="1">
      <c r="A330" s="168"/>
      <c r="B330" s="169"/>
      <c r="C330" s="136"/>
      <c r="D330" s="136"/>
      <c r="E330" s="136"/>
      <c r="F330" s="136"/>
      <c r="G330" s="136"/>
      <c r="H330" s="136"/>
      <c r="I330" s="136"/>
      <c r="J330" s="136"/>
      <c r="K330" s="136"/>
      <c r="L330" s="136"/>
      <c r="M330" s="136"/>
      <c r="N330" s="136"/>
      <c r="O330" s="136"/>
      <c r="P330" s="136"/>
      <c r="Q330" s="80"/>
      <c r="R330" s="32"/>
      <c r="S330" s="143"/>
    </row>
    <row r="331" ht="15.75" customHeight="1">
      <c r="A331" s="168"/>
      <c r="B331" s="169"/>
      <c r="C331" s="136"/>
      <c r="D331" s="136"/>
      <c r="E331" s="136"/>
      <c r="F331" s="136"/>
      <c r="G331" s="136"/>
      <c r="H331" s="136"/>
      <c r="I331" s="136"/>
      <c r="J331" s="136"/>
      <c r="K331" s="136"/>
      <c r="L331" s="136"/>
      <c r="M331" s="136"/>
      <c r="N331" s="136"/>
      <c r="O331" s="136"/>
      <c r="P331" s="136"/>
      <c r="Q331" s="80"/>
      <c r="R331" s="32"/>
      <c r="S331" s="143"/>
    </row>
    <row r="332" ht="15.75" customHeight="1">
      <c r="A332" s="170"/>
      <c r="B332" s="176"/>
      <c r="C332" s="177"/>
      <c r="D332" s="177"/>
      <c r="E332" s="177"/>
      <c r="F332" s="177"/>
      <c r="G332" s="177"/>
      <c r="H332" s="177"/>
      <c r="I332" s="177"/>
      <c r="J332" s="177"/>
      <c r="K332" s="177"/>
      <c r="L332" s="177"/>
      <c r="M332" s="177"/>
      <c r="N332" s="177"/>
      <c r="O332" s="178"/>
      <c r="P332" s="177"/>
      <c r="Q332" s="80"/>
      <c r="R332" s="32"/>
      <c r="S332" s="143"/>
    </row>
    <row r="333" ht="15.75" customHeight="1">
      <c r="A333" s="5"/>
      <c r="B333" s="42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179"/>
      <c r="P333" s="179"/>
      <c r="Q333" s="80"/>
      <c r="R333" s="32"/>
      <c r="S333" s="143"/>
    </row>
    <row r="334" ht="15.75" customHeight="1">
      <c r="A334" s="180" t="s">
        <v>299</v>
      </c>
      <c r="B334" s="140"/>
      <c r="C334" s="123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5"/>
      <c r="P334" s="141"/>
      <c r="Q334" s="80"/>
      <c r="R334" s="32"/>
      <c r="S334" s="143"/>
    </row>
    <row r="335" ht="15.75" customHeight="1">
      <c r="A335" s="181" t="s">
        <v>300</v>
      </c>
      <c r="B335" s="182"/>
      <c r="C335" s="175"/>
      <c r="D335" s="175"/>
      <c r="E335" s="175"/>
      <c r="F335" s="175"/>
      <c r="G335" s="175"/>
      <c r="H335" s="175"/>
      <c r="I335" s="175"/>
      <c r="J335" s="175"/>
      <c r="K335" s="175"/>
      <c r="L335" s="175"/>
      <c r="M335" s="175"/>
      <c r="N335" s="175"/>
      <c r="O335" s="113"/>
      <c r="P335" s="130"/>
      <c r="Q335" s="80"/>
      <c r="R335" s="81"/>
      <c r="S335" s="84"/>
    </row>
    <row r="336" ht="15.75" customHeight="1">
      <c r="A336" s="5" t="s">
        <v>301</v>
      </c>
      <c r="B336" s="182"/>
      <c r="C336" s="175"/>
      <c r="D336" s="175"/>
      <c r="E336" s="175"/>
      <c r="F336" s="175"/>
      <c r="G336" s="175"/>
      <c r="H336" s="175"/>
      <c r="I336" s="175"/>
      <c r="J336" s="175"/>
      <c r="K336" s="175"/>
      <c r="L336" s="175"/>
      <c r="M336" s="175"/>
      <c r="N336" s="175"/>
      <c r="O336" s="113"/>
      <c r="P336" s="130"/>
      <c r="Q336" s="80"/>
      <c r="R336" s="81"/>
      <c r="S336" s="84"/>
    </row>
    <row r="337" ht="15.75" customHeight="1">
      <c r="A337" s="5" t="s">
        <v>302</v>
      </c>
      <c r="B337" s="182"/>
      <c r="C337" s="175"/>
      <c r="D337" s="175"/>
      <c r="E337" s="175"/>
      <c r="F337" s="175"/>
      <c r="G337" s="175"/>
      <c r="H337" s="175"/>
      <c r="I337" s="175"/>
      <c r="J337" s="175"/>
      <c r="K337" s="175"/>
      <c r="L337" s="175"/>
      <c r="M337" s="175"/>
      <c r="N337" s="175"/>
      <c r="O337" s="113"/>
      <c r="P337" s="130"/>
      <c r="Q337" s="80"/>
      <c r="R337" s="81"/>
      <c r="S337" s="84"/>
    </row>
    <row r="338" ht="15.75" customHeight="1">
      <c r="A338" s="5" t="s">
        <v>303</v>
      </c>
      <c r="B338" s="182"/>
      <c r="C338" s="175"/>
      <c r="D338" s="175"/>
      <c r="E338" s="175"/>
      <c r="F338" s="175"/>
      <c r="G338" s="175"/>
      <c r="H338" s="175"/>
      <c r="I338" s="175"/>
      <c r="J338" s="175"/>
      <c r="K338" s="175"/>
      <c r="L338" s="175"/>
      <c r="M338" s="175"/>
      <c r="N338" s="175"/>
      <c r="O338" s="113"/>
      <c r="P338" s="130"/>
      <c r="Q338" s="80"/>
      <c r="R338" s="81"/>
      <c r="S338" s="84"/>
    </row>
    <row r="339" ht="15.75" customHeight="1">
      <c r="A339" s="5" t="s">
        <v>304</v>
      </c>
      <c r="B339" s="182"/>
      <c r="C339" s="175"/>
      <c r="D339" s="175"/>
      <c r="E339" s="175"/>
      <c r="F339" s="175"/>
      <c r="G339" s="175"/>
      <c r="H339" s="175"/>
      <c r="I339" s="175"/>
      <c r="J339" s="175"/>
      <c r="K339" s="175"/>
      <c r="L339" s="175"/>
      <c r="M339" s="175"/>
      <c r="N339" s="175"/>
      <c r="O339" s="113"/>
      <c r="P339" s="130"/>
      <c r="Q339" s="80"/>
      <c r="R339" s="81"/>
      <c r="S339" s="84"/>
    </row>
    <row r="340" ht="15.75" customHeight="1">
      <c r="A340" s="5"/>
      <c r="B340" s="182"/>
      <c r="C340" s="175"/>
      <c r="D340" s="175"/>
      <c r="E340" s="175"/>
      <c r="F340" s="175"/>
      <c r="G340" s="175"/>
      <c r="H340" s="175"/>
      <c r="I340" s="175"/>
      <c r="J340" s="175"/>
      <c r="K340" s="175"/>
      <c r="L340" s="175"/>
      <c r="M340" s="175"/>
      <c r="N340" s="175"/>
      <c r="O340" s="113"/>
      <c r="P340" s="130"/>
      <c r="Q340" s="80"/>
      <c r="R340" s="81"/>
      <c r="S340" s="84"/>
    </row>
    <row r="341" ht="15.75" customHeight="1">
      <c r="A341" s="5"/>
      <c r="B341" s="182"/>
      <c r="C341" s="175"/>
      <c r="D341" s="175"/>
      <c r="E341" s="175"/>
      <c r="F341" s="175"/>
      <c r="G341" s="175"/>
      <c r="H341" s="175"/>
      <c r="I341" s="175"/>
      <c r="J341" s="175"/>
      <c r="K341" s="175"/>
      <c r="L341" s="175"/>
      <c r="M341" s="175"/>
      <c r="N341" s="175"/>
      <c r="O341" s="113"/>
      <c r="P341" s="130"/>
      <c r="Q341" s="80"/>
      <c r="R341" s="81"/>
      <c r="S341" s="84"/>
    </row>
    <row r="342" ht="15.75" customHeight="1">
      <c r="A342" s="166"/>
      <c r="B342" s="10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18"/>
      <c r="P342" s="118"/>
      <c r="Q342" s="80"/>
      <c r="R342" s="32"/>
      <c r="S342" s="143"/>
    </row>
    <row r="343" ht="15.75" customHeight="1">
      <c r="A343" s="168"/>
      <c r="B343" s="169"/>
      <c r="C343" s="136"/>
      <c r="D343" s="136"/>
      <c r="E343" s="136"/>
      <c r="F343" s="136"/>
      <c r="G343" s="136"/>
      <c r="H343" s="136"/>
      <c r="I343" s="136"/>
      <c r="J343" s="136"/>
      <c r="K343" s="136"/>
      <c r="L343" s="136"/>
      <c r="M343" s="136"/>
      <c r="N343" s="136"/>
      <c r="O343" s="136"/>
      <c r="P343" s="136"/>
      <c r="Q343" s="80"/>
      <c r="R343" s="32"/>
      <c r="S343" s="143"/>
    </row>
    <row r="344" ht="15.75" customHeight="1">
      <c r="A344" s="168"/>
      <c r="B344" s="169"/>
      <c r="C344" s="136"/>
      <c r="D344" s="136"/>
      <c r="E344" s="136"/>
      <c r="F344" s="136"/>
      <c r="G344" s="136"/>
      <c r="H344" s="136"/>
      <c r="I344" s="136"/>
      <c r="J344" s="136"/>
      <c r="K344" s="136"/>
      <c r="L344" s="136"/>
      <c r="M344" s="136"/>
      <c r="N344" s="136"/>
      <c r="O344" s="136"/>
      <c r="P344" s="136"/>
      <c r="Q344" s="80"/>
      <c r="R344" s="32"/>
      <c r="S344" s="143"/>
    </row>
    <row r="345" ht="15.75" customHeight="1">
      <c r="A345" s="170"/>
      <c r="B345" s="176"/>
      <c r="C345" s="177"/>
      <c r="D345" s="177"/>
      <c r="E345" s="177"/>
      <c r="F345" s="177"/>
      <c r="G345" s="177"/>
      <c r="H345" s="177"/>
      <c r="I345" s="177"/>
      <c r="J345" s="177"/>
      <c r="K345" s="177"/>
      <c r="L345" s="177"/>
      <c r="M345" s="177"/>
      <c r="N345" s="177"/>
      <c r="O345" s="178"/>
      <c r="P345" s="177"/>
      <c r="Q345" s="80"/>
      <c r="R345" s="32"/>
      <c r="S345" s="143"/>
    </row>
    <row r="346" ht="15.75" customHeight="1">
      <c r="A346" s="5"/>
      <c r="B346" s="152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179"/>
      <c r="P346" s="183"/>
      <c r="Q346" s="80"/>
      <c r="R346" s="32"/>
      <c r="S346" s="143"/>
    </row>
    <row r="347" ht="15.75" customHeight="1">
      <c r="A347" s="180" t="s">
        <v>305</v>
      </c>
      <c r="B347" s="140"/>
      <c r="C347" s="123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5"/>
      <c r="P347" s="141"/>
      <c r="Q347" s="80"/>
      <c r="R347" s="32"/>
      <c r="S347" s="143"/>
    </row>
    <row r="348" ht="15.75" customHeight="1">
      <c r="A348" s="5" t="s">
        <v>306</v>
      </c>
      <c r="B348" s="127"/>
      <c r="C348" s="175"/>
      <c r="D348" s="175"/>
      <c r="E348" s="175"/>
      <c r="F348" s="175"/>
      <c r="G348" s="175"/>
      <c r="H348" s="175"/>
      <c r="I348" s="175"/>
      <c r="J348" s="175"/>
      <c r="K348" s="175"/>
      <c r="L348" s="175"/>
      <c r="M348" s="175"/>
      <c r="N348" s="175"/>
      <c r="O348" s="113"/>
      <c r="P348" s="130"/>
      <c r="Q348" s="80"/>
      <c r="R348" s="81"/>
      <c r="S348" s="84"/>
    </row>
    <row r="349" ht="15.75" customHeight="1">
      <c r="A349" s="5" t="s">
        <v>307</v>
      </c>
      <c r="B349" s="127"/>
      <c r="C349" s="175"/>
      <c r="D349" s="175"/>
      <c r="E349" s="175"/>
      <c r="F349" s="175"/>
      <c r="G349" s="175"/>
      <c r="H349" s="175"/>
      <c r="I349" s="175"/>
      <c r="J349" s="175"/>
      <c r="K349" s="175"/>
      <c r="L349" s="175"/>
      <c r="M349" s="175"/>
      <c r="N349" s="175"/>
      <c r="O349" s="113"/>
      <c r="P349" s="130"/>
      <c r="Q349" s="80"/>
      <c r="R349" s="81"/>
      <c r="S349" s="84"/>
    </row>
    <row r="350" ht="15.75" customHeight="1">
      <c r="A350" s="5" t="s">
        <v>308</v>
      </c>
      <c r="B350" s="127"/>
      <c r="C350" s="175"/>
      <c r="D350" s="175"/>
      <c r="E350" s="175"/>
      <c r="F350" s="175"/>
      <c r="G350" s="175"/>
      <c r="H350" s="175"/>
      <c r="I350" s="175"/>
      <c r="J350" s="175"/>
      <c r="K350" s="175"/>
      <c r="L350" s="175"/>
      <c r="M350" s="175"/>
      <c r="N350" s="175"/>
      <c r="O350" s="113"/>
      <c r="P350" s="130"/>
      <c r="Q350" s="80"/>
      <c r="R350" s="81"/>
      <c r="S350" s="84"/>
    </row>
    <row r="351" ht="15.75" customHeight="1">
      <c r="A351" s="5" t="s">
        <v>309</v>
      </c>
      <c r="B351" s="127"/>
      <c r="C351" s="175"/>
      <c r="D351" s="175"/>
      <c r="E351" s="175"/>
      <c r="F351" s="175"/>
      <c r="G351" s="175"/>
      <c r="H351" s="175"/>
      <c r="I351" s="175"/>
      <c r="J351" s="175"/>
      <c r="K351" s="175"/>
      <c r="L351" s="175"/>
      <c r="M351" s="175"/>
      <c r="N351" s="175"/>
      <c r="O351" s="113"/>
      <c r="P351" s="130"/>
      <c r="Q351" s="80"/>
      <c r="R351" s="81"/>
      <c r="S351" s="84"/>
    </row>
    <row r="352" ht="15.75" customHeight="1">
      <c r="A352" s="5" t="s">
        <v>310</v>
      </c>
      <c r="B352" s="127"/>
      <c r="C352" s="175"/>
      <c r="D352" s="175"/>
      <c r="E352" s="175"/>
      <c r="F352" s="175"/>
      <c r="G352" s="175"/>
      <c r="H352" s="175"/>
      <c r="I352" s="175"/>
      <c r="J352" s="175"/>
      <c r="K352" s="175"/>
      <c r="L352" s="175"/>
      <c r="M352" s="175"/>
      <c r="N352" s="175"/>
      <c r="O352" s="113"/>
      <c r="P352" s="130"/>
      <c r="Q352" s="80"/>
      <c r="R352" s="81"/>
      <c r="S352" s="84"/>
    </row>
    <row r="353" ht="15.75" customHeight="1">
      <c r="A353" s="5" t="s">
        <v>311</v>
      </c>
      <c r="B353" s="127"/>
      <c r="C353" s="175"/>
      <c r="D353" s="175"/>
      <c r="E353" s="175"/>
      <c r="F353" s="175"/>
      <c r="G353" s="175"/>
      <c r="H353" s="175"/>
      <c r="I353" s="175"/>
      <c r="J353" s="175"/>
      <c r="K353" s="175"/>
      <c r="L353" s="175"/>
      <c r="M353" s="175"/>
      <c r="N353" s="175"/>
      <c r="O353" s="113"/>
      <c r="P353" s="130"/>
      <c r="Q353" s="80"/>
      <c r="R353" s="81"/>
      <c r="S353" s="84"/>
    </row>
    <row r="354" ht="15.75" customHeight="1">
      <c r="A354" s="166"/>
      <c r="B354" s="10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18"/>
      <c r="P354" s="118"/>
      <c r="Q354" s="80"/>
      <c r="R354" s="32"/>
      <c r="S354" s="143"/>
    </row>
    <row r="355" ht="15.75" customHeight="1">
      <c r="A355" s="168"/>
      <c r="B355" s="169"/>
      <c r="C355" s="136"/>
      <c r="D355" s="136"/>
      <c r="E355" s="136"/>
      <c r="F355" s="136"/>
      <c r="G355" s="136"/>
      <c r="H355" s="136"/>
      <c r="I355" s="136"/>
      <c r="J355" s="136"/>
      <c r="K355" s="136"/>
      <c r="L355" s="136"/>
      <c r="M355" s="136"/>
      <c r="N355" s="136"/>
      <c r="O355" s="136"/>
      <c r="P355" s="136"/>
      <c r="Q355" s="80"/>
      <c r="R355" s="32"/>
      <c r="S355" s="143"/>
    </row>
    <row r="356" ht="15.75" customHeight="1">
      <c r="A356" s="168"/>
      <c r="B356" s="169"/>
      <c r="C356" s="136"/>
      <c r="D356" s="136"/>
      <c r="E356" s="136"/>
      <c r="F356" s="136"/>
      <c r="G356" s="136"/>
      <c r="H356" s="136"/>
      <c r="I356" s="136"/>
      <c r="J356" s="136"/>
      <c r="K356" s="136"/>
      <c r="L356" s="136"/>
      <c r="M356" s="136"/>
      <c r="N356" s="136"/>
      <c r="O356" s="136"/>
      <c r="P356" s="136"/>
      <c r="Q356" s="80"/>
      <c r="R356" s="32"/>
      <c r="S356" s="143"/>
    </row>
    <row r="357" ht="15.75" customHeight="1">
      <c r="A357" s="170"/>
      <c r="B357" s="176"/>
      <c r="C357" s="177"/>
      <c r="D357" s="177"/>
      <c r="E357" s="177"/>
      <c r="F357" s="177"/>
      <c r="G357" s="177"/>
      <c r="H357" s="177"/>
      <c r="I357" s="177"/>
      <c r="J357" s="177"/>
      <c r="K357" s="177"/>
      <c r="L357" s="177"/>
      <c r="M357" s="177"/>
      <c r="N357" s="177"/>
      <c r="O357" s="178"/>
      <c r="P357" s="177"/>
      <c r="Q357" s="80"/>
      <c r="R357" s="32"/>
      <c r="S357" s="143"/>
    </row>
    <row r="358" ht="15.75" customHeight="1">
      <c r="A358" s="5"/>
      <c r="B358" s="152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179"/>
      <c r="P358" s="183"/>
      <c r="Q358" s="80"/>
      <c r="R358" s="32"/>
      <c r="S358" s="143"/>
    </row>
    <row r="359" ht="15.75" customHeight="1">
      <c r="A359" s="180" t="s">
        <v>312</v>
      </c>
      <c r="B359" s="140"/>
      <c r="C359" s="123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5"/>
      <c r="P359" s="141"/>
      <c r="Q359" s="80"/>
      <c r="R359" s="32"/>
      <c r="S359" s="143"/>
    </row>
    <row r="360" ht="15.75" customHeight="1">
      <c r="A360" s="5" t="s">
        <v>313</v>
      </c>
      <c r="B360" s="182"/>
      <c r="C360" s="175"/>
      <c r="D360" s="175"/>
      <c r="E360" s="175"/>
      <c r="F360" s="175"/>
      <c r="G360" s="175"/>
      <c r="H360" s="175"/>
      <c r="I360" s="175"/>
      <c r="J360" s="175"/>
      <c r="K360" s="175"/>
      <c r="L360" s="175"/>
      <c r="M360" s="175"/>
      <c r="N360" s="175"/>
      <c r="O360" s="113"/>
      <c r="P360" s="130"/>
      <c r="Q360" s="80"/>
      <c r="R360" s="81"/>
      <c r="S360" s="84"/>
    </row>
    <row r="361" ht="15.75" customHeight="1">
      <c r="A361" s="5" t="s">
        <v>314</v>
      </c>
      <c r="B361" s="127"/>
      <c r="C361" s="175"/>
      <c r="D361" s="175"/>
      <c r="E361" s="175"/>
      <c r="F361" s="175"/>
      <c r="G361" s="175"/>
      <c r="H361" s="175"/>
      <c r="I361" s="175"/>
      <c r="J361" s="175"/>
      <c r="K361" s="175"/>
      <c r="L361" s="175"/>
      <c r="M361" s="175"/>
      <c r="N361" s="175"/>
      <c r="O361" s="113"/>
      <c r="P361" s="130"/>
      <c r="Q361" s="80"/>
      <c r="R361" s="81"/>
      <c r="S361" s="84"/>
    </row>
    <row r="362" ht="15.75" customHeight="1">
      <c r="A362" s="5" t="s">
        <v>315</v>
      </c>
      <c r="B362" s="127"/>
      <c r="C362" s="175"/>
      <c r="D362" s="175"/>
      <c r="E362" s="175"/>
      <c r="F362" s="175"/>
      <c r="G362" s="175"/>
      <c r="H362" s="175"/>
      <c r="I362" s="175"/>
      <c r="J362" s="175"/>
      <c r="K362" s="175"/>
      <c r="L362" s="175"/>
      <c r="M362" s="175"/>
      <c r="N362" s="175"/>
      <c r="O362" s="113"/>
      <c r="P362" s="130"/>
      <c r="Q362" s="80"/>
      <c r="R362" s="81"/>
      <c r="S362" s="84"/>
    </row>
    <row r="363" ht="15.75" customHeight="1">
      <c r="A363" s="5" t="s">
        <v>316</v>
      </c>
      <c r="B363" s="127"/>
      <c r="C363" s="175"/>
      <c r="D363" s="175"/>
      <c r="E363" s="175"/>
      <c r="F363" s="175"/>
      <c r="G363" s="175"/>
      <c r="H363" s="175"/>
      <c r="I363" s="175"/>
      <c r="J363" s="175"/>
      <c r="K363" s="175"/>
      <c r="L363" s="175"/>
      <c r="M363" s="175"/>
      <c r="N363" s="175"/>
      <c r="O363" s="113"/>
      <c r="P363" s="130"/>
      <c r="Q363" s="80"/>
      <c r="R363" s="81"/>
      <c r="S363" s="84"/>
    </row>
    <row r="364" ht="15.75" customHeight="1">
      <c r="A364" s="5" t="s">
        <v>317</v>
      </c>
      <c r="B364" s="127"/>
      <c r="C364" s="175"/>
      <c r="D364" s="175"/>
      <c r="E364" s="175"/>
      <c r="F364" s="175"/>
      <c r="G364" s="175"/>
      <c r="H364" s="175"/>
      <c r="I364" s="175"/>
      <c r="J364" s="175"/>
      <c r="K364" s="175"/>
      <c r="L364" s="175"/>
      <c r="M364" s="175"/>
      <c r="N364" s="175"/>
      <c r="O364" s="113"/>
      <c r="P364" s="130"/>
      <c r="Q364" s="80"/>
      <c r="R364" s="81"/>
      <c r="S364" s="84"/>
    </row>
    <row r="365" ht="15.75" customHeight="1">
      <c r="A365" s="184" t="s">
        <v>318</v>
      </c>
      <c r="B365" s="127"/>
      <c r="C365" s="175"/>
      <c r="D365" s="175"/>
      <c r="E365" s="175"/>
      <c r="F365" s="175"/>
      <c r="G365" s="175"/>
      <c r="H365" s="175"/>
      <c r="I365" s="175"/>
      <c r="J365" s="175"/>
      <c r="K365" s="175"/>
      <c r="L365" s="175"/>
      <c r="M365" s="175"/>
      <c r="N365" s="175"/>
      <c r="O365" s="113"/>
      <c r="P365" s="130"/>
      <c r="Q365" s="80"/>
      <c r="R365" s="81"/>
      <c r="S365" s="84"/>
    </row>
    <row r="366" ht="15.75" customHeight="1">
      <c r="A366" s="5" t="s">
        <v>319</v>
      </c>
      <c r="B366" s="127"/>
      <c r="C366" s="175"/>
      <c r="D366" s="175"/>
      <c r="E366" s="175"/>
      <c r="F366" s="175"/>
      <c r="G366" s="175"/>
      <c r="H366" s="175"/>
      <c r="I366" s="175"/>
      <c r="J366" s="175"/>
      <c r="K366" s="175"/>
      <c r="L366" s="175"/>
      <c r="M366" s="175"/>
      <c r="N366" s="175"/>
      <c r="O366" s="113"/>
      <c r="P366" s="130"/>
      <c r="Q366" s="80"/>
      <c r="R366" s="81"/>
      <c r="S366" s="84"/>
    </row>
    <row r="367" ht="15.75" customHeight="1">
      <c r="A367" s="5" t="s">
        <v>320</v>
      </c>
      <c r="B367" s="127"/>
      <c r="C367" s="175"/>
      <c r="D367" s="175"/>
      <c r="E367" s="175"/>
      <c r="F367" s="175"/>
      <c r="G367" s="175"/>
      <c r="H367" s="175"/>
      <c r="I367" s="175"/>
      <c r="J367" s="175"/>
      <c r="K367" s="175"/>
      <c r="L367" s="175"/>
      <c r="M367" s="175"/>
      <c r="N367" s="175"/>
      <c r="O367" s="113"/>
      <c r="P367" s="130"/>
      <c r="Q367" s="80"/>
      <c r="R367" s="81"/>
      <c r="S367" s="84"/>
    </row>
    <row r="368" ht="15.75" customHeight="1">
      <c r="A368" s="5" t="s">
        <v>321</v>
      </c>
      <c r="B368" s="127"/>
      <c r="C368" s="175"/>
      <c r="D368" s="175"/>
      <c r="E368" s="175"/>
      <c r="F368" s="175"/>
      <c r="G368" s="175"/>
      <c r="H368" s="175"/>
      <c r="I368" s="175"/>
      <c r="J368" s="175"/>
      <c r="K368" s="175"/>
      <c r="L368" s="175"/>
      <c r="M368" s="175"/>
      <c r="N368" s="175"/>
      <c r="O368" s="113"/>
      <c r="P368" s="130"/>
      <c r="Q368" s="80"/>
      <c r="R368" s="81"/>
      <c r="S368" s="84"/>
    </row>
    <row r="369" ht="15.75" customHeight="1">
      <c r="A369" s="5" t="s">
        <v>322</v>
      </c>
      <c r="B369" s="127"/>
      <c r="C369" s="175"/>
      <c r="D369" s="175"/>
      <c r="E369" s="175"/>
      <c r="F369" s="175"/>
      <c r="G369" s="175"/>
      <c r="H369" s="175"/>
      <c r="I369" s="175"/>
      <c r="J369" s="175"/>
      <c r="K369" s="175"/>
      <c r="L369" s="175"/>
      <c r="M369" s="175"/>
      <c r="N369" s="175"/>
      <c r="O369" s="113"/>
      <c r="P369" s="130"/>
      <c r="Q369" s="80"/>
      <c r="R369" s="81"/>
      <c r="S369" s="84"/>
    </row>
    <row r="370" ht="15.75" customHeight="1">
      <c r="A370" s="5" t="s">
        <v>323</v>
      </c>
      <c r="B370" s="127"/>
      <c r="C370" s="175"/>
      <c r="D370" s="175"/>
      <c r="E370" s="175"/>
      <c r="F370" s="175"/>
      <c r="G370" s="175"/>
      <c r="H370" s="175"/>
      <c r="I370" s="175"/>
      <c r="J370" s="175"/>
      <c r="K370" s="175"/>
      <c r="L370" s="175"/>
      <c r="M370" s="175"/>
      <c r="N370" s="175"/>
      <c r="O370" s="113"/>
      <c r="P370" s="130"/>
      <c r="Q370" s="80"/>
      <c r="R370" s="81"/>
      <c r="S370" s="84"/>
    </row>
    <row r="371" ht="15.75" customHeight="1">
      <c r="A371" s="5" t="s">
        <v>324</v>
      </c>
      <c r="B371" s="127"/>
      <c r="C371" s="175"/>
      <c r="D371" s="175"/>
      <c r="E371" s="175"/>
      <c r="F371" s="175"/>
      <c r="G371" s="175"/>
      <c r="H371" s="175"/>
      <c r="I371" s="175"/>
      <c r="J371" s="175"/>
      <c r="K371" s="175"/>
      <c r="L371" s="175"/>
      <c r="M371" s="175"/>
      <c r="N371" s="175"/>
      <c r="O371" s="113"/>
      <c r="P371" s="130"/>
      <c r="Q371" s="80"/>
      <c r="R371" s="81"/>
      <c r="S371" s="84"/>
    </row>
    <row r="372" ht="15.75" customHeight="1">
      <c r="A372" s="5" t="s">
        <v>325</v>
      </c>
      <c r="B372" s="127"/>
      <c r="C372" s="175"/>
      <c r="D372" s="175"/>
      <c r="E372" s="175"/>
      <c r="F372" s="175"/>
      <c r="G372" s="175"/>
      <c r="H372" s="175"/>
      <c r="I372" s="175"/>
      <c r="J372" s="175"/>
      <c r="K372" s="175"/>
      <c r="L372" s="175"/>
      <c r="M372" s="175"/>
      <c r="N372" s="175"/>
      <c r="O372" s="113"/>
      <c r="P372" s="130"/>
      <c r="Q372" s="80"/>
      <c r="R372" s="81"/>
      <c r="S372" s="84"/>
    </row>
    <row r="373" ht="15.75" customHeight="1">
      <c r="A373" s="5" t="s">
        <v>326</v>
      </c>
      <c r="B373" s="127"/>
      <c r="C373" s="175"/>
      <c r="D373" s="175"/>
      <c r="E373" s="175"/>
      <c r="F373" s="175"/>
      <c r="G373" s="175"/>
      <c r="H373" s="175"/>
      <c r="I373" s="175"/>
      <c r="J373" s="175"/>
      <c r="K373" s="175"/>
      <c r="L373" s="175"/>
      <c r="M373" s="175"/>
      <c r="N373" s="175"/>
      <c r="O373" s="113"/>
      <c r="P373" s="130"/>
      <c r="Q373" s="80"/>
      <c r="R373" s="81"/>
      <c r="S373" s="84"/>
    </row>
    <row r="374" ht="15.75" customHeight="1">
      <c r="A374" s="5" t="s">
        <v>327</v>
      </c>
      <c r="B374" s="127"/>
      <c r="C374" s="175"/>
      <c r="D374" s="175"/>
      <c r="E374" s="175"/>
      <c r="F374" s="175"/>
      <c r="G374" s="175"/>
      <c r="H374" s="175"/>
      <c r="I374" s="175"/>
      <c r="J374" s="175"/>
      <c r="K374" s="175"/>
      <c r="L374" s="175"/>
      <c r="M374" s="175"/>
      <c r="N374" s="175"/>
      <c r="O374" s="113"/>
      <c r="P374" s="130"/>
      <c r="Q374" s="80"/>
      <c r="R374" s="81"/>
      <c r="S374" s="84"/>
    </row>
    <row r="375" ht="15.75" customHeight="1">
      <c r="A375" s="5" t="s">
        <v>328</v>
      </c>
      <c r="B375" s="127"/>
      <c r="C375" s="175"/>
      <c r="D375" s="175"/>
      <c r="E375" s="175"/>
      <c r="F375" s="175"/>
      <c r="G375" s="175"/>
      <c r="H375" s="175"/>
      <c r="I375" s="175"/>
      <c r="J375" s="175"/>
      <c r="K375" s="175"/>
      <c r="L375" s="175"/>
      <c r="M375" s="175"/>
      <c r="N375" s="175"/>
      <c r="O375" s="113"/>
      <c r="P375" s="130"/>
      <c r="Q375" s="80"/>
      <c r="R375" s="81"/>
      <c r="S375" s="84"/>
    </row>
    <row r="376" ht="15.75" customHeight="1">
      <c r="A376" s="5" t="s">
        <v>329</v>
      </c>
      <c r="B376" s="127"/>
      <c r="C376" s="185"/>
      <c r="D376" s="185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13"/>
      <c r="P376" s="130"/>
      <c r="Q376" s="80"/>
      <c r="R376" s="81"/>
      <c r="S376" s="84"/>
    </row>
    <row r="377" ht="15.75" customHeight="1">
      <c r="A377" s="5" t="s">
        <v>330</v>
      </c>
      <c r="B377" s="186"/>
      <c r="C377" s="185"/>
      <c r="D377" s="185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13"/>
      <c r="P377" s="130"/>
      <c r="Q377" s="80"/>
      <c r="R377" s="81"/>
      <c r="S377" s="84"/>
    </row>
    <row r="378" ht="15.75" customHeight="1">
      <c r="A378" s="5" t="s">
        <v>331</v>
      </c>
      <c r="B378" s="186"/>
      <c r="C378" s="185"/>
      <c r="D378" s="185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13"/>
      <c r="P378" s="130"/>
      <c r="Q378" s="80"/>
      <c r="R378" s="81"/>
      <c r="S378" s="84"/>
    </row>
    <row r="379" ht="15.75" customHeight="1">
      <c r="A379" s="5" t="s">
        <v>332</v>
      </c>
      <c r="B379" s="186"/>
      <c r="C379" s="185"/>
      <c r="D379" s="185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13"/>
      <c r="P379" s="130"/>
      <c r="Q379" s="80"/>
      <c r="R379" s="81"/>
      <c r="S379" s="84"/>
    </row>
    <row r="380" ht="15.75" customHeight="1">
      <c r="A380" s="5" t="s">
        <v>333</v>
      </c>
      <c r="B380" s="186"/>
      <c r="C380" s="185"/>
      <c r="D380" s="185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13"/>
      <c r="P380" s="130"/>
      <c r="Q380" s="80"/>
      <c r="R380" s="81"/>
      <c r="S380" s="84"/>
    </row>
    <row r="381" ht="15.75" customHeight="1">
      <c r="A381" s="5" t="s">
        <v>334</v>
      </c>
      <c r="B381" s="186"/>
      <c r="C381" s="185"/>
      <c r="D381" s="185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13"/>
      <c r="P381" s="130"/>
      <c r="Q381" s="80"/>
      <c r="R381" s="81"/>
      <c r="S381" s="84"/>
    </row>
    <row r="382" ht="15.75" customHeight="1">
      <c r="A382" s="5" t="s">
        <v>335</v>
      </c>
      <c r="B382" s="186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13"/>
      <c r="P382" s="130"/>
      <c r="Q382" s="80"/>
      <c r="R382" s="81"/>
      <c r="S382" s="84"/>
    </row>
    <row r="383" ht="15.75" customHeight="1">
      <c r="A383" s="144" t="s">
        <v>336</v>
      </c>
      <c r="B383" s="186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18"/>
      <c r="P383" s="118"/>
      <c r="Q383" s="80"/>
      <c r="R383" s="32"/>
      <c r="S383" s="143"/>
    </row>
    <row r="384" ht="15.75" customHeight="1">
      <c r="A384" s="166"/>
      <c r="B384" s="10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18"/>
      <c r="P384" s="118"/>
      <c r="Q384" s="80"/>
      <c r="R384" s="32"/>
      <c r="S384" s="143"/>
    </row>
    <row r="385" ht="15.75" customHeight="1">
      <c r="A385" s="168"/>
      <c r="B385" s="169"/>
      <c r="C385" s="136"/>
      <c r="D385" s="136"/>
      <c r="E385" s="136"/>
      <c r="F385" s="136"/>
      <c r="G385" s="136"/>
      <c r="H385" s="136"/>
      <c r="I385" s="136"/>
      <c r="J385" s="136"/>
      <c r="K385" s="136"/>
      <c r="L385" s="136"/>
      <c r="M385" s="136"/>
      <c r="N385" s="136"/>
      <c r="O385" s="136"/>
      <c r="P385" s="136"/>
      <c r="Q385" s="80"/>
      <c r="R385" s="32"/>
      <c r="S385" s="143"/>
    </row>
    <row r="386" ht="15.75" customHeight="1">
      <c r="A386" s="168"/>
      <c r="B386" s="169"/>
      <c r="C386" s="136"/>
      <c r="D386" s="136"/>
      <c r="E386" s="136"/>
      <c r="F386" s="136"/>
      <c r="G386" s="136"/>
      <c r="H386" s="136"/>
      <c r="I386" s="136"/>
      <c r="J386" s="136"/>
      <c r="K386" s="136"/>
      <c r="L386" s="136"/>
      <c r="M386" s="136"/>
      <c r="N386" s="136"/>
      <c r="O386" s="136"/>
      <c r="P386" s="136"/>
      <c r="Q386" s="80"/>
      <c r="R386" s="32"/>
      <c r="S386" s="143"/>
    </row>
    <row r="387" ht="15.75" customHeight="1">
      <c r="A387" s="170"/>
      <c r="B387" s="176"/>
      <c r="C387" s="177"/>
      <c r="D387" s="177"/>
      <c r="E387" s="177"/>
      <c r="F387" s="177"/>
      <c r="G387" s="177"/>
      <c r="H387" s="177"/>
      <c r="I387" s="177"/>
      <c r="J387" s="177"/>
      <c r="K387" s="177"/>
      <c r="L387" s="177"/>
      <c r="M387" s="177"/>
      <c r="N387" s="177"/>
      <c r="O387" s="178"/>
      <c r="P387" s="177"/>
      <c r="Q387" s="80"/>
      <c r="R387" s="32"/>
      <c r="S387" s="143"/>
    </row>
    <row r="388" ht="15.75" customHeight="1">
      <c r="A388" s="5"/>
      <c r="B388" s="152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154"/>
      <c r="P388" s="153"/>
      <c r="Q388" s="80"/>
      <c r="R388" s="32"/>
      <c r="S388" s="143"/>
    </row>
    <row r="389" ht="15.75" customHeight="1">
      <c r="A389" s="121" t="s">
        <v>337</v>
      </c>
      <c r="B389" s="140"/>
      <c r="C389" s="123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5"/>
      <c r="P389" s="141"/>
      <c r="Q389" s="80"/>
      <c r="R389" s="32"/>
      <c r="S389" s="143"/>
    </row>
    <row r="390" ht="15.75" customHeight="1">
      <c r="A390" s="181" t="s">
        <v>338</v>
      </c>
      <c r="B390" s="127"/>
      <c r="C390" s="175"/>
      <c r="D390" s="175"/>
      <c r="E390" s="175"/>
      <c r="F390" s="175"/>
      <c r="G390" s="175"/>
      <c r="H390" s="175"/>
      <c r="I390" s="175"/>
      <c r="J390" s="175"/>
      <c r="K390" s="175"/>
      <c r="L390" s="175"/>
      <c r="M390" s="175"/>
      <c r="N390" s="175"/>
      <c r="O390" s="113"/>
      <c r="P390" s="130"/>
      <c r="Q390" s="80"/>
      <c r="R390" s="81"/>
      <c r="S390" s="84"/>
    </row>
    <row r="391" ht="15.75" customHeight="1">
      <c r="A391" s="5" t="s">
        <v>339</v>
      </c>
      <c r="B391" s="127"/>
      <c r="C391" s="175"/>
      <c r="D391" s="175"/>
      <c r="E391" s="175"/>
      <c r="F391" s="175"/>
      <c r="G391" s="175"/>
      <c r="H391" s="175"/>
      <c r="I391" s="175"/>
      <c r="J391" s="175"/>
      <c r="K391" s="175"/>
      <c r="L391" s="175"/>
      <c r="M391" s="175"/>
      <c r="N391" s="175"/>
      <c r="O391" s="113"/>
      <c r="P391" s="130"/>
      <c r="Q391" s="80"/>
      <c r="R391" s="81"/>
      <c r="S391" s="84"/>
    </row>
    <row r="392" ht="15.75" customHeight="1">
      <c r="A392" s="5" t="s">
        <v>340</v>
      </c>
      <c r="B392" s="127"/>
      <c r="C392" s="175"/>
      <c r="D392" s="175"/>
      <c r="E392" s="175"/>
      <c r="F392" s="175"/>
      <c r="G392" s="175"/>
      <c r="H392" s="175"/>
      <c r="I392" s="175"/>
      <c r="J392" s="175"/>
      <c r="K392" s="175"/>
      <c r="L392" s="175"/>
      <c r="M392" s="175"/>
      <c r="N392" s="175"/>
      <c r="O392" s="113"/>
      <c r="P392" s="130"/>
      <c r="Q392" s="80"/>
      <c r="R392" s="81"/>
      <c r="S392" s="84"/>
    </row>
    <row r="393" ht="15.75" customHeight="1">
      <c r="A393" s="5" t="s">
        <v>341</v>
      </c>
      <c r="B393" s="127"/>
      <c r="C393" s="175"/>
      <c r="D393" s="175"/>
      <c r="E393" s="175"/>
      <c r="F393" s="175"/>
      <c r="G393" s="175"/>
      <c r="H393" s="175"/>
      <c r="I393" s="175"/>
      <c r="J393" s="175"/>
      <c r="K393" s="175"/>
      <c r="L393" s="175"/>
      <c r="M393" s="175"/>
      <c r="N393" s="175"/>
      <c r="O393" s="113"/>
      <c r="P393" s="130"/>
      <c r="Q393" s="80"/>
      <c r="R393" s="81"/>
      <c r="S393" s="84"/>
    </row>
    <row r="394" ht="15.75" customHeight="1">
      <c r="A394" s="5" t="s">
        <v>342</v>
      </c>
      <c r="B394" s="127"/>
      <c r="C394" s="175"/>
      <c r="D394" s="175"/>
      <c r="E394" s="175"/>
      <c r="F394" s="175"/>
      <c r="G394" s="175"/>
      <c r="H394" s="175"/>
      <c r="I394" s="175"/>
      <c r="J394" s="175"/>
      <c r="K394" s="175"/>
      <c r="L394" s="175"/>
      <c r="M394" s="175"/>
      <c r="N394" s="175"/>
      <c r="O394" s="113"/>
      <c r="P394" s="130"/>
      <c r="Q394" s="80"/>
      <c r="R394" s="81"/>
      <c r="S394" s="84"/>
    </row>
    <row r="395" ht="15.75" customHeight="1">
      <c r="A395" s="5"/>
      <c r="B395" s="127"/>
      <c r="C395" s="175"/>
      <c r="D395" s="175"/>
      <c r="E395" s="175"/>
      <c r="F395" s="175"/>
      <c r="G395" s="175"/>
      <c r="H395" s="175"/>
      <c r="I395" s="175"/>
      <c r="J395" s="175"/>
      <c r="K395" s="175"/>
      <c r="L395" s="175"/>
      <c r="M395" s="175"/>
      <c r="N395" s="175"/>
      <c r="O395" s="113"/>
      <c r="P395" s="130"/>
      <c r="Q395" s="80"/>
      <c r="R395" s="81"/>
      <c r="S395" s="84"/>
    </row>
    <row r="396" ht="15.75" customHeight="1">
      <c r="A396" s="5"/>
      <c r="B396" s="127"/>
      <c r="C396" s="175"/>
      <c r="D396" s="175"/>
      <c r="E396" s="175"/>
      <c r="F396" s="175"/>
      <c r="G396" s="175"/>
      <c r="H396" s="175"/>
      <c r="I396" s="175"/>
      <c r="J396" s="175"/>
      <c r="K396" s="175"/>
      <c r="L396" s="175"/>
      <c r="M396" s="175"/>
      <c r="N396" s="175"/>
      <c r="O396" s="113"/>
      <c r="P396" s="130"/>
      <c r="Q396" s="80"/>
      <c r="R396" s="81"/>
      <c r="S396" s="84"/>
    </row>
    <row r="397" ht="15.75" customHeight="1">
      <c r="A397" s="166"/>
      <c r="B397" s="10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18"/>
      <c r="P397" s="118"/>
      <c r="Q397" s="80"/>
      <c r="R397" s="32"/>
      <c r="S397" s="143"/>
    </row>
    <row r="398" ht="15.75" customHeight="1">
      <c r="A398" s="168"/>
      <c r="B398" s="169"/>
      <c r="C398" s="136"/>
      <c r="D398" s="136"/>
      <c r="E398" s="136"/>
      <c r="F398" s="136"/>
      <c r="G398" s="136"/>
      <c r="H398" s="136"/>
      <c r="I398" s="136"/>
      <c r="J398" s="136"/>
      <c r="K398" s="136"/>
      <c r="L398" s="136"/>
      <c r="M398" s="136"/>
      <c r="N398" s="136"/>
      <c r="O398" s="136"/>
      <c r="P398" s="136"/>
      <c r="Q398" s="80"/>
      <c r="R398" s="32"/>
      <c r="S398" s="143"/>
    </row>
    <row r="399" ht="15.75" customHeight="1">
      <c r="A399" s="168"/>
      <c r="B399" s="169"/>
      <c r="C399" s="136"/>
      <c r="D399" s="136"/>
      <c r="E399" s="136"/>
      <c r="F399" s="136"/>
      <c r="G399" s="136"/>
      <c r="H399" s="136"/>
      <c r="I399" s="136"/>
      <c r="J399" s="136"/>
      <c r="K399" s="136"/>
      <c r="L399" s="136"/>
      <c r="M399" s="136"/>
      <c r="N399" s="136"/>
      <c r="O399" s="136"/>
      <c r="P399" s="136"/>
      <c r="Q399" s="80"/>
      <c r="R399" s="32"/>
      <c r="S399" s="143"/>
    </row>
    <row r="400" ht="15.75" customHeight="1">
      <c r="A400" s="170"/>
      <c r="B400" s="176"/>
      <c r="C400" s="177"/>
      <c r="D400" s="177"/>
      <c r="E400" s="177"/>
      <c r="F400" s="177"/>
      <c r="G400" s="177"/>
      <c r="H400" s="177"/>
      <c r="I400" s="177"/>
      <c r="J400" s="177"/>
      <c r="K400" s="177"/>
      <c r="L400" s="177"/>
      <c r="M400" s="177"/>
      <c r="N400" s="177"/>
      <c r="O400" s="178"/>
      <c r="P400" s="177"/>
      <c r="Q400" s="80"/>
      <c r="R400" s="32"/>
      <c r="S400" s="143"/>
    </row>
    <row r="401" ht="15.75" customHeight="1">
      <c r="A401" s="5"/>
      <c r="B401" s="152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179"/>
      <c r="P401" s="183"/>
      <c r="Q401" s="80"/>
      <c r="R401" s="32"/>
      <c r="S401" s="143"/>
    </row>
    <row r="402" ht="15.75" customHeight="1">
      <c r="A402" s="121" t="s">
        <v>343</v>
      </c>
      <c r="B402" s="140"/>
      <c r="C402" s="123"/>
      <c r="D402" s="124"/>
      <c r="E402" s="123"/>
      <c r="F402" s="124"/>
      <c r="G402" s="124"/>
      <c r="H402" s="124"/>
      <c r="I402" s="124"/>
      <c r="J402" s="124"/>
      <c r="K402" s="124"/>
      <c r="L402" s="124"/>
      <c r="M402" s="124"/>
      <c r="N402" s="124"/>
      <c r="O402" s="125"/>
      <c r="P402" s="187"/>
      <c r="Q402" s="80"/>
      <c r="R402" s="32"/>
      <c r="S402" s="143"/>
    </row>
    <row r="403" ht="15.75" customHeight="1">
      <c r="A403" s="188" t="s">
        <v>344</v>
      </c>
      <c r="B403" s="127"/>
      <c r="C403" s="175"/>
      <c r="D403" s="189"/>
      <c r="E403" s="190"/>
      <c r="F403" s="191"/>
      <c r="G403" s="175"/>
      <c r="H403" s="175"/>
      <c r="I403" s="175"/>
      <c r="J403" s="175"/>
      <c r="K403" s="175"/>
      <c r="L403" s="175"/>
      <c r="M403" s="175"/>
      <c r="N403" s="175"/>
      <c r="O403" s="113"/>
      <c r="P403" s="130"/>
      <c r="Q403" s="80"/>
      <c r="R403" s="81"/>
      <c r="S403" s="84"/>
    </row>
    <row r="404" ht="15.75" customHeight="1">
      <c r="A404" s="188" t="s">
        <v>345</v>
      </c>
      <c r="B404" s="127"/>
      <c r="C404" s="175"/>
      <c r="D404" s="189"/>
      <c r="E404" s="190"/>
      <c r="F404" s="191"/>
      <c r="G404" s="175"/>
      <c r="H404" s="175"/>
      <c r="I404" s="175"/>
      <c r="J404" s="175"/>
      <c r="K404" s="175"/>
      <c r="L404" s="175"/>
      <c r="M404" s="175"/>
      <c r="N404" s="175"/>
      <c r="O404" s="113"/>
      <c r="P404" s="130"/>
      <c r="Q404" s="80"/>
      <c r="R404" s="81"/>
      <c r="S404" s="84"/>
    </row>
    <row r="405" ht="15.75" customHeight="1">
      <c r="A405" s="188" t="s">
        <v>346</v>
      </c>
      <c r="B405" s="127"/>
      <c r="C405" s="175"/>
      <c r="D405" s="189"/>
      <c r="E405" s="190"/>
      <c r="F405" s="191"/>
      <c r="G405" s="175"/>
      <c r="H405" s="175"/>
      <c r="I405" s="175"/>
      <c r="J405" s="175"/>
      <c r="K405" s="175"/>
      <c r="L405" s="175"/>
      <c r="M405" s="175"/>
      <c r="N405" s="175"/>
      <c r="O405" s="113"/>
      <c r="P405" s="130"/>
      <c r="Q405" s="80"/>
      <c r="R405" s="81"/>
      <c r="S405" s="84"/>
    </row>
    <row r="406" ht="15.75" customHeight="1">
      <c r="A406" s="188" t="s">
        <v>347</v>
      </c>
      <c r="B406" s="127"/>
      <c r="C406" s="175"/>
      <c r="D406" s="189"/>
      <c r="E406" s="190"/>
      <c r="F406" s="191"/>
      <c r="G406" s="175"/>
      <c r="H406" s="175"/>
      <c r="I406" s="175"/>
      <c r="J406" s="175"/>
      <c r="K406" s="175"/>
      <c r="L406" s="175"/>
      <c r="M406" s="175"/>
      <c r="N406" s="175"/>
      <c r="O406" s="113"/>
      <c r="P406" s="130"/>
      <c r="Q406" s="80"/>
      <c r="R406" s="81"/>
      <c r="S406" s="84"/>
    </row>
    <row r="407" ht="18.0" customHeight="1">
      <c r="A407" s="188" t="s">
        <v>348</v>
      </c>
      <c r="B407" s="127"/>
      <c r="C407" s="175"/>
      <c r="D407" s="175"/>
      <c r="E407" s="175"/>
      <c r="F407" s="175"/>
      <c r="G407" s="175"/>
      <c r="H407" s="175"/>
      <c r="I407" s="175"/>
      <c r="J407" s="175"/>
      <c r="K407" s="175"/>
      <c r="L407" s="175"/>
      <c r="M407" s="175"/>
      <c r="N407" s="175"/>
      <c r="O407" s="113"/>
      <c r="P407" s="130"/>
      <c r="Q407" s="80"/>
      <c r="R407" s="81"/>
      <c r="S407" s="84"/>
    </row>
    <row r="408" ht="18.0" customHeight="1">
      <c r="A408" s="188" t="s">
        <v>349</v>
      </c>
      <c r="B408" s="127"/>
      <c r="C408" s="175"/>
      <c r="D408" s="189"/>
      <c r="E408" s="190"/>
      <c r="F408" s="191"/>
      <c r="G408" s="175"/>
      <c r="H408" s="175"/>
      <c r="I408" s="175"/>
      <c r="J408" s="175"/>
      <c r="K408" s="175"/>
      <c r="L408" s="175"/>
      <c r="M408" s="175"/>
      <c r="N408" s="175"/>
      <c r="O408" s="113"/>
      <c r="P408" s="130"/>
      <c r="Q408" s="80"/>
      <c r="R408" s="81"/>
      <c r="S408" s="84"/>
    </row>
    <row r="409" ht="15.75" customHeight="1">
      <c r="A409" s="188" t="s">
        <v>350</v>
      </c>
      <c r="B409" s="127"/>
      <c r="C409" s="175"/>
      <c r="D409" s="189"/>
      <c r="E409" s="190"/>
      <c r="F409" s="191"/>
      <c r="G409" s="175"/>
      <c r="H409" s="175"/>
      <c r="I409" s="175"/>
      <c r="J409" s="175"/>
      <c r="K409" s="175"/>
      <c r="L409" s="175"/>
      <c r="M409" s="175"/>
      <c r="N409" s="175"/>
      <c r="O409" s="113"/>
      <c r="P409" s="130"/>
      <c r="Q409" s="80"/>
      <c r="R409" s="81"/>
      <c r="S409" s="84"/>
    </row>
    <row r="410" ht="15.75" customHeight="1">
      <c r="A410" s="188" t="s">
        <v>351</v>
      </c>
      <c r="B410" s="127"/>
      <c r="C410" s="175"/>
      <c r="D410" s="175"/>
      <c r="E410" s="175"/>
      <c r="F410" s="175"/>
      <c r="G410" s="175"/>
      <c r="H410" s="175"/>
      <c r="I410" s="175"/>
      <c r="J410" s="175"/>
      <c r="K410" s="175"/>
      <c r="L410" s="175"/>
      <c r="M410" s="175"/>
      <c r="N410" s="175"/>
      <c r="O410" s="113"/>
      <c r="P410" s="130"/>
      <c r="Q410" s="80"/>
      <c r="R410" s="81"/>
      <c r="S410" s="84"/>
    </row>
    <row r="411" ht="15.75" customHeight="1">
      <c r="A411" s="10" t="s">
        <v>352</v>
      </c>
      <c r="B411" s="127"/>
      <c r="C411" s="175"/>
      <c r="D411" s="175"/>
      <c r="E411" s="175"/>
      <c r="F411" s="175"/>
      <c r="G411" s="175"/>
      <c r="H411" s="175"/>
      <c r="I411" s="175"/>
      <c r="J411" s="175"/>
      <c r="K411" s="175"/>
      <c r="L411" s="175"/>
      <c r="M411" s="175"/>
      <c r="N411" s="175"/>
      <c r="O411" s="113"/>
      <c r="P411" s="130"/>
      <c r="Q411" s="80"/>
      <c r="R411" s="81"/>
      <c r="S411" s="84"/>
    </row>
    <row r="412" ht="15.75" customHeight="1">
      <c r="A412" s="10" t="s">
        <v>353</v>
      </c>
      <c r="B412" s="127"/>
      <c r="C412" s="175"/>
      <c r="D412" s="175"/>
      <c r="E412" s="175"/>
      <c r="F412" s="175"/>
      <c r="G412" s="175"/>
      <c r="H412" s="175"/>
      <c r="I412" s="175"/>
      <c r="J412" s="175"/>
      <c r="K412" s="175"/>
      <c r="L412" s="175"/>
      <c r="M412" s="175"/>
      <c r="N412" s="175"/>
      <c r="O412" s="113"/>
      <c r="P412" s="130"/>
      <c r="Q412" s="80"/>
      <c r="R412" s="81"/>
      <c r="S412" s="84"/>
    </row>
    <row r="413" ht="15.75" customHeight="1">
      <c r="A413" s="10" t="s">
        <v>354</v>
      </c>
      <c r="B413" s="127"/>
      <c r="C413" s="175"/>
      <c r="D413" s="175"/>
      <c r="E413" s="175"/>
      <c r="F413" s="175"/>
      <c r="G413" s="175"/>
      <c r="H413" s="175"/>
      <c r="I413" s="175"/>
      <c r="J413" s="175"/>
      <c r="K413" s="175"/>
      <c r="L413" s="175"/>
      <c r="M413" s="175"/>
      <c r="N413" s="175"/>
      <c r="O413" s="113"/>
      <c r="P413" s="130"/>
      <c r="Q413" s="80"/>
      <c r="R413" s="81"/>
      <c r="S413" s="84"/>
    </row>
    <row r="414" ht="15.75" customHeight="1">
      <c r="A414" s="10" t="s">
        <v>355</v>
      </c>
      <c r="B414" s="127"/>
      <c r="C414" s="175"/>
      <c r="D414" s="175"/>
      <c r="E414" s="175"/>
      <c r="F414" s="175"/>
      <c r="G414" s="175"/>
      <c r="H414" s="175"/>
      <c r="I414" s="175"/>
      <c r="J414" s="175"/>
      <c r="K414" s="175"/>
      <c r="L414" s="175"/>
      <c r="M414" s="175"/>
      <c r="N414" s="175"/>
      <c r="O414" s="113"/>
      <c r="P414" s="130"/>
      <c r="Q414" s="80"/>
      <c r="R414" s="81"/>
      <c r="S414" s="84"/>
    </row>
    <row r="415" ht="15.75" customHeight="1">
      <c r="A415" s="10" t="s">
        <v>346</v>
      </c>
      <c r="B415" s="127"/>
      <c r="C415" s="175"/>
      <c r="D415" s="175"/>
      <c r="E415" s="175"/>
      <c r="F415" s="175"/>
      <c r="G415" s="175"/>
      <c r="H415" s="175"/>
      <c r="I415" s="175"/>
      <c r="J415" s="175"/>
      <c r="K415" s="175"/>
      <c r="L415" s="175"/>
      <c r="M415" s="175"/>
      <c r="N415" s="175"/>
      <c r="O415" s="113"/>
      <c r="P415" s="130"/>
      <c r="Q415" s="80"/>
      <c r="R415" s="81"/>
      <c r="S415" s="84"/>
    </row>
    <row r="416" ht="15.75" customHeight="1">
      <c r="A416" s="10" t="s">
        <v>347</v>
      </c>
      <c r="B416" s="127"/>
      <c r="C416" s="175"/>
      <c r="D416" s="175"/>
      <c r="E416" s="175"/>
      <c r="F416" s="175"/>
      <c r="G416" s="175"/>
      <c r="H416" s="175"/>
      <c r="I416" s="175"/>
      <c r="J416" s="175"/>
      <c r="K416" s="175"/>
      <c r="L416" s="175"/>
      <c r="M416" s="175"/>
      <c r="N416" s="175"/>
      <c r="O416" s="113"/>
      <c r="P416" s="130"/>
      <c r="Q416" s="80"/>
      <c r="R416" s="81"/>
      <c r="S416" s="84"/>
    </row>
    <row r="417" ht="15.75" customHeight="1">
      <c r="A417" s="166"/>
      <c r="B417" s="10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18"/>
      <c r="P417" s="118"/>
      <c r="Q417" s="80"/>
      <c r="R417" s="32"/>
      <c r="S417" s="143"/>
    </row>
    <row r="418" ht="15.75" customHeight="1">
      <c r="A418" s="168"/>
      <c r="B418" s="169"/>
      <c r="C418" s="136"/>
      <c r="D418" s="136"/>
      <c r="E418" s="136"/>
      <c r="F418" s="136"/>
      <c r="G418" s="136"/>
      <c r="H418" s="136"/>
      <c r="I418" s="136"/>
      <c r="J418" s="136"/>
      <c r="K418" s="136"/>
      <c r="L418" s="136"/>
      <c r="M418" s="136"/>
      <c r="N418" s="136"/>
      <c r="O418" s="136"/>
      <c r="P418" s="136"/>
      <c r="Q418" s="80"/>
      <c r="R418" s="32"/>
      <c r="S418" s="143"/>
    </row>
    <row r="419" ht="15.75" customHeight="1">
      <c r="A419" s="5"/>
      <c r="B419" s="42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80"/>
      <c r="R419" s="32"/>
      <c r="S419" s="143"/>
    </row>
    <row r="420" ht="15.75" customHeight="1">
      <c r="A420" s="115"/>
      <c r="B420" s="192"/>
      <c r="C420" s="193"/>
      <c r="D420" s="193"/>
      <c r="E420" s="193"/>
      <c r="F420" s="193"/>
      <c r="G420" s="193"/>
      <c r="H420" s="193"/>
      <c r="I420" s="193"/>
      <c r="J420" s="193"/>
      <c r="K420" s="193"/>
      <c r="L420" s="193"/>
      <c r="M420" s="193"/>
      <c r="N420" s="193"/>
      <c r="O420" s="194"/>
      <c r="P420" s="193"/>
      <c r="Q420" s="80"/>
      <c r="R420" s="32"/>
      <c r="S420" s="143"/>
    </row>
    <row r="421" ht="15.75" customHeight="1">
      <c r="A421" s="5"/>
      <c r="B421" s="152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154"/>
      <c r="P421" s="153"/>
      <c r="Q421" s="80"/>
      <c r="R421" s="32"/>
      <c r="S421" s="143"/>
    </row>
    <row r="422" ht="15.75" customHeight="1">
      <c r="A422" s="180" t="s">
        <v>356</v>
      </c>
      <c r="B422" s="140"/>
      <c r="C422" s="123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5"/>
      <c r="P422" s="141"/>
      <c r="Q422" s="80"/>
      <c r="R422" s="32"/>
      <c r="S422" s="143"/>
    </row>
    <row r="423" ht="15.75" customHeight="1">
      <c r="A423" s="5" t="s">
        <v>357</v>
      </c>
      <c r="B423" s="127"/>
      <c r="C423" s="175"/>
      <c r="D423" s="175"/>
      <c r="E423" s="175"/>
      <c r="F423" s="175"/>
      <c r="G423" s="175"/>
      <c r="H423" s="175"/>
      <c r="I423" s="175"/>
      <c r="J423" s="175"/>
      <c r="K423" s="175"/>
      <c r="L423" s="175"/>
      <c r="M423" s="175"/>
      <c r="N423" s="175"/>
      <c r="O423" s="113"/>
      <c r="P423" s="130"/>
      <c r="Q423" s="80"/>
      <c r="R423" s="81"/>
      <c r="S423" s="84"/>
    </row>
    <row r="424" ht="15.75" customHeight="1">
      <c r="A424" s="5" t="s">
        <v>358</v>
      </c>
      <c r="B424" s="127"/>
      <c r="C424" s="175"/>
      <c r="D424" s="175"/>
      <c r="E424" s="175"/>
      <c r="F424" s="175"/>
      <c r="G424" s="175"/>
      <c r="H424" s="175"/>
      <c r="I424" s="175"/>
      <c r="J424" s="175"/>
      <c r="K424" s="175"/>
      <c r="L424" s="175"/>
      <c r="M424" s="175"/>
      <c r="N424" s="175"/>
      <c r="O424" s="113"/>
      <c r="P424" s="130"/>
      <c r="Q424" s="80"/>
      <c r="R424" s="81"/>
      <c r="S424" s="84"/>
    </row>
    <row r="425" ht="15.75" customHeight="1">
      <c r="A425" s="5" t="s">
        <v>359</v>
      </c>
      <c r="B425" s="127"/>
      <c r="C425" s="175"/>
      <c r="D425" s="175"/>
      <c r="E425" s="175"/>
      <c r="F425" s="175"/>
      <c r="G425" s="175"/>
      <c r="H425" s="175"/>
      <c r="I425" s="175"/>
      <c r="J425" s="175"/>
      <c r="K425" s="175"/>
      <c r="L425" s="175"/>
      <c r="M425" s="175"/>
      <c r="N425" s="175"/>
      <c r="O425" s="113"/>
      <c r="P425" s="130"/>
      <c r="Q425" s="80"/>
      <c r="R425" s="81"/>
      <c r="S425" s="84"/>
    </row>
    <row r="426" ht="15.75" customHeight="1">
      <c r="A426" s="5" t="s">
        <v>360</v>
      </c>
      <c r="B426" s="127"/>
      <c r="C426" s="175"/>
      <c r="D426" s="175"/>
      <c r="E426" s="175"/>
      <c r="F426" s="175"/>
      <c r="G426" s="175"/>
      <c r="H426" s="175"/>
      <c r="I426" s="175"/>
      <c r="J426" s="175"/>
      <c r="K426" s="175"/>
      <c r="L426" s="175"/>
      <c r="M426" s="175"/>
      <c r="N426" s="175"/>
      <c r="O426" s="113"/>
      <c r="P426" s="130"/>
      <c r="Q426" s="80"/>
      <c r="R426" s="81"/>
      <c r="S426" s="84"/>
    </row>
    <row r="427" ht="15.75" customHeight="1">
      <c r="A427" s="5" t="s">
        <v>361</v>
      </c>
      <c r="B427" s="127"/>
      <c r="C427" s="175"/>
      <c r="D427" s="175"/>
      <c r="E427" s="175"/>
      <c r="F427" s="175"/>
      <c r="G427" s="175"/>
      <c r="H427" s="175"/>
      <c r="I427" s="175"/>
      <c r="J427" s="175"/>
      <c r="K427" s="175"/>
      <c r="L427" s="175"/>
      <c r="M427" s="175"/>
      <c r="N427" s="175"/>
      <c r="O427" s="113"/>
      <c r="P427" s="130"/>
      <c r="Q427" s="80"/>
      <c r="R427" s="81"/>
      <c r="S427" s="84"/>
    </row>
    <row r="428" ht="15.75" customHeight="1">
      <c r="A428" s="5" t="s">
        <v>362</v>
      </c>
      <c r="B428" s="127"/>
      <c r="C428" s="175"/>
      <c r="D428" s="175"/>
      <c r="E428" s="175"/>
      <c r="F428" s="175"/>
      <c r="G428" s="175"/>
      <c r="H428" s="175"/>
      <c r="I428" s="175"/>
      <c r="J428" s="175"/>
      <c r="K428" s="175"/>
      <c r="L428" s="175"/>
      <c r="M428" s="175"/>
      <c r="N428" s="175"/>
      <c r="O428" s="113"/>
      <c r="P428" s="130"/>
      <c r="Q428" s="80"/>
      <c r="R428" s="81"/>
      <c r="S428" s="84"/>
    </row>
    <row r="429" ht="15.75" customHeight="1">
      <c r="A429" s="5" t="s">
        <v>363</v>
      </c>
      <c r="B429" s="127"/>
      <c r="C429" s="175"/>
      <c r="D429" s="175"/>
      <c r="E429" s="175"/>
      <c r="F429" s="175"/>
      <c r="G429" s="175"/>
      <c r="H429" s="175"/>
      <c r="I429" s="175"/>
      <c r="J429" s="175"/>
      <c r="K429" s="175"/>
      <c r="L429" s="175"/>
      <c r="M429" s="175"/>
      <c r="N429" s="175"/>
      <c r="O429" s="113"/>
      <c r="P429" s="130"/>
      <c r="Q429" s="80"/>
      <c r="R429" s="81"/>
      <c r="S429" s="84"/>
    </row>
    <row r="430" ht="15.75" customHeight="1">
      <c r="A430" s="5"/>
      <c r="B430" s="127"/>
      <c r="C430" s="175"/>
      <c r="D430" s="175"/>
      <c r="E430" s="175"/>
      <c r="F430" s="175"/>
      <c r="G430" s="175"/>
      <c r="H430" s="175"/>
      <c r="I430" s="175"/>
      <c r="J430" s="175"/>
      <c r="K430" s="175"/>
      <c r="L430" s="175"/>
      <c r="M430" s="175"/>
      <c r="N430" s="175"/>
      <c r="O430" s="113"/>
      <c r="P430" s="130"/>
      <c r="Q430" s="80"/>
      <c r="R430" s="81"/>
      <c r="S430" s="84"/>
    </row>
    <row r="431" ht="15.75" customHeight="1">
      <c r="A431" s="5"/>
      <c r="B431" s="127"/>
      <c r="C431" s="175"/>
      <c r="D431" s="175"/>
      <c r="E431" s="175"/>
      <c r="F431" s="175"/>
      <c r="G431" s="175"/>
      <c r="H431" s="175"/>
      <c r="I431" s="175"/>
      <c r="J431" s="175"/>
      <c r="K431" s="175"/>
      <c r="L431" s="175"/>
      <c r="M431" s="175"/>
      <c r="N431" s="175"/>
      <c r="O431" s="113"/>
      <c r="P431" s="130"/>
      <c r="Q431" s="80"/>
      <c r="R431" s="81"/>
      <c r="S431" s="84"/>
    </row>
    <row r="432" ht="15.75" customHeight="1">
      <c r="A432" s="166"/>
      <c r="B432" s="10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18"/>
      <c r="P432" s="118"/>
      <c r="Q432" s="80"/>
      <c r="R432" s="32"/>
      <c r="S432" s="143"/>
    </row>
    <row r="433" ht="15.75" customHeight="1">
      <c r="A433" s="168"/>
      <c r="B433" s="169"/>
      <c r="C433" s="136"/>
      <c r="D433" s="136"/>
      <c r="E433" s="136"/>
      <c r="F433" s="136"/>
      <c r="G433" s="136"/>
      <c r="H433" s="136"/>
      <c r="I433" s="136"/>
      <c r="J433" s="136"/>
      <c r="K433" s="136"/>
      <c r="L433" s="136"/>
      <c r="M433" s="136"/>
      <c r="N433" s="136"/>
      <c r="O433" s="136"/>
      <c r="P433" s="136"/>
      <c r="Q433" s="80"/>
      <c r="R433" s="32"/>
      <c r="S433" s="143"/>
    </row>
    <row r="434" ht="15.75" customHeight="1">
      <c r="A434" s="5"/>
      <c r="B434" s="42"/>
      <c r="C434" s="154"/>
      <c r="D434" s="154"/>
      <c r="E434" s="154"/>
      <c r="F434" s="154"/>
      <c r="G434" s="154"/>
      <c r="H434" s="154"/>
      <c r="I434" s="154"/>
      <c r="J434" s="154"/>
      <c r="K434" s="154"/>
      <c r="L434" s="154"/>
      <c r="M434" s="154"/>
      <c r="N434" s="154"/>
      <c r="O434" s="154"/>
      <c r="P434" s="154"/>
      <c r="Q434" s="80"/>
      <c r="R434" s="32"/>
      <c r="S434" s="143"/>
    </row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K7"/>
    <mergeCell ref="P10:P11"/>
    <mergeCell ref="A11:A17"/>
    <mergeCell ref="P16:P1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19.29"/>
    <col customWidth="1" min="3" max="3" width="15.14"/>
    <col customWidth="1" min="4" max="4" width="51.86"/>
    <col customWidth="1" min="5" max="6" width="0.86"/>
    <col customWidth="1" min="7" max="7" width="3.14"/>
    <col customWidth="1" min="8" max="9" width="4.57"/>
    <col customWidth="1" min="10" max="10" width="4.0"/>
    <col customWidth="1" min="11" max="11" width="8.0"/>
    <col customWidth="1" min="12" max="12" width="4.14"/>
    <col customWidth="1" min="13" max="13" width="5.14"/>
    <col customWidth="1" min="14" max="14" width="4.14"/>
    <col customWidth="1" min="15" max="16" width="4.57"/>
    <col customWidth="1" min="17" max="18" width="4.0"/>
    <col customWidth="1" min="19" max="19" width="4.14"/>
    <col customWidth="1" min="20" max="20" width="5.14"/>
    <col customWidth="1" min="21" max="21" width="4.14"/>
    <col customWidth="1" min="22" max="23" width="4.57"/>
    <col customWidth="1" min="24" max="25" width="4.0"/>
    <col customWidth="1" min="26" max="26" width="4.14"/>
    <col customWidth="1" min="27" max="27" width="5.14"/>
    <col customWidth="1" min="28" max="28" width="4.14"/>
    <col customWidth="1" min="29" max="30" width="4.57"/>
    <col customWidth="1" min="31" max="32" width="4.0"/>
    <col customWidth="1" min="33" max="33" width="4.14"/>
    <col customWidth="1" min="34" max="34" width="5.14"/>
    <col customWidth="1" min="35" max="35" width="4.14"/>
    <col customWidth="1" min="36" max="37" width="4.57"/>
    <col customWidth="1" min="38" max="38" width="6.57"/>
    <col customWidth="1" min="39" max="39" width="1.71"/>
    <col customWidth="1" min="40" max="40" width="11.86"/>
  </cols>
  <sheetData>
    <row r="1" ht="25.5" customHeight="1">
      <c r="A1" s="195" t="s">
        <v>364</v>
      </c>
      <c r="B1" s="196" t="s">
        <v>365</v>
      </c>
      <c r="C1" s="197"/>
      <c r="D1" s="198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</row>
    <row r="2" ht="25.5" customHeight="1">
      <c r="A2" s="195"/>
      <c r="B2" s="200"/>
      <c r="C2" s="201"/>
      <c r="D2" s="202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</row>
    <row r="3">
      <c r="A3" s="203"/>
      <c r="B3" s="204" t="s">
        <v>366</v>
      </c>
      <c r="C3" s="197"/>
      <c r="D3" s="198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</row>
    <row r="4" ht="3.75" customHeight="1">
      <c r="A4" s="203"/>
      <c r="B4" s="206"/>
      <c r="D4" s="34"/>
      <c r="E4" s="205"/>
      <c r="F4" s="207"/>
      <c r="G4" s="208"/>
      <c r="H4" s="208"/>
      <c r="I4" s="208"/>
      <c r="J4" s="208"/>
      <c r="K4" s="208"/>
      <c r="L4" s="208"/>
      <c r="M4" s="208"/>
      <c r="N4" s="209"/>
      <c r="O4" s="205"/>
      <c r="P4" s="205"/>
      <c r="Q4" s="205"/>
      <c r="R4" s="205"/>
      <c r="S4" s="205"/>
      <c r="T4" s="205"/>
      <c r="U4" s="205"/>
      <c r="V4" s="207"/>
      <c r="W4" s="208"/>
      <c r="X4" s="208"/>
      <c r="Y4" s="208"/>
      <c r="Z4" s="208"/>
      <c r="AA4" s="208"/>
      <c r="AB4" s="208"/>
      <c r="AC4" s="208"/>
      <c r="AD4" s="208"/>
      <c r="AE4" s="208"/>
      <c r="AF4" s="209"/>
      <c r="AG4" s="205"/>
      <c r="AH4" s="207"/>
      <c r="AI4" s="208"/>
      <c r="AJ4" s="208"/>
      <c r="AK4" s="208"/>
      <c r="AL4" s="209"/>
      <c r="AM4" s="205"/>
      <c r="AN4" s="205"/>
    </row>
    <row r="5">
      <c r="A5" s="203"/>
      <c r="B5" s="206"/>
      <c r="D5" s="34"/>
      <c r="E5" s="205"/>
      <c r="F5" s="210"/>
      <c r="G5" s="211" t="s">
        <v>367</v>
      </c>
      <c r="H5" s="212"/>
      <c r="I5" s="213"/>
      <c r="J5" s="23"/>
      <c r="K5" s="214" t="s">
        <v>368</v>
      </c>
      <c r="L5" s="23"/>
      <c r="M5" s="23"/>
      <c r="N5" s="215"/>
      <c r="O5" s="205"/>
      <c r="P5" s="205"/>
      <c r="Q5" s="205"/>
      <c r="R5" s="205"/>
      <c r="S5" s="205"/>
      <c r="T5" s="205"/>
      <c r="U5" s="205"/>
      <c r="V5" s="210"/>
      <c r="W5" s="216" t="s">
        <v>369</v>
      </c>
      <c r="X5" s="217"/>
      <c r="Y5" s="217"/>
      <c r="Z5" s="217"/>
      <c r="AA5" s="217"/>
      <c r="AB5" s="217"/>
      <c r="AC5" s="217"/>
      <c r="AD5" s="217"/>
      <c r="AE5" s="217"/>
      <c r="AF5" s="218"/>
      <c r="AG5" s="205"/>
      <c r="AH5" s="219" t="s">
        <v>370</v>
      </c>
      <c r="AI5" s="220"/>
      <c r="AJ5" s="221"/>
      <c r="AK5" s="222" t="s">
        <v>371</v>
      </c>
      <c r="AL5" s="218"/>
      <c r="AM5" s="205"/>
      <c r="AN5" s="205"/>
    </row>
    <row r="6">
      <c r="A6" s="203"/>
      <c r="B6" s="206"/>
      <c r="D6" s="34"/>
      <c r="E6" s="205"/>
      <c r="F6" s="210"/>
      <c r="G6" s="23"/>
      <c r="H6" s="23"/>
      <c r="I6" s="23"/>
      <c r="J6" s="23"/>
      <c r="K6" s="23"/>
      <c r="L6" s="23"/>
      <c r="M6" s="23"/>
      <c r="N6" s="215"/>
      <c r="O6" s="205"/>
      <c r="P6" s="205"/>
      <c r="Q6" s="205"/>
      <c r="R6" s="205"/>
      <c r="S6" s="205"/>
      <c r="T6" s="205"/>
      <c r="U6" s="205"/>
      <c r="V6" s="210"/>
      <c r="W6" s="223" t="str">
        <f>"Desde "&amp;TEXT(DATE(G7,MONTH(G5&amp;1),1),"mmm-dd-yy")&amp;" /Hasta "&amp;TEXT(EOMONTH(DATE(G7,MONTH(G5&amp;1),1),0),"mmm-dd-yy")</f>
        <v>Desde ene-01-24 /Hasta ene-31-24</v>
      </c>
      <c r="X6" s="197"/>
      <c r="Y6" s="197"/>
      <c r="Z6" s="197"/>
      <c r="AA6" s="197"/>
      <c r="AB6" s="197"/>
      <c r="AC6" s="197"/>
      <c r="AD6" s="197"/>
      <c r="AE6" s="197"/>
      <c r="AF6" s="224"/>
      <c r="AG6" s="205"/>
      <c r="AH6" s="225" t="str">
        <f>G5</f>
        <v>ENERO</v>
      </c>
      <c r="AI6" s="197"/>
      <c r="AJ6" s="198"/>
      <c r="AK6" s="226">
        <f>G7</f>
        <v>2024</v>
      </c>
      <c r="AL6" s="224"/>
      <c r="AM6" s="205"/>
      <c r="AN6" s="205"/>
    </row>
    <row r="7">
      <c r="A7" s="203"/>
      <c r="B7" s="206"/>
      <c r="D7" s="34"/>
      <c r="E7" s="205"/>
      <c r="F7" s="210"/>
      <c r="G7" s="211">
        <v>2024.0</v>
      </c>
      <c r="H7" s="212"/>
      <c r="I7" s="213"/>
      <c r="J7" s="23"/>
      <c r="K7" s="227" t="s">
        <v>372</v>
      </c>
      <c r="L7" s="23"/>
      <c r="M7" s="23"/>
      <c r="N7" s="215"/>
      <c r="O7" s="205"/>
      <c r="P7" s="205"/>
      <c r="Q7" s="205"/>
      <c r="R7" s="205"/>
      <c r="S7" s="205"/>
      <c r="T7" s="205"/>
      <c r="U7" s="205"/>
      <c r="V7" s="210"/>
      <c r="W7" s="200"/>
      <c r="X7" s="201"/>
      <c r="Y7" s="201"/>
      <c r="Z7" s="201"/>
      <c r="AA7" s="201"/>
      <c r="AB7" s="201"/>
      <c r="AC7" s="201"/>
      <c r="AD7" s="201"/>
      <c r="AE7" s="201"/>
      <c r="AF7" s="228"/>
      <c r="AG7" s="205"/>
      <c r="AH7" s="229"/>
      <c r="AI7" s="201"/>
      <c r="AJ7" s="202"/>
      <c r="AK7" s="200"/>
      <c r="AL7" s="228"/>
      <c r="AM7" s="205"/>
      <c r="AN7" s="205"/>
    </row>
    <row r="8" ht="3.75" customHeight="1">
      <c r="A8" s="203"/>
      <c r="B8" s="206"/>
      <c r="D8" s="34"/>
      <c r="E8" s="205"/>
      <c r="F8" s="230"/>
      <c r="G8" s="23"/>
      <c r="H8" s="231"/>
      <c r="I8" s="231"/>
      <c r="J8" s="231"/>
      <c r="K8" s="231"/>
      <c r="L8" s="231"/>
      <c r="M8" s="231"/>
      <c r="N8" s="232"/>
      <c r="O8" s="205"/>
      <c r="P8" s="205"/>
      <c r="Q8" s="205"/>
      <c r="R8" s="205"/>
      <c r="S8" s="205"/>
      <c r="T8" s="205"/>
      <c r="U8" s="205"/>
      <c r="V8" s="230"/>
      <c r="W8" s="231"/>
      <c r="X8" s="231"/>
      <c r="Y8" s="231"/>
      <c r="Z8" s="231"/>
      <c r="AA8" s="231"/>
      <c r="AB8" s="231"/>
      <c r="AC8" s="231"/>
      <c r="AD8" s="231"/>
      <c r="AE8" s="231"/>
      <c r="AF8" s="232"/>
      <c r="AG8" s="205"/>
      <c r="AH8" s="230"/>
      <c r="AI8" s="231"/>
      <c r="AJ8" s="231"/>
      <c r="AK8" s="231"/>
      <c r="AL8" s="232"/>
      <c r="AM8" s="205"/>
      <c r="AN8" s="205"/>
    </row>
    <row r="9">
      <c r="A9" s="203"/>
      <c r="B9" s="206"/>
      <c r="D9" s="34"/>
      <c r="E9" s="205"/>
      <c r="F9" s="205"/>
      <c r="G9" s="233">
        <f>DATE(G7,MONTH(G5&amp;1),1)</f>
        <v>45292</v>
      </c>
      <c r="H9" s="233">
        <f t="shared" ref="H9:AK9" si="1">G9+1</f>
        <v>45293</v>
      </c>
      <c r="I9" s="233">
        <f t="shared" si="1"/>
        <v>45294</v>
      </c>
      <c r="J9" s="233">
        <f t="shared" si="1"/>
        <v>45295</v>
      </c>
      <c r="K9" s="233">
        <f t="shared" si="1"/>
        <v>45296</v>
      </c>
      <c r="L9" s="233">
        <f t="shared" si="1"/>
        <v>45297</v>
      </c>
      <c r="M9" s="233">
        <f t="shared" si="1"/>
        <v>45298</v>
      </c>
      <c r="N9" s="233">
        <f t="shared" si="1"/>
        <v>45299</v>
      </c>
      <c r="O9" s="233">
        <f t="shared" si="1"/>
        <v>45300</v>
      </c>
      <c r="P9" s="233">
        <f t="shared" si="1"/>
        <v>45301</v>
      </c>
      <c r="Q9" s="233">
        <f t="shared" si="1"/>
        <v>45302</v>
      </c>
      <c r="R9" s="233">
        <f t="shared" si="1"/>
        <v>45303</v>
      </c>
      <c r="S9" s="233">
        <f t="shared" si="1"/>
        <v>45304</v>
      </c>
      <c r="T9" s="233">
        <f t="shared" si="1"/>
        <v>45305</v>
      </c>
      <c r="U9" s="233">
        <f t="shared" si="1"/>
        <v>45306</v>
      </c>
      <c r="V9" s="234">
        <f t="shared" si="1"/>
        <v>45307</v>
      </c>
      <c r="W9" s="233">
        <f t="shared" si="1"/>
        <v>45308</v>
      </c>
      <c r="X9" s="233">
        <f t="shared" si="1"/>
        <v>45309</v>
      </c>
      <c r="Y9" s="233">
        <f t="shared" si="1"/>
        <v>45310</v>
      </c>
      <c r="Z9" s="233">
        <f t="shared" si="1"/>
        <v>45311</v>
      </c>
      <c r="AA9" s="233">
        <f t="shared" si="1"/>
        <v>45312</v>
      </c>
      <c r="AB9" s="233">
        <f t="shared" si="1"/>
        <v>45313</v>
      </c>
      <c r="AC9" s="233">
        <f t="shared" si="1"/>
        <v>45314</v>
      </c>
      <c r="AD9" s="233">
        <f t="shared" si="1"/>
        <v>45315</v>
      </c>
      <c r="AE9" s="233">
        <f t="shared" si="1"/>
        <v>45316</v>
      </c>
      <c r="AF9" s="233">
        <f t="shared" si="1"/>
        <v>45317</v>
      </c>
      <c r="AG9" s="233">
        <f t="shared" si="1"/>
        <v>45318</v>
      </c>
      <c r="AH9" s="233">
        <f t="shared" si="1"/>
        <v>45319</v>
      </c>
      <c r="AI9" s="233">
        <f t="shared" si="1"/>
        <v>45320</v>
      </c>
      <c r="AJ9" s="233">
        <f t="shared" si="1"/>
        <v>45321</v>
      </c>
      <c r="AK9" s="233">
        <f t="shared" si="1"/>
        <v>45322</v>
      </c>
      <c r="AL9" s="235"/>
      <c r="AM9" s="205"/>
      <c r="AN9" s="236"/>
    </row>
    <row r="10">
      <c r="A10" s="203"/>
      <c r="B10" s="206"/>
      <c r="D10" s="34"/>
      <c r="E10" s="205"/>
      <c r="F10" s="205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05"/>
      <c r="AN10" s="205"/>
    </row>
    <row r="11">
      <c r="A11" s="203"/>
      <c r="B11" s="206"/>
      <c r="D11" s="34"/>
      <c r="E11" s="205"/>
      <c r="F11" s="205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05"/>
      <c r="AN11" s="205"/>
    </row>
    <row r="12" ht="18.0" customHeight="1">
      <c r="A12" s="203"/>
      <c r="B12" s="200"/>
      <c r="C12" s="201"/>
      <c r="D12" s="202"/>
      <c r="E12" s="205"/>
      <c r="F12" s="205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05"/>
      <c r="AN12" s="205"/>
    </row>
    <row r="13" ht="7.5" customHeight="1">
      <c r="A13" s="203"/>
      <c r="B13" s="23"/>
      <c r="C13" s="23"/>
      <c r="D13" s="23"/>
      <c r="E13" s="205"/>
      <c r="F13" s="205"/>
      <c r="G13" s="239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05"/>
      <c r="AM13" s="205"/>
      <c r="AN13" s="205"/>
    </row>
    <row r="14" ht="18.0" customHeight="1">
      <c r="A14" s="241"/>
      <c r="B14" s="242" t="s">
        <v>373</v>
      </c>
      <c r="C14" s="72" t="s">
        <v>374</v>
      </c>
      <c r="D14" s="72" t="s">
        <v>375</v>
      </c>
      <c r="E14" s="243"/>
      <c r="F14" s="243"/>
      <c r="G14" s="244" t="str">
        <f>PROPER(LEFT(TEXT(G9,"dddd"),2))</f>
        <v>Lu</v>
      </c>
      <c r="H14" s="244" t="str">
        <f t="shared" ref="H14:AK14" si="2">PROPER(LEFT(TEXT(H9,"dddd"),3))</f>
        <v>Mar</v>
      </c>
      <c r="I14" s="244" t="str">
        <f t="shared" si="2"/>
        <v>Mié</v>
      </c>
      <c r="J14" s="244" t="str">
        <f t="shared" si="2"/>
        <v>Jue</v>
      </c>
      <c r="K14" s="244" t="str">
        <f t="shared" si="2"/>
        <v>Vie</v>
      </c>
      <c r="L14" s="244" t="str">
        <f t="shared" si="2"/>
        <v>Sáb</v>
      </c>
      <c r="M14" s="244" t="str">
        <f t="shared" si="2"/>
        <v>Dom</v>
      </c>
      <c r="N14" s="244" t="str">
        <f t="shared" si="2"/>
        <v>Lun</v>
      </c>
      <c r="O14" s="244" t="str">
        <f t="shared" si="2"/>
        <v>Mar</v>
      </c>
      <c r="P14" s="244" t="str">
        <f t="shared" si="2"/>
        <v>Mié</v>
      </c>
      <c r="Q14" s="244" t="str">
        <f t="shared" si="2"/>
        <v>Jue</v>
      </c>
      <c r="R14" s="244" t="str">
        <f t="shared" si="2"/>
        <v>Vie</v>
      </c>
      <c r="S14" s="244" t="str">
        <f t="shared" si="2"/>
        <v>Sáb</v>
      </c>
      <c r="T14" s="244" t="str">
        <f t="shared" si="2"/>
        <v>Dom</v>
      </c>
      <c r="U14" s="244" t="str">
        <f t="shared" si="2"/>
        <v>Lun</v>
      </c>
      <c r="V14" s="244" t="str">
        <f t="shared" si="2"/>
        <v>Mar</v>
      </c>
      <c r="W14" s="244" t="str">
        <f t="shared" si="2"/>
        <v>Mié</v>
      </c>
      <c r="X14" s="244" t="str">
        <f t="shared" si="2"/>
        <v>Jue</v>
      </c>
      <c r="Y14" s="244" t="str">
        <f t="shared" si="2"/>
        <v>Vie</v>
      </c>
      <c r="Z14" s="244" t="str">
        <f t="shared" si="2"/>
        <v>Sáb</v>
      </c>
      <c r="AA14" s="244" t="str">
        <f t="shared" si="2"/>
        <v>Dom</v>
      </c>
      <c r="AB14" s="244" t="str">
        <f t="shared" si="2"/>
        <v>Lun</v>
      </c>
      <c r="AC14" s="244" t="str">
        <f t="shared" si="2"/>
        <v>Mar</v>
      </c>
      <c r="AD14" s="244" t="str">
        <f t="shared" si="2"/>
        <v>Mié</v>
      </c>
      <c r="AE14" s="244" t="str">
        <f t="shared" si="2"/>
        <v>Jue</v>
      </c>
      <c r="AF14" s="244" t="str">
        <f t="shared" si="2"/>
        <v>Vie</v>
      </c>
      <c r="AG14" s="244" t="str">
        <f t="shared" si="2"/>
        <v>Sáb</v>
      </c>
      <c r="AH14" s="244" t="str">
        <f t="shared" si="2"/>
        <v>Dom</v>
      </c>
      <c r="AI14" s="244" t="str">
        <f t="shared" si="2"/>
        <v>Lun</v>
      </c>
      <c r="AJ14" s="244" t="str">
        <f t="shared" si="2"/>
        <v>Mar</v>
      </c>
      <c r="AK14" s="245" t="str">
        <f t="shared" si="2"/>
        <v>Mié</v>
      </c>
      <c r="AL14" s="246" t="s">
        <v>376</v>
      </c>
      <c r="AM14" s="247"/>
      <c r="AN14" s="248" t="s">
        <v>377</v>
      </c>
    </row>
    <row r="15" ht="5.25" customHeight="1">
      <c r="A15" s="249"/>
      <c r="B15" s="205"/>
      <c r="C15" s="205"/>
      <c r="D15" s="205"/>
      <c r="E15" s="205"/>
      <c r="F15" s="205"/>
      <c r="G15" s="250"/>
      <c r="H15" s="251"/>
      <c r="I15" s="252"/>
      <c r="J15" s="252"/>
      <c r="K15" s="252"/>
      <c r="L15" s="252"/>
      <c r="M15" s="251"/>
      <c r="N15" s="250"/>
      <c r="O15" s="250"/>
      <c r="P15" s="252"/>
      <c r="Q15" s="252"/>
      <c r="R15" s="252"/>
      <c r="S15" s="252"/>
      <c r="T15" s="253"/>
      <c r="U15" s="250"/>
      <c r="V15" s="250"/>
      <c r="W15" s="252"/>
      <c r="X15" s="252"/>
      <c r="Y15" s="252"/>
      <c r="Z15" s="252"/>
      <c r="AA15" s="253"/>
      <c r="AB15" s="250"/>
      <c r="AC15" s="250"/>
      <c r="AD15" s="252"/>
      <c r="AE15" s="252"/>
      <c r="AF15" s="252"/>
      <c r="AG15" s="252"/>
      <c r="AH15" s="253"/>
      <c r="AI15" s="250"/>
      <c r="AJ15" s="250"/>
      <c r="AK15" s="252"/>
      <c r="AL15" s="254"/>
      <c r="AM15" s="255"/>
      <c r="AN15" s="255"/>
    </row>
    <row r="16" ht="14.25" customHeight="1">
      <c r="A16" s="249" t="s">
        <v>9</v>
      </c>
      <c r="B16" s="256"/>
      <c r="C16" s="256" t="s">
        <v>30</v>
      </c>
      <c r="D16" s="256" t="s">
        <v>132</v>
      </c>
      <c r="E16" s="205"/>
      <c r="F16" s="205"/>
      <c r="G16" s="257"/>
      <c r="H16" s="258"/>
      <c r="I16" s="259"/>
      <c r="J16" s="259"/>
      <c r="K16" s="259"/>
      <c r="L16" s="260"/>
      <c r="M16" s="261"/>
      <c r="N16" s="258"/>
      <c r="O16" s="258"/>
      <c r="P16" s="259"/>
      <c r="Q16" s="259"/>
      <c r="R16" s="259">
        <v>1.0</v>
      </c>
      <c r="S16" s="260"/>
      <c r="T16" s="261"/>
      <c r="U16" s="258"/>
      <c r="V16" s="258"/>
      <c r="W16" s="259"/>
      <c r="X16" s="259"/>
      <c r="Y16" s="259"/>
      <c r="Z16" s="260"/>
      <c r="AA16" s="261"/>
      <c r="AB16" s="258"/>
      <c r="AC16" s="258"/>
      <c r="AD16" s="259"/>
      <c r="AE16" s="259"/>
      <c r="AF16" s="259"/>
      <c r="AG16" s="260"/>
      <c r="AH16" s="261"/>
      <c r="AI16" s="258"/>
      <c r="AJ16" s="258"/>
      <c r="AK16" s="259"/>
      <c r="AL16" s="262">
        <f t="shared" ref="AL16:AL23" si="3">SUM(G16:AK16)</f>
        <v>1</v>
      </c>
      <c r="AM16" s="255"/>
      <c r="AN16" s="263" t="b">
        <v>0</v>
      </c>
    </row>
    <row r="17">
      <c r="A17" s="249"/>
      <c r="B17" s="256"/>
      <c r="C17" s="256" t="s">
        <v>30</v>
      </c>
      <c r="D17" s="256" t="s">
        <v>132</v>
      </c>
      <c r="E17" s="205"/>
      <c r="F17" s="205"/>
      <c r="G17" s="257"/>
      <c r="H17" s="258"/>
      <c r="I17" s="259"/>
      <c r="J17" s="259"/>
      <c r="K17" s="259"/>
      <c r="L17" s="260"/>
      <c r="M17" s="261"/>
      <c r="N17" s="258"/>
      <c r="O17" s="258"/>
      <c r="P17" s="259"/>
      <c r="Q17" s="259"/>
      <c r="R17" s="259">
        <v>1.0</v>
      </c>
      <c r="S17" s="260"/>
      <c r="T17" s="261"/>
      <c r="U17" s="258"/>
      <c r="V17" s="258"/>
      <c r="W17" s="259"/>
      <c r="X17" s="259"/>
      <c r="Y17" s="259"/>
      <c r="Z17" s="260"/>
      <c r="AA17" s="261"/>
      <c r="AB17" s="258"/>
      <c r="AC17" s="258"/>
      <c r="AD17" s="259"/>
      <c r="AE17" s="259"/>
      <c r="AF17" s="259"/>
      <c r="AG17" s="260"/>
      <c r="AH17" s="261"/>
      <c r="AI17" s="258"/>
      <c r="AJ17" s="258"/>
      <c r="AK17" s="259"/>
      <c r="AL17" s="262">
        <f t="shared" si="3"/>
        <v>1</v>
      </c>
      <c r="AM17" s="255"/>
      <c r="AN17" s="263" t="b">
        <v>0</v>
      </c>
    </row>
    <row r="18">
      <c r="A18" s="249" t="s">
        <v>9</v>
      </c>
      <c r="B18" s="256"/>
      <c r="C18" s="256" t="s">
        <v>30</v>
      </c>
      <c r="D18" s="256" t="s">
        <v>131</v>
      </c>
      <c r="E18" s="205"/>
      <c r="F18" s="205"/>
      <c r="G18" s="257"/>
      <c r="H18" s="258"/>
      <c r="I18" s="259"/>
      <c r="J18" s="259"/>
      <c r="K18" s="259"/>
      <c r="L18" s="260"/>
      <c r="M18" s="261"/>
      <c r="N18" s="258"/>
      <c r="O18" s="258"/>
      <c r="P18" s="259"/>
      <c r="Q18" s="259"/>
      <c r="R18" s="259">
        <v>1.0</v>
      </c>
      <c r="S18" s="260"/>
      <c r="T18" s="261"/>
      <c r="U18" s="258"/>
      <c r="V18" s="258"/>
      <c r="W18" s="259"/>
      <c r="X18" s="259"/>
      <c r="Y18" s="259"/>
      <c r="Z18" s="260"/>
      <c r="AA18" s="261"/>
      <c r="AB18" s="258"/>
      <c r="AC18" s="258"/>
      <c r="AD18" s="259"/>
      <c r="AE18" s="259"/>
      <c r="AF18" s="259"/>
      <c r="AG18" s="260"/>
      <c r="AH18" s="261"/>
      <c r="AI18" s="258"/>
      <c r="AJ18" s="258"/>
      <c r="AK18" s="259"/>
      <c r="AL18" s="262">
        <f t="shared" si="3"/>
        <v>1</v>
      </c>
      <c r="AM18" s="264"/>
      <c r="AN18" s="263" t="b">
        <v>0</v>
      </c>
    </row>
    <row r="19">
      <c r="A19" s="249" t="s">
        <v>9</v>
      </c>
      <c r="B19" s="256"/>
      <c r="C19" s="256" t="s">
        <v>30</v>
      </c>
      <c r="D19" s="256" t="s">
        <v>137</v>
      </c>
      <c r="E19" s="205"/>
      <c r="F19" s="205"/>
      <c r="G19" s="257"/>
      <c r="H19" s="258"/>
      <c r="I19" s="259"/>
      <c r="J19" s="259"/>
      <c r="K19" s="259"/>
      <c r="L19" s="260"/>
      <c r="M19" s="261"/>
      <c r="N19" s="258"/>
      <c r="O19" s="258"/>
      <c r="P19" s="259"/>
      <c r="Q19" s="259"/>
      <c r="R19" s="259">
        <v>1.0</v>
      </c>
      <c r="S19" s="260"/>
      <c r="T19" s="261"/>
      <c r="U19" s="258"/>
      <c r="V19" s="258"/>
      <c r="W19" s="259"/>
      <c r="X19" s="259"/>
      <c r="Y19" s="259"/>
      <c r="Z19" s="260"/>
      <c r="AA19" s="261"/>
      <c r="AB19" s="258"/>
      <c r="AC19" s="258"/>
      <c r="AD19" s="259"/>
      <c r="AE19" s="259"/>
      <c r="AF19" s="259"/>
      <c r="AG19" s="260"/>
      <c r="AH19" s="261"/>
      <c r="AI19" s="258"/>
      <c r="AJ19" s="258"/>
      <c r="AK19" s="259"/>
      <c r="AL19" s="262">
        <f t="shared" si="3"/>
        <v>1</v>
      </c>
      <c r="AM19" s="264"/>
      <c r="AN19" s="263" t="b">
        <v>0</v>
      </c>
    </row>
    <row r="20">
      <c r="A20" s="249" t="s">
        <v>9</v>
      </c>
      <c r="B20" s="256"/>
      <c r="C20" s="256" t="s">
        <v>30</v>
      </c>
      <c r="D20" s="256" t="s">
        <v>135</v>
      </c>
      <c r="E20" s="205"/>
      <c r="F20" s="205"/>
      <c r="G20" s="257"/>
      <c r="H20" s="258"/>
      <c r="I20" s="259"/>
      <c r="J20" s="259"/>
      <c r="K20" s="259"/>
      <c r="L20" s="260"/>
      <c r="M20" s="261"/>
      <c r="N20" s="258"/>
      <c r="O20" s="258"/>
      <c r="P20" s="259"/>
      <c r="Q20" s="259"/>
      <c r="R20" s="259">
        <v>1.0</v>
      </c>
      <c r="S20" s="260"/>
      <c r="T20" s="261"/>
      <c r="U20" s="258"/>
      <c r="V20" s="258"/>
      <c r="W20" s="259"/>
      <c r="X20" s="259"/>
      <c r="Y20" s="259"/>
      <c r="Z20" s="260"/>
      <c r="AA20" s="261"/>
      <c r="AB20" s="258"/>
      <c r="AC20" s="258"/>
      <c r="AD20" s="259"/>
      <c r="AE20" s="259"/>
      <c r="AF20" s="259"/>
      <c r="AG20" s="260"/>
      <c r="AH20" s="261"/>
      <c r="AI20" s="258"/>
      <c r="AJ20" s="258"/>
      <c r="AK20" s="259"/>
      <c r="AL20" s="262">
        <f t="shared" si="3"/>
        <v>1</v>
      </c>
      <c r="AM20" s="264"/>
      <c r="AN20" s="263" t="b">
        <v>0</v>
      </c>
    </row>
    <row r="21" ht="15.75" customHeight="1">
      <c r="A21" s="249" t="s">
        <v>9</v>
      </c>
      <c r="B21" s="256"/>
      <c r="C21" s="256" t="s">
        <v>30</v>
      </c>
      <c r="D21" s="256" t="s">
        <v>129</v>
      </c>
      <c r="E21" s="205"/>
      <c r="F21" s="205"/>
      <c r="G21" s="257"/>
      <c r="H21" s="258"/>
      <c r="I21" s="259"/>
      <c r="J21" s="259"/>
      <c r="K21" s="259"/>
      <c r="L21" s="260"/>
      <c r="M21" s="261"/>
      <c r="N21" s="258"/>
      <c r="O21" s="258"/>
      <c r="P21" s="259"/>
      <c r="Q21" s="259"/>
      <c r="R21" s="259">
        <v>1.0</v>
      </c>
      <c r="S21" s="260"/>
      <c r="T21" s="261"/>
      <c r="U21" s="258"/>
      <c r="V21" s="258"/>
      <c r="W21" s="259"/>
      <c r="X21" s="259"/>
      <c r="Y21" s="259"/>
      <c r="Z21" s="260"/>
      <c r="AA21" s="261"/>
      <c r="AB21" s="258"/>
      <c r="AC21" s="258"/>
      <c r="AD21" s="259"/>
      <c r="AE21" s="259"/>
      <c r="AF21" s="259"/>
      <c r="AG21" s="260"/>
      <c r="AH21" s="261"/>
      <c r="AI21" s="258"/>
      <c r="AJ21" s="258"/>
      <c r="AK21" s="259"/>
      <c r="AL21" s="262">
        <f t="shared" si="3"/>
        <v>1</v>
      </c>
      <c r="AM21" s="264"/>
      <c r="AN21" s="263" t="b">
        <v>0</v>
      </c>
    </row>
    <row r="22" ht="15.75" customHeight="1">
      <c r="A22" s="249" t="s">
        <v>9</v>
      </c>
      <c r="B22" s="256"/>
      <c r="C22" s="256" t="s">
        <v>30</v>
      </c>
      <c r="D22" s="256" t="s">
        <v>130</v>
      </c>
      <c r="E22" s="205"/>
      <c r="F22" s="205"/>
      <c r="G22" s="257"/>
      <c r="H22" s="258"/>
      <c r="I22" s="259"/>
      <c r="J22" s="259"/>
      <c r="K22" s="259"/>
      <c r="L22" s="260"/>
      <c r="M22" s="261"/>
      <c r="N22" s="258"/>
      <c r="O22" s="258"/>
      <c r="P22" s="259"/>
      <c r="Q22" s="259"/>
      <c r="R22" s="259">
        <v>1.0</v>
      </c>
      <c r="S22" s="260"/>
      <c r="T22" s="261"/>
      <c r="U22" s="258"/>
      <c r="V22" s="258"/>
      <c r="W22" s="259"/>
      <c r="X22" s="259"/>
      <c r="Y22" s="259"/>
      <c r="Z22" s="260"/>
      <c r="AA22" s="261"/>
      <c r="AB22" s="258"/>
      <c r="AC22" s="258"/>
      <c r="AD22" s="259"/>
      <c r="AE22" s="259"/>
      <c r="AF22" s="259"/>
      <c r="AG22" s="260"/>
      <c r="AH22" s="261"/>
      <c r="AI22" s="258"/>
      <c r="AJ22" s="258"/>
      <c r="AK22" s="259"/>
      <c r="AL22" s="262">
        <f t="shared" si="3"/>
        <v>1</v>
      </c>
      <c r="AM22" s="264"/>
      <c r="AN22" s="263" t="b">
        <v>0</v>
      </c>
    </row>
    <row r="23" ht="15.75" customHeight="1">
      <c r="A23" s="249" t="s">
        <v>9</v>
      </c>
      <c r="B23" s="256"/>
      <c r="C23" s="256" t="s">
        <v>30</v>
      </c>
      <c r="D23" s="256"/>
      <c r="E23" s="205"/>
      <c r="F23" s="205"/>
      <c r="G23" s="257"/>
      <c r="H23" s="258"/>
      <c r="I23" s="259"/>
      <c r="J23" s="259"/>
      <c r="K23" s="259"/>
      <c r="L23" s="260"/>
      <c r="M23" s="261"/>
      <c r="N23" s="258"/>
      <c r="O23" s="258"/>
      <c r="P23" s="259"/>
      <c r="Q23" s="259"/>
      <c r="R23" s="259"/>
      <c r="S23" s="260"/>
      <c r="T23" s="261"/>
      <c r="U23" s="258"/>
      <c r="V23" s="258"/>
      <c r="W23" s="259"/>
      <c r="X23" s="259"/>
      <c r="Y23" s="259"/>
      <c r="Z23" s="260"/>
      <c r="AA23" s="261"/>
      <c r="AB23" s="258"/>
      <c r="AC23" s="258"/>
      <c r="AD23" s="259"/>
      <c r="AE23" s="259"/>
      <c r="AF23" s="259"/>
      <c r="AG23" s="260"/>
      <c r="AH23" s="261"/>
      <c r="AI23" s="258"/>
      <c r="AJ23" s="258"/>
      <c r="AK23" s="259"/>
      <c r="AL23" s="262">
        <f t="shared" si="3"/>
        <v>0</v>
      </c>
      <c r="AM23" s="265"/>
      <c r="AN23" s="263" t="b">
        <v>0</v>
      </c>
    </row>
    <row r="24" ht="15.75" customHeight="1">
      <c r="A24" s="266" t="s">
        <v>13</v>
      </c>
      <c r="B24" s="267" t="s">
        <v>10</v>
      </c>
      <c r="C24" s="267" t="s">
        <v>30</v>
      </c>
      <c r="D24" s="267" t="s">
        <v>133</v>
      </c>
      <c r="E24" s="243"/>
      <c r="F24" s="243"/>
      <c r="G24" s="268">
        <f t="shared" ref="G24:AL24" si="4">SUM(G16:G23)</f>
        <v>0</v>
      </c>
      <c r="H24" s="268">
        <f t="shared" si="4"/>
        <v>0</v>
      </c>
      <c r="I24" s="268">
        <f t="shared" si="4"/>
        <v>0</v>
      </c>
      <c r="J24" s="268">
        <f t="shared" si="4"/>
        <v>0</v>
      </c>
      <c r="K24" s="268">
        <f t="shared" si="4"/>
        <v>0</v>
      </c>
      <c r="L24" s="268">
        <f t="shared" si="4"/>
        <v>0</v>
      </c>
      <c r="M24" s="268">
        <f t="shared" si="4"/>
        <v>0</v>
      </c>
      <c r="N24" s="268">
        <f t="shared" si="4"/>
        <v>0</v>
      </c>
      <c r="O24" s="268">
        <f t="shared" si="4"/>
        <v>0</v>
      </c>
      <c r="P24" s="268">
        <f t="shared" si="4"/>
        <v>0</v>
      </c>
      <c r="Q24" s="268">
        <f t="shared" si="4"/>
        <v>0</v>
      </c>
      <c r="R24" s="268">
        <f t="shared" si="4"/>
        <v>7</v>
      </c>
      <c r="S24" s="268">
        <f t="shared" si="4"/>
        <v>0</v>
      </c>
      <c r="T24" s="268">
        <f t="shared" si="4"/>
        <v>0</v>
      </c>
      <c r="U24" s="268">
        <f t="shared" si="4"/>
        <v>0</v>
      </c>
      <c r="V24" s="268">
        <f t="shared" si="4"/>
        <v>0</v>
      </c>
      <c r="W24" s="268">
        <f t="shared" si="4"/>
        <v>0</v>
      </c>
      <c r="X24" s="268">
        <f t="shared" si="4"/>
        <v>0</v>
      </c>
      <c r="Y24" s="268">
        <f t="shared" si="4"/>
        <v>0</v>
      </c>
      <c r="Z24" s="268">
        <f t="shared" si="4"/>
        <v>0</v>
      </c>
      <c r="AA24" s="268">
        <f t="shared" si="4"/>
        <v>0</v>
      </c>
      <c r="AB24" s="268">
        <f t="shared" si="4"/>
        <v>0</v>
      </c>
      <c r="AC24" s="268">
        <f t="shared" si="4"/>
        <v>0</v>
      </c>
      <c r="AD24" s="268">
        <f t="shared" si="4"/>
        <v>0</v>
      </c>
      <c r="AE24" s="268">
        <f t="shared" si="4"/>
        <v>0</v>
      </c>
      <c r="AF24" s="268">
        <f t="shared" si="4"/>
        <v>0</v>
      </c>
      <c r="AG24" s="268">
        <f t="shared" si="4"/>
        <v>0</v>
      </c>
      <c r="AH24" s="268">
        <f t="shared" si="4"/>
        <v>0</v>
      </c>
      <c r="AI24" s="268">
        <f t="shared" si="4"/>
        <v>0</v>
      </c>
      <c r="AJ24" s="268">
        <f t="shared" si="4"/>
        <v>0</v>
      </c>
      <c r="AK24" s="268">
        <f t="shared" si="4"/>
        <v>0</v>
      </c>
      <c r="AL24" s="269">
        <f t="shared" si="4"/>
        <v>7</v>
      </c>
      <c r="AM24" s="270"/>
      <c r="AN24" s="270" t="b">
        <v>0</v>
      </c>
    </row>
    <row r="25" ht="15.75" customHeight="1">
      <c r="A25" s="249" t="s">
        <v>13</v>
      </c>
      <c r="B25" s="256" t="s">
        <v>10</v>
      </c>
      <c r="C25" s="256" t="s">
        <v>11</v>
      </c>
      <c r="D25" s="256" t="s">
        <v>146</v>
      </c>
      <c r="E25" s="205"/>
      <c r="F25" s="205"/>
      <c r="G25" s="257"/>
      <c r="H25" s="258"/>
      <c r="I25" s="259">
        <v>8.0</v>
      </c>
      <c r="J25" s="271">
        <v>8.0</v>
      </c>
      <c r="K25" s="271">
        <v>8.0</v>
      </c>
      <c r="L25" s="272">
        <v>8.0</v>
      </c>
      <c r="M25" s="261">
        <v>8.0</v>
      </c>
      <c r="N25" s="258">
        <v>8.0</v>
      </c>
      <c r="O25" s="258">
        <v>8.0</v>
      </c>
      <c r="P25" s="271"/>
      <c r="Q25" s="271">
        <v>9.0</v>
      </c>
      <c r="R25" s="271">
        <v>7.0</v>
      </c>
      <c r="S25" s="272">
        <v>8.0</v>
      </c>
      <c r="T25" s="261">
        <v>8.0</v>
      </c>
      <c r="U25" s="258">
        <v>8.0</v>
      </c>
      <c r="V25" s="258">
        <v>1.0</v>
      </c>
      <c r="W25" s="271">
        <v>15.0</v>
      </c>
      <c r="X25" s="271"/>
      <c r="Y25" s="271">
        <v>8.0</v>
      </c>
      <c r="Z25" s="272">
        <v>8.0</v>
      </c>
      <c r="AA25" s="261">
        <v>8.0</v>
      </c>
      <c r="AB25" s="258"/>
      <c r="AC25" s="258">
        <v>8.0</v>
      </c>
      <c r="AD25" s="271">
        <v>8.0</v>
      </c>
      <c r="AE25" s="271"/>
      <c r="AF25" s="271">
        <v>8.0</v>
      </c>
      <c r="AG25" s="272"/>
      <c r="AH25" s="261"/>
      <c r="AI25" s="258">
        <v>9.0</v>
      </c>
      <c r="AJ25" s="258">
        <v>7.0</v>
      </c>
      <c r="AK25" s="271">
        <v>8.0</v>
      </c>
      <c r="AL25" s="262">
        <f t="shared" ref="AL25:AL92" si="5">SUM(G25:AK25)</f>
        <v>184</v>
      </c>
      <c r="AM25" s="265"/>
      <c r="AN25" s="263" t="b">
        <v>1</v>
      </c>
    </row>
    <row r="26" ht="15.75" customHeight="1">
      <c r="A26" s="249" t="s">
        <v>13</v>
      </c>
      <c r="B26" s="256" t="s">
        <v>10</v>
      </c>
      <c r="C26" s="256" t="s">
        <v>11</v>
      </c>
      <c r="D26" s="256" t="s">
        <v>145</v>
      </c>
      <c r="E26" s="205"/>
      <c r="F26" s="205"/>
      <c r="G26" s="257">
        <v>8.0</v>
      </c>
      <c r="H26" s="258">
        <v>16.0</v>
      </c>
      <c r="I26" s="259"/>
      <c r="J26" s="271"/>
      <c r="K26" s="271"/>
      <c r="L26" s="272"/>
      <c r="M26" s="261">
        <v>8.0</v>
      </c>
      <c r="N26" s="258"/>
      <c r="O26" s="258"/>
      <c r="P26" s="271"/>
      <c r="Q26" s="271"/>
      <c r="R26" s="271"/>
      <c r="S26" s="272"/>
      <c r="T26" s="261"/>
      <c r="U26" s="258"/>
      <c r="V26" s="258">
        <v>8.0</v>
      </c>
      <c r="W26" s="271">
        <v>8.0</v>
      </c>
      <c r="X26" s="271">
        <v>8.0</v>
      </c>
      <c r="Y26" s="271"/>
      <c r="Z26" s="272">
        <v>8.0</v>
      </c>
      <c r="AA26" s="261">
        <v>8.0</v>
      </c>
      <c r="AB26" s="258">
        <v>8.0</v>
      </c>
      <c r="AC26" s="258">
        <v>8.0</v>
      </c>
      <c r="AD26" s="271"/>
      <c r="AE26" s="271">
        <v>8.0</v>
      </c>
      <c r="AF26" s="271">
        <v>8.0</v>
      </c>
      <c r="AG26" s="272">
        <v>8.0</v>
      </c>
      <c r="AH26" s="261">
        <v>8.0</v>
      </c>
      <c r="AI26" s="258"/>
      <c r="AJ26" s="258">
        <v>8.0</v>
      </c>
      <c r="AK26" s="271">
        <v>8.0</v>
      </c>
      <c r="AL26" s="262">
        <f t="shared" si="5"/>
        <v>136</v>
      </c>
      <c r="AM26" s="264"/>
      <c r="AN26" s="263" t="b">
        <v>0</v>
      </c>
    </row>
    <row r="27" ht="15.75" customHeight="1">
      <c r="A27" s="249" t="s">
        <v>13</v>
      </c>
      <c r="B27" s="256" t="s">
        <v>10</v>
      </c>
      <c r="C27" s="256" t="s">
        <v>11</v>
      </c>
      <c r="D27" s="256"/>
      <c r="E27" s="205"/>
      <c r="F27" s="205"/>
      <c r="G27" s="257"/>
      <c r="H27" s="258"/>
      <c r="I27" s="259"/>
      <c r="J27" s="271"/>
      <c r="K27" s="271"/>
      <c r="L27" s="272"/>
      <c r="M27" s="261"/>
      <c r="N27" s="258"/>
      <c r="O27" s="258"/>
      <c r="P27" s="271"/>
      <c r="Q27" s="271"/>
      <c r="R27" s="271"/>
      <c r="S27" s="272"/>
      <c r="T27" s="261"/>
      <c r="U27" s="258"/>
      <c r="V27" s="258"/>
      <c r="W27" s="271"/>
      <c r="X27" s="271"/>
      <c r="Y27" s="271"/>
      <c r="Z27" s="272"/>
      <c r="AA27" s="261"/>
      <c r="AB27" s="258"/>
      <c r="AC27" s="258"/>
      <c r="AD27" s="271"/>
      <c r="AE27" s="271"/>
      <c r="AF27" s="271"/>
      <c r="AG27" s="272"/>
      <c r="AH27" s="261"/>
      <c r="AI27" s="258"/>
      <c r="AJ27" s="258"/>
      <c r="AK27" s="271"/>
      <c r="AL27" s="262">
        <f t="shared" si="5"/>
        <v>0</v>
      </c>
      <c r="AM27" s="264"/>
      <c r="AN27" s="263" t="b">
        <v>0</v>
      </c>
    </row>
    <row r="28" ht="15.75" customHeight="1">
      <c r="A28" s="249" t="s">
        <v>13</v>
      </c>
      <c r="B28" s="256" t="s">
        <v>10</v>
      </c>
      <c r="C28" s="256" t="s">
        <v>11</v>
      </c>
      <c r="D28" s="256" t="s">
        <v>158</v>
      </c>
      <c r="E28" s="205"/>
      <c r="F28" s="205"/>
      <c r="G28" s="257">
        <v>8.0</v>
      </c>
      <c r="H28" s="258">
        <v>8.0</v>
      </c>
      <c r="I28" s="259">
        <v>8.0</v>
      </c>
      <c r="J28" s="271">
        <v>8.0</v>
      </c>
      <c r="K28" s="271">
        <v>8.0</v>
      </c>
      <c r="L28" s="272">
        <v>8.0</v>
      </c>
      <c r="M28" s="261">
        <v>8.0</v>
      </c>
      <c r="N28" s="258">
        <v>8.0</v>
      </c>
      <c r="O28" s="258">
        <v>8.0</v>
      </c>
      <c r="P28" s="271">
        <v>8.0</v>
      </c>
      <c r="Q28" s="271">
        <v>7.0</v>
      </c>
      <c r="R28" s="271">
        <v>1.0</v>
      </c>
      <c r="S28" s="272">
        <v>7.0</v>
      </c>
      <c r="T28" s="261">
        <v>1.0</v>
      </c>
      <c r="U28" s="258">
        <v>8.0</v>
      </c>
      <c r="V28" s="258">
        <v>7.0</v>
      </c>
      <c r="W28" s="271"/>
      <c r="X28" s="271">
        <v>1.0</v>
      </c>
      <c r="Y28" s="271">
        <v>8.0</v>
      </c>
      <c r="Z28" s="272">
        <v>7.0</v>
      </c>
      <c r="AA28" s="261"/>
      <c r="AB28" s="258"/>
      <c r="AC28" s="258">
        <v>1.0</v>
      </c>
      <c r="AD28" s="271">
        <v>7.0</v>
      </c>
      <c r="AE28" s="271"/>
      <c r="AF28" s="271"/>
      <c r="AG28" s="272">
        <v>1.0</v>
      </c>
      <c r="AH28" s="261">
        <v>8.0</v>
      </c>
      <c r="AI28" s="258">
        <v>7.0</v>
      </c>
      <c r="AJ28" s="258"/>
      <c r="AK28" s="271"/>
      <c r="AL28" s="262">
        <f t="shared" si="5"/>
        <v>151</v>
      </c>
      <c r="AM28" s="264"/>
      <c r="AN28" s="263" t="b">
        <v>1</v>
      </c>
    </row>
    <row r="29" ht="15.75" customHeight="1">
      <c r="A29" s="249" t="s">
        <v>13</v>
      </c>
      <c r="B29" s="256" t="s">
        <v>10</v>
      </c>
      <c r="C29" s="256" t="s">
        <v>11</v>
      </c>
      <c r="D29" s="256" t="s">
        <v>167</v>
      </c>
      <c r="E29" s="205"/>
      <c r="F29" s="205"/>
      <c r="G29" s="257">
        <v>8.0</v>
      </c>
      <c r="H29" s="258"/>
      <c r="I29" s="259">
        <v>8.0</v>
      </c>
      <c r="J29" s="271">
        <v>8.0</v>
      </c>
      <c r="K29" s="271">
        <v>8.0</v>
      </c>
      <c r="L29" s="272">
        <v>8.0</v>
      </c>
      <c r="M29" s="261"/>
      <c r="N29" s="258">
        <v>8.0</v>
      </c>
      <c r="O29" s="258">
        <v>8.0</v>
      </c>
      <c r="P29" s="271">
        <v>8.0</v>
      </c>
      <c r="Q29" s="271"/>
      <c r="R29" s="271">
        <v>8.0</v>
      </c>
      <c r="S29" s="272">
        <v>8.0</v>
      </c>
      <c r="T29" s="261">
        <v>8.0</v>
      </c>
      <c r="U29" s="258"/>
      <c r="V29" s="258"/>
      <c r="W29" s="271"/>
      <c r="X29" s="271">
        <v>8.0</v>
      </c>
      <c r="Y29" s="271">
        <v>8.0</v>
      </c>
      <c r="Z29" s="272"/>
      <c r="AA29" s="261"/>
      <c r="AB29" s="258">
        <v>8.0</v>
      </c>
      <c r="AC29" s="258"/>
      <c r="AD29" s="271">
        <v>8.0</v>
      </c>
      <c r="AE29" s="271">
        <v>8.0</v>
      </c>
      <c r="AF29" s="271"/>
      <c r="AG29" s="272">
        <v>8.0</v>
      </c>
      <c r="AH29" s="261"/>
      <c r="AI29" s="258"/>
      <c r="AJ29" s="258">
        <v>8.0</v>
      </c>
      <c r="AK29" s="271"/>
      <c r="AL29" s="262">
        <f t="shared" si="5"/>
        <v>144</v>
      </c>
      <c r="AM29" s="264"/>
      <c r="AN29" s="263" t="b">
        <v>0</v>
      </c>
    </row>
    <row r="30" ht="15.75" customHeight="1">
      <c r="A30" s="249" t="s">
        <v>13</v>
      </c>
      <c r="B30" s="256" t="s">
        <v>10</v>
      </c>
      <c r="C30" s="256" t="s">
        <v>11</v>
      </c>
      <c r="D30" s="256" t="s">
        <v>259</v>
      </c>
      <c r="E30" s="205"/>
      <c r="F30" s="205"/>
      <c r="G30" s="257"/>
      <c r="H30" s="258"/>
      <c r="I30" s="259"/>
      <c r="J30" s="271"/>
      <c r="K30" s="271"/>
      <c r="L30" s="272"/>
      <c r="M30" s="261"/>
      <c r="N30" s="258"/>
      <c r="O30" s="258"/>
      <c r="P30" s="271"/>
      <c r="Q30" s="271"/>
      <c r="R30" s="271"/>
      <c r="S30" s="272"/>
      <c r="T30" s="261"/>
      <c r="U30" s="258"/>
      <c r="V30" s="258"/>
      <c r="W30" s="271"/>
      <c r="X30" s="271"/>
      <c r="Y30" s="271"/>
      <c r="Z30" s="272"/>
      <c r="AA30" s="261"/>
      <c r="AB30" s="258"/>
      <c r="AC30" s="258"/>
      <c r="AD30" s="271"/>
      <c r="AE30" s="271"/>
      <c r="AF30" s="271"/>
      <c r="AG30" s="272"/>
      <c r="AH30" s="261"/>
      <c r="AI30" s="258"/>
      <c r="AJ30" s="258"/>
      <c r="AK30" s="271"/>
      <c r="AL30" s="262">
        <f t="shared" si="5"/>
        <v>0</v>
      </c>
      <c r="AM30" s="265"/>
      <c r="AN30" s="263" t="b">
        <v>0</v>
      </c>
    </row>
    <row r="31" ht="15.75" customHeight="1">
      <c r="A31" s="249" t="s">
        <v>13</v>
      </c>
      <c r="B31" s="256" t="s">
        <v>10</v>
      </c>
      <c r="C31" s="256" t="s">
        <v>11</v>
      </c>
      <c r="D31" s="256"/>
      <c r="E31" s="205"/>
      <c r="F31" s="205"/>
      <c r="G31" s="257"/>
      <c r="H31" s="258"/>
      <c r="I31" s="259"/>
      <c r="J31" s="271"/>
      <c r="K31" s="271"/>
      <c r="L31" s="272"/>
      <c r="M31" s="261"/>
      <c r="N31" s="258"/>
      <c r="O31" s="258"/>
      <c r="P31" s="271"/>
      <c r="Q31" s="271"/>
      <c r="R31" s="271"/>
      <c r="S31" s="272"/>
      <c r="T31" s="261"/>
      <c r="U31" s="258"/>
      <c r="V31" s="258"/>
      <c r="W31" s="271"/>
      <c r="X31" s="271"/>
      <c r="Y31" s="271"/>
      <c r="Z31" s="272"/>
      <c r="AA31" s="261"/>
      <c r="AB31" s="258"/>
      <c r="AC31" s="258"/>
      <c r="AD31" s="271"/>
      <c r="AE31" s="271"/>
      <c r="AF31" s="271"/>
      <c r="AG31" s="272"/>
      <c r="AH31" s="261"/>
      <c r="AI31" s="258"/>
      <c r="AJ31" s="258"/>
      <c r="AK31" s="271"/>
      <c r="AL31" s="262">
        <f t="shared" si="5"/>
        <v>0</v>
      </c>
      <c r="AM31" s="265"/>
      <c r="AN31" s="263" t="b">
        <v>0</v>
      </c>
    </row>
    <row r="32" ht="15.75" customHeight="1">
      <c r="A32" s="249" t="s">
        <v>13</v>
      </c>
      <c r="B32" s="256" t="s">
        <v>10</v>
      </c>
      <c r="C32" s="256" t="s">
        <v>11</v>
      </c>
      <c r="D32" s="256" t="s">
        <v>152</v>
      </c>
      <c r="E32" s="205"/>
      <c r="F32" s="205"/>
      <c r="G32" s="257"/>
      <c r="H32" s="258"/>
      <c r="I32" s="259"/>
      <c r="J32" s="271"/>
      <c r="K32" s="271"/>
      <c r="L32" s="272"/>
      <c r="M32" s="261"/>
      <c r="N32" s="258"/>
      <c r="O32" s="258"/>
      <c r="P32" s="271"/>
      <c r="Q32" s="271"/>
      <c r="R32" s="271"/>
      <c r="S32" s="272"/>
      <c r="T32" s="261"/>
      <c r="U32" s="258"/>
      <c r="V32" s="258"/>
      <c r="W32" s="271"/>
      <c r="X32" s="271"/>
      <c r="Y32" s="271"/>
      <c r="Z32" s="272"/>
      <c r="AA32" s="261"/>
      <c r="AB32" s="258"/>
      <c r="AC32" s="258"/>
      <c r="AD32" s="271"/>
      <c r="AE32" s="271"/>
      <c r="AF32" s="271"/>
      <c r="AG32" s="272"/>
      <c r="AH32" s="261"/>
      <c r="AI32" s="258"/>
      <c r="AJ32" s="258"/>
      <c r="AK32" s="271"/>
      <c r="AL32" s="262">
        <f t="shared" si="5"/>
        <v>0</v>
      </c>
      <c r="AM32" s="264"/>
      <c r="AN32" s="263" t="b">
        <v>0</v>
      </c>
    </row>
    <row r="33" ht="15.75" customHeight="1">
      <c r="A33" s="249" t="s">
        <v>13</v>
      </c>
      <c r="B33" s="256" t="s">
        <v>10</v>
      </c>
      <c r="C33" s="256" t="s">
        <v>11</v>
      </c>
      <c r="D33" s="256" t="s">
        <v>166</v>
      </c>
      <c r="E33" s="205"/>
      <c r="F33" s="205"/>
      <c r="G33" s="257"/>
      <c r="H33" s="258"/>
      <c r="I33" s="259"/>
      <c r="J33" s="271"/>
      <c r="K33" s="271"/>
      <c r="L33" s="272"/>
      <c r="M33" s="261"/>
      <c r="N33" s="258"/>
      <c r="O33" s="258"/>
      <c r="P33" s="271">
        <v>8.0</v>
      </c>
      <c r="Q33" s="271">
        <v>8.0</v>
      </c>
      <c r="R33" s="271">
        <v>8.0</v>
      </c>
      <c r="S33" s="272">
        <v>1.0</v>
      </c>
      <c r="T33" s="261">
        <v>7.0</v>
      </c>
      <c r="U33" s="258">
        <v>8.0</v>
      </c>
      <c r="V33" s="258">
        <v>8.0</v>
      </c>
      <c r="W33" s="271">
        <v>1.0</v>
      </c>
      <c r="X33" s="271">
        <v>7.0</v>
      </c>
      <c r="Y33" s="271"/>
      <c r="Z33" s="272">
        <v>1.0</v>
      </c>
      <c r="AA33" s="261">
        <v>8.0</v>
      </c>
      <c r="AB33" s="258">
        <v>8.0</v>
      </c>
      <c r="AC33" s="258">
        <v>7.0</v>
      </c>
      <c r="AD33" s="271">
        <v>1.0</v>
      </c>
      <c r="AE33" s="271">
        <v>8.0</v>
      </c>
      <c r="AF33" s="271">
        <v>8.0</v>
      </c>
      <c r="AG33" s="272">
        <v>7.0</v>
      </c>
      <c r="AH33" s="261">
        <v>8.0</v>
      </c>
      <c r="AI33" s="258">
        <v>8.0</v>
      </c>
      <c r="AJ33" s="258">
        <v>1.0</v>
      </c>
      <c r="AK33" s="271">
        <v>8.0</v>
      </c>
      <c r="AL33" s="262">
        <f t="shared" si="5"/>
        <v>129</v>
      </c>
      <c r="AM33" s="264"/>
      <c r="AN33" s="263" t="b">
        <v>0</v>
      </c>
    </row>
    <row r="34" ht="15.75" customHeight="1">
      <c r="A34" s="249" t="s">
        <v>13</v>
      </c>
      <c r="B34" s="256" t="s">
        <v>10</v>
      </c>
      <c r="C34" s="256" t="s">
        <v>11</v>
      </c>
      <c r="D34" s="256"/>
      <c r="E34" s="205"/>
      <c r="F34" s="205"/>
      <c r="G34" s="257"/>
      <c r="H34" s="258"/>
      <c r="I34" s="259"/>
      <c r="J34" s="271"/>
      <c r="K34" s="271"/>
      <c r="L34" s="272"/>
      <c r="M34" s="261"/>
      <c r="N34" s="258"/>
      <c r="O34" s="258"/>
      <c r="P34" s="271"/>
      <c r="Q34" s="271"/>
      <c r="R34" s="271"/>
      <c r="S34" s="272"/>
      <c r="T34" s="261"/>
      <c r="U34" s="258"/>
      <c r="V34" s="258"/>
      <c r="W34" s="271"/>
      <c r="X34" s="271"/>
      <c r="Y34" s="271"/>
      <c r="Z34" s="272"/>
      <c r="AA34" s="261"/>
      <c r="AB34" s="258"/>
      <c r="AC34" s="258"/>
      <c r="AD34" s="271"/>
      <c r="AE34" s="271"/>
      <c r="AF34" s="271"/>
      <c r="AG34" s="272"/>
      <c r="AH34" s="261"/>
      <c r="AI34" s="258"/>
      <c r="AJ34" s="258"/>
      <c r="AK34" s="271"/>
      <c r="AL34" s="262">
        <f t="shared" si="5"/>
        <v>0</v>
      </c>
      <c r="AM34" s="265"/>
      <c r="AN34" s="263" t="b">
        <v>0</v>
      </c>
    </row>
    <row r="35" ht="15.75" customHeight="1">
      <c r="A35" s="266" t="s">
        <v>13</v>
      </c>
      <c r="B35" s="267" t="s">
        <v>10</v>
      </c>
      <c r="C35" s="267" t="s">
        <v>11</v>
      </c>
      <c r="D35" s="267" t="s">
        <v>141</v>
      </c>
      <c r="E35" s="243"/>
      <c r="F35" s="243"/>
      <c r="G35" s="268">
        <f t="shared" ref="G35:AK35" si="6">SUM(G25:G34)</f>
        <v>24</v>
      </c>
      <c r="H35" s="268">
        <f t="shared" si="6"/>
        <v>24</v>
      </c>
      <c r="I35" s="268">
        <f t="shared" si="6"/>
        <v>24</v>
      </c>
      <c r="J35" s="268">
        <f t="shared" si="6"/>
        <v>24</v>
      </c>
      <c r="K35" s="268">
        <f t="shared" si="6"/>
        <v>24</v>
      </c>
      <c r="L35" s="268">
        <f t="shared" si="6"/>
        <v>24</v>
      </c>
      <c r="M35" s="268">
        <f t="shared" si="6"/>
        <v>24</v>
      </c>
      <c r="N35" s="268">
        <f t="shared" si="6"/>
        <v>24</v>
      </c>
      <c r="O35" s="268">
        <f t="shared" si="6"/>
        <v>24</v>
      </c>
      <c r="P35" s="268">
        <f t="shared" si="6"/>
        <v>24</v>
      </c>
      <c r="Q35" s="268">
        <f t="shared" si="6"/>
        <v>24</v>
      </c>
      <c r="R35" s="268">
        <f t="shared" si="6"/>
        <v>24</v>
      </c>
      <c r="S35" s="268">
        <f t="shared" si="6"/>
        <v>24</v>
      </c>
      <c r="T35" s="268">
        <f t="shared" si="6"/>
        <v>24</v>
      </c>
      <c r="U35" s="268">
        <f t="shared" si="6"/>
        <v>24</v>
      </c>
      <c r="V35" s="268">
        <f t="shared" si="6"/>
        <v>24</v>
      </c>
      <c r="W35" s="268">
        <f t="shared" si="6"/>
        <v>24</v>
      </c>
      <c r="X35" s="268">
        <f t="shared" si="6"/>
        <v>24</v>
      </c>
      <c r="Y35" s="268">
        <f t="shared" si="6"/>
        <v>24</v>
      </c>
      <c r="Z35" s="268">
        <f t="shared" si="6"/>
        <v>24</v>
      </c>
      <c r="AA35" s="268">
        <f t="shared" si="6"/>
        <v>24</v>
      </c>
      <c r="AB35" s="268">
        <f t="shared" si="6"/>
        <v>24</v>
      </c>
      <c r="AC35" s="268">
        <f t="shared" si="6"/>
        <v>24</v>
      </c>
      <c r="AD35" s="268">
        <f t="shared" si="6"/>
        <v>24</v>
      </c>
      <c r="AE35" s="268">
        <f t="shared" si="6"/>
        <v>24</v>
      </c>
      <c r="AF35" s="268">
        <f t="shared" si="6"/>
        <v>24</v>
      </c>
      <c r="AG35" s="268">
        <f t="shared" si="6"/>
        <v>24</v>
      </c>
      <c r="AH35" s="268">
        <f t="shared" si="6"/>
        <v>24</v>
      </c>
      <c r="AI35" s="268">
        <f t="shared" si="6"/>
        <v>24</v>
      </c>
      <c r="AJ35" s="268">
        <f t="shared" si="6"/>
        <v>24</v>
      </c>
      <c r="AK35" s="268">
        <f t="shared" si="6"/>
        <v>24</v>
      </c>
      <c r="AL35" s="269">
        <f t="shared" si="5"/>
        <v>744</v>
      </c>
      <c r="AM35" s="270"/>
      <c r="AN35" s="270" t="b">
        <v>0</v>
      </c>
    </row>
    <row r="36" ht="15.75" customHeight="1">
      <c r="A36" s="249" t="s">
        <v>13</v>
      </c>
      <c r="B36" s="256" t="s">
        <v>10</v>
      </c>
      <c r="C36" s="256" t="s">
        <v>15</v>
      </c>
      <c r="D36" s="256" t="s">
        <v>248</v>
      </c>
      <c r="E36" s="205"/>
      <c r="F36" s="205"/>
      <c r="G36" s="257"/>
      <c r="H36" s="258"/>
      <c r="I36" s="259"/>
      <c r="J36" s="271"/>
      <c r="K36" s="271"/>
      <c r="L36" s="272"/>
      <c r="M36" s="261">
        <v>4.0</v>
      </c>
      <c r="N36" s="258"/>
      <c r="O36" s="258"/>
      <c r="P36" s="271"/>
      <c r="Q36" s="271"/>
      <c r="R36" s="271"/>
      <c r="S36" s="272"/>
      <c r="T36" s="261">
        <v>4.0</v>
      </c>
      <c r="U36" s="258"/>
      <c r="V36" s="258"/>
      <c r="W36" s="271"/>
      <c r="X36" s="271"/>
      <c r="Y36" s="271"/>
      <c r="Z36" s="272">
        <v>1.0</v>
      </c>
      <c r="AA36" s="261"/>
      <c r="AB36" s="258"/>
      <c r="AC36" s="258"/>
      <c r="AD36" s="271"/>
      <c r="AE36" s="271"/>
      <c r="AF36" s="271">
        <v>4.0</v>
      </c>
      <c r="AG36" s="272">
        <v>4.0</v>
      </c>
      <c r="AH36" s="261"/>
      <c r="AI36" s="258">
        <v>3.0</v>
      </c>
      <c r="AJ36" s="258"/>
      <c r="AK36" s="271"/>
      <c r="AL36" s="262">
        <f t="shared" si="5"/>
        <v>20</v>
      </c>
      <c r="AM36" s="264"/>
      <c r="AN36" s="263" t="b">
        <v>0</v>
      </c>
    </row>
    <row r="37" ht="15.75" customHeight="1">
      <c r="A37" s="249" t="s">
        <v>13</v>
      </c>
      <c r="B37" s="256" t="s">
        <v>10</v>
      </c>
      <c r="C37" s="256" t="s">
        <v>15</v>
      </c>
      <c r="D37" s="256" t="s">
        <v>251</v>
      </c>
      <c r="E37" s="205"/>
      <c r="F37" s="205"/>
      <c r="G37" s="257">
        <v>4.0</v>
      </c>
      <c r="H37" s="258">
        <v>4.0</v>
      </c>
      <c r="I37" s="259">
        <v>4.0</v>
      </c>
      <c r="J37" s="271">
        <v>4.0</v>
      </c>
      <c r="K37" s="271">
        <v>4.0</v>
      </c>
      <c r="L37" s="272">
        <v>4.0</v>
      </c>
      <c r="M37" s="261"/>
      <c r="N37" s="258">
        <v>4.0</v>
      </c>
      <c r="O37" s="258">
        <v>4.0</v>
      </c>
      <c r="P37" s="271">
        <v>4.0</v>
      </c>
      <c r="Q37" s="271">
        <v>4.0</v>
      </c>
      <c r="R37" s="271">
        <v>4.0</v>
      </c>
      <c r="S37" s="272">
        <v>4.0</v>
      </c>
      <c r="T37" s="261"/>
      <c r="U37" s="258">
        <v>3.0</v>
      </c>
      <c r="V37" s="258">
        <v>3.0</v>
      </c>
      <c r="W37" s="271">
        <v>4.0</v>
      </c>
      <c r="X37" s="271">
        <v>3.0</v>
      </c>
      <c r="Y37" s="271">
        <v>3.0</v>
      </c>
      <c r="Z37" s="272">
        <v>3.0</v>
      </c>
      <c r="AA37" s="261"/>
      <c r="AB37" s="258">
        <v>3.0</v>
      </c>
      <c r="AC37" s="258">
        <v>3.0</v>
      </c>
      <c r="AD37" s="271">
        <v>3.0</v>
      </c>
      <c r="AE37" s="271">
        <v>3.0</v>
      </c>
      <c r="AF37" s="271"/>
      <c r="AG37" s="272"/>
      <c r="AH37" s="261"/>
      <c r="AI37" s="258"/>
      <c r="AJ37" s="258">
        <v>3.0</v>
      </c>
      <c r="AK37" s="271">
        <v>3.0</v>
      </c>
      <c r="AL37" s="262">
        <f t="shared" si="5"/>
        <v>85</v>
      </c>
      <c r="AM37" s="264"/>
      <c r="AN37" s="263" t="b">
        <v>0</v>
      </c>
    </row>
    <row r="38" ht="15.75" customHeight="1">
      <c r="A38" s="249" t="s">
        <v>13</v>
      </c>
      <c r="B38" s="256" t="s">
        <v>10</v>
      </c>
      <c r="C38" s="256" t="s">
        <v>15</v>
      </c>
      <c r="D38" s="256"/>
      <c r="E38" s="205"/>
      <c r="F38" s="205"/>
      <c r="G38" s="257"/>
      <c r="H38" s="258"/>
      <c r="I38" s="259"/>
      <c r="J38" s="271"/>
      <c r="K38" s="271"/>
      <c r="L38" s="272"/>
      <c r="M38" s="261"/>
      <c r="N38" s="258"/>
      <c r="O38" s="258"/>
      <c r="P38" s="271"/>
      <c r="Q38" s="271"/>
      <c r="R38" s="271"/>
      <c r="S38" s="272"/>
      <c r="T38" s="261"/>
      <c r="U38" s="258"/>
      <c r="V38" s="258"/>
      <c r="W38" s="271"/>
      <c r="X38" s="271"/>
      <c r="Y38" s="271"/>
      <c r="Z38" s="272"/>
      <c r="AA38" s="261"/>
      <c r="AB38" s="258"/>
      <c r="AC38" s="258"/>
      <c r="AD38" s="271"/>
      <c r="AE38" s="271"/>
      <c r="AF38" s="271"/>
      <c r="AG38" s="272"/>
      <c r="AH38" s="261"/>
      <c r="AI38" s="258"/>
      <c r="AJ38" s="258"/>
      <c r="AK38" s="271"/>
      <c r="AL38" s="262">
        <f t="shared" si="5"/>
        <v>0</v>
      </c>
      <c r="AM38" s="265"/>
      <c r="AN38" s="263" t="b">
        <v>0</v>
      </c>
    </row>
    <row r="39" ht="15.75" customHeight="1">
      <c r="A39" s="249" t="s">
        <v>13</v>
      </c>
      <c r="B39" s="256" t="s">
        <v>10</v>
      </c>
      <c r="C39" s="256" t="s">
        <v>15</v>
      </c>
      <c r="D39" s="256" t="s">
        <v>250</v>
      </c>
      <c r="E39" s="205"/>
      <c r="F39" s="205"/>
      <c r="G39" s="257"/>
      <c r="H39" s="258"/>
      <c r="I39" s="259"/>
      <c r="J39" s="271"/>
      <c r="K39" s="271"/>
      <c r="L39" s="272"/>
      <c r="M39" s="261"/>
      <c r="N39" s="258"/>
      <c r="O39" s="258"/>
      <c r="P39" s="271"/>
      <c r="Q39" s="271"/>
      <c r="R39" s="271"/>
      <c r="S39" s="272"/>
      <c r="T39" s="261"/>
      <c r="U39" s="258">
        <v>1.0</v>
      </c>
      <c r="V39" s="258">
        <v>1.0</v>
      </c>
      <c r="W39" s="271">
        <v>1.0</v>
      </c>
      <c r="X39" s="271">
        <v>1.0</v>
      </c>
      <c r="Y39" s="271">
        <v>1.0</v>
      </c>
      <c r="Z39" s="272"/>
      <c r="AA39" s="261">
        <v>4.0</v>
      </c>
      <c r="AB39" s="258">
        <v>1.0</v>
      </c>
      <c r="AC39" s="258">
        <v>1.0</v>
      </c>
      <c r="AD39" s="271">
        <v>1.0</v>
      </c>
      <c r="AE39" s="271">
        <v>1.0</v>
      </c>
      <c r="AF39" s="271"/>
      <c r="AG39" s="272"/>
      <c r="AH39" s="261">
        <v>4.0</v>
      </c>
      <c r="AI39" s="258">
        <v>1.0</v>
      </c>
      <c r="AJ39" s="258">
        <v>1.0</v>
      </c>
      <c r="AK39" s="271">
        <v>1.0</v>
      </c>
      <c r="AL39" s="262">
        <f t="shared" si="5"/>
        <v>20</v>
      </c>
      <c r="AM39" s="264"/>
      <c r="AN39" s="263" t="b">
        <v>1</v>
      </c>
    </row>
    <row r="40" ht="15.75" customHeight="1">
      <c r="A40" s="249" t="s">
        <v>13</v>
      </c>
      <c r="B40" s="256" t="s">
        <v>10</v>
      </c>
      <c r="C40" s="256" t="s">
        <v>15</v>
      </c>
      <c r="D40" s="256"/>
      <c r="E40" s="205"/>
      <c r="F40" s="205"/>
      <c r="G40" s="257"/>
      <c r="H40" s="258"/>
      <c r="I40" s="259"/>
      <c r="J40" s="271"/>
      <c r="K40" s="271"/>
      <c r="L40" s="272"/>
      <c r="M40" s="261"/>
      <c r="N40" s="258"/>
      <c r="O40" s="258"/>
      <c r="P40" s="271"/>
      <c r="Q40" s="271"/>
      <c r="R40" s="271"/>
      <c r="S40" s="272"/>
      <c r="T40" s="261"/>
      <c r="U40" s="258"/>
      <c r="V40" s="258"/>
      <c r="W40" s="271"/>
      <c r="X40" s="271"/>
      <c r="Y40" s="271"/>
      <c r="Z40" s="272"/>
      <c r="AA40" s="261"/>
      <c r="AB40" s="258"/>
      <c r="AC40" s="258"/>
      <c r="AD40" s="271"/>
      <c r="AE40" s="271"/>
      <c r="AF40" s="271"/>
      <c r="AG40" s="272"/>
      <c r="AH40" s="261"/>
      <c r="AI40" s="258"/>
      <c r="AJ40" s="258"/>
      <c r="AK40" s="271"/>
      <c r="AL40" s="262">
        <f t="shared" si="5"/>
        <v>0</v>
      </c>
      <c r="AM40" s="265"/>
      <c r="AN40" s="263" t="b">
        <v>0</v>
      </c>
    </row>
    <row r="41" ht="15.75" customHeight="1">
      <c r="A41" s="249" t="s">
        <v>13</v>
      </c>
      <c r="B41" s="256" t="s">
        <v>10</v>
      </c>
      <c r="C41" s="256" t="s">
        <v>15</v>
      </c>
      <c r="D41" s="256"/>
      <c r="E41" s="205"/>
      <c r="F41" s="205"/>
      <c r="G41" s="257"/>
      <c r="H41" s="258"/>
      <c r="I41" s="259"/>
      <c r="J41" s="271"/>
      <c r="K41" s="271"/>
      <c r="L41" s="272"/>
      <c r="M41" s="261"/>
      <c r="N41" s="258"/>
      <c r="O41" s="258"/>
      <c r="P41" s="271"/>
      <c r="Q41" s="271"/>
      <c r="R41" s="271"/>
      <c r="S41" s="272"/>
      <c r="T41" s="261"/>
      <c r="U41" s="258"/>
      <c r="V41" s="258"/>
      <c r="W41" s="271"/>
      <c r="X41" s="271"/>
      <c r="Y41" s="271"/>
      <c r="Z41" s="272"/>
      <c r="AA41" s="261"/>
      <c r="AB41" s="258"/>
      <c r="AC41" s="258"/>
      <c r="AD41" s="271"/>
      <c r="AE41" s="271"/>
      <c r="AF41" s="271"/>
      <c r="AG41" s="272"/>
      <c r="AH41" s="261"/>
      <c r="AI41" s="258"/>
      <c r="AJ41" s="258"/>
      <c r="AK41" s="271"/>
      <c r="AL41" s="262">
        <f t="shared" si="5"/>
        <v>0</v>
      </c>
      <c r="AM41" s="265"/>
      <c r="AN41" s="263" t="b">
        <v>0</v>
      </c>
    </row>
    <row r="42" ht="15.75" customHeight="1">
      <c r="A42" s="266" t="s">
        <v>13</v>
      </c>
      <c r="B42" s="267" t="s">
        <v>10</v>
      </c>
      <c r="C42" s="267" t="s">
        <v>15</v>
      </c>
      <c r="D42" s="267" t="s">
        <v>245</v>
      </c>
      <c r="E42" s="243"/>
      <c r="F42" s="243"/>
      <c r="G42" s="268">
        <f t="shared" ref="G42:AK42" si="7">SUM(G36:G41)</f>
        <v>4</v>
      </c>
      <c r="H42" s="268">
        <f t="shared" si="7"/>
        <v>4</v>
      </c>
      <c r="I42" s="268">
        <f t="shared" si="7"/>
        <v>4</v>
      </c>
      <c r="J42" s="268">
        <f t="shared" si="7"/>
        <v>4</v>
      </c>
      <c r="K42" s="268">
        <f t="shared" si="7"/>
        <v>4</v>
      </c>
      <c r="L42" s="268">
        <f t="shared" si="7"/>
        <v>4</v>
      </c>
      <c r="M42" s="268">
        <f t="shared" si="7"/>
        <v>4</v>
      </c>
      <c r="N42" s="268">
        <f t="shared" si="7"/>
        <v>4</v>
      </c>
      <c r="O42" s="268">
        <f t="shared" si="7"/>
        <v>4</v>
      </c>
      <c r="P42" s="268">
        <f t="shared" si="7"/>
        <v>4</v>
      </c>
      <c r="Q42" s="268">
        <f t="shared" si="7"/>
        <v>4</v>
      </c>
      <c r="R42" s="268">
        <f t="shared" si="7"/>
        <v>4</v>
      </c>
      <c r="S42" s="268">
        <f t="shared" si="7"/>
        <v>4</v>
      </c>
      <c r="T42" s="268">
        <f t="shared" si="7"/>
        <v>4</v>
      </c>
      <c r="U42" s="268">
        <f t="shared" si="7"/>
        <v>4</v>
      </c>
      <c r="V42" s="268">
        <f t="shared" si="7"/>
        <v>4</v>
      </c>
      <c r="W42" s="268">
        <f t="shared" si="7"/>
        <v>5</v>
      </c>
      <c r="X42" s="268">
        <f t="shared" si="7"/>
        <v>4</v>
      </c>
      <c r="Y42" s="268">
        <f t="shared" si="7"/>
        <v>4</v>
      </c>
      <c r="Z42" s="268">
        <f t="shared" si="7"/>
        <v>4</v>
      </c>
      <c r="AA42" s="268">
        <f t="shared" si="7"/>
        <v>4</v>
      </c>
      <c r="AB42" s="268">
        <f t="shared" si="7"/>
        <v>4</v>
      </c>
      <c r="AC42" s="268">
        <f t="shared" si="7"/>
        <v>4</v>
      </c>
      <c r="AD42" s="268">
        <f t="shared" si="7"/>
        <v>4</v>
      </c>
      <c r="AE42" s="268">
        <f t="shared" si="7"/>
        <v>4</v>
      </c>
      <c r="AF42" s="268">
        <f t="shared" si="7"/>
        <v>4</v>
      </c>
      <c r="AG42" s="268">
        <f t="shared" si="7"/>
        <v>4</v>
      </c>
      <c r="AH42" s="268">
        <f t="shared" si="7"/>
        <v>4</v>
      </c>
      <c r="AI42" s="268">
        <f t="shared" si="7"/>
        <v>4</v>
      </c>
      <c r="AJ42" s="268">
        <f t="shared" si="7"/>
        <v>4</v>
      </c>
      <c r="AK42" s="268">
        <f t="shared" si="7"/>
        <v>4</v>
      </c>
      <c r="AL42" s="269">
        <f t="shared" si="5"/>
        <v>125</v>
      </c>
      <c r="AM42" s="270"/>
      <c r="AN42" s="270" t="b">
        <v>0</v>
      </c>
    </row>
    <row r="43" ht="15.75" customHeight="1">
      <c r="A43" s="249" t="s">
        <v>13</v>
      </c>
      <c r="B43" s="256" t="s">
        <v>10</v>
      </c>
      <c r="C43" s="256" t="s">
        <v>22</v>
      </c>
      <c r="D43" s="256" t="s">
        <v>280</v>
      </c>
      <c r="E43" s="205"/>
      <c r="F43" s="205"/>
      <c r="G43" s="257"/>
      <c r="H43" s="258"/>
      <c r="I43" s="259"/>
      <c r="J43" s="271"/>
      <c r="K43" s="271"/>
      <c r="L43" s="272"/>
      <c r="M43" s="261"/>
      <c r="N43" s="258"/>
      <c r="O43" s="258"/>
      <c r="P43" s="271"/>
      <c r="Q43" s="271"/>
      <c r="R43" s="271"/>
      <c r="S43" s="272"/>
      <c r="T43" s="261"/>
      <c r="U43" s="258"/>
      <c r="V43" s="258"/>
      <c r="W43" s="271"/>
      <c r="X43" s="271"/>
      <c r="Y43" s="271"/>
      <c r="Z43" s="272"/>
      <c r="AA43" s="261"/>
      <c r="AB43" s="258"/>
      <c r="AC43" s="258"/>
      <c r="AD43" s="271"/>
      <c r="AE43" s="271"/>
      <c r="AF43" s="271"/>
      <c r="AG43" s="272"/>
      <c r="AH43" s="261"/>
      <c r="AI43" s="258">
        <v>1.0</v>
      </c>
      <c r="AJ43" s="258"/>
      <c r="AK43" s="271"/>
      <c r="AL43" s="262">
        <f t="shared" si="5"/>
        <v>1</v>
      </c>
      <c r="AM43" s="264"/>
      <c r="AN43" s="263" t="b">
        <v>0</v>
      </c>
    </row>
    <row r="44" ht="15.75" customHeight="1">
      <c r="A44" s="249" t="s">
        <v>13</v>
      </c>
      <c r="B44" s="256" t="s">
        <v>10</v>
      </c>
      <c r="C44" s="256" t="s">
        <v>22</v>
      </c>
      <c r="D44" s="256"/>
      <c r="E44" s="205"/>
      <c r="F44" s="205"/>
      <c r="G44" s="257"/>
      <c r="H44" s="258"/>
      <c r="I44" s="259"/>
      <c r="J44" s="271"/>
      <c r="K44" s="271"/>
      <c r="L44" s="272"/>
      <c r="M44" s="261"/>
      <c r="N44" s="258"/>
      <c r="O44" s="258"/>
      <c r="P44" s="271"/>
      <c r="Q44" s="271"/>
      <c r="R44" s="271"/>
      <c r="S44" s="272"/>
      <c r="T44" s="261"/>
      <c r="U44" s="258"/>
      <c r="V44" s="258"/>
      <c r="W44" s="271"/>
      <c r="X44" s="271"/>
      <c r="Y44" s="271"/>
      <c r="Z44" s="272"/>
      <c r="AA44" s="261"/>
      <c r="AB44" s="258"/>
      <c r="AC44" s="258"/>
      <c r="AD44" s="271"/>
      <c r="AE44" s="271"/>
      <c r="AF44" s="271"/>
      <c r="AG44" s="272"/>
      <c r="AH44" s="261"/>
      <c r="AI44" s="258"/>
      <c r="AJ44" s="258"/>
      <c r="AK44" s="271"/>
      <c r="AL44" s="262">
        <f t="shared" si="5"/>
        <v>0</v>
      </c>
      <c r="AM44" s="265"/>
      <c r="AN44" s="263" t="b">
        <v>0</v>
      </c>
    </row>
    <row r="45" ht="15.75" customHeight="1">
      <c r="A45" s="266" t="s">
        <v>13</v>
      </c>
      <c r="B45" s="267" t="s">
        <v>10</v>
      </c>
      <c r="C45" s="267" t="s">
        <v>22</v>
      </c>
      <c r="D45" s="267" t="s">
        <v>279</v>
      </c>
      <c r="E45" s="243"/>
      <c r="F45" s="243"/>
      <c r="G45" s="268">
        <f t="shared" ref="G45:AK45" si="8">SUM(G43:G44)</f>
        <v>0</v>
      </c>
      <c r="H45" s="268">
        <f t="shared" si="8"/>
        <v>0</v>
      </c>
      <c r="I45" s="268">
        <f t="shared" si="8"/>
        <v>0</v>
      </c>
      <c r="J45" s="268">
        <f t="shared" si="8"/>
        <v>0</v>
      </c>
      <c r="K45" s="268">
        <f t="shared" si="8"/>
        <v>0</v>
      </c>
      <c r="L45" s="268">
        <f t="shared" si="8"/>
        <v>0</v>
      </c>
      <c r="M45" s="268">
        <f t="shared" si="8"/>
        <v>0</v>
      </c>
      <c r="N45" s="268">
        <f t="shared" si="8"/>
        <v>0</v>
      </c>
      <c r="O45" s="268">
        <f t="shared" si="8"/>
        <v>0</v>
      </c>
      <c r="P45" s="268">
        <f t="shared" si="8"/>
        <v>0</v>
      </c>
      <c r="Q45" s="268">
        <f t="shared" si="8"/>
        <v>0</v>
      </c>
      <c r="R45" s="268">
        <f t="shared" si="8"/>
        <v>0</v>
      </c>
      <c r="S45" s="268">
        <f t="shared" si="8"/>
        <v>0</v>
      </c>
      <c r="T45" s="268">
        <f t="shared" si="8"/>
        <v>0</v>
      </c>
      <c r="U45" s="268">
        <f t="shared" si="8"/>
        <v>0</v>
      </c>
      <c r="V45" s="268">
        <f t="shared" si="8"/>
        <v>0</v>
      </c>
      <c r="W45" s="268">
        <f t="shared" si="8"/>
        <v>0</v>
      </c>
      <c r="X45" s="268">
        <f t="shared" si="8"/>
        <v>0</v>
      </c>
      <c r="Y45" s="268">
        <f t="shared" si="8"/>
        <v>0</v>
      </c>
      <c r="Z45" s="268">
        <f t="shared" si="8"/>
        <v>0</v>
      </c>
      <c r="AA45" s="268">
        <f t="shared" si="8"/>
        <v>0</v>
      </c>
      <c r="AB45" s="268">
        <f t="shared" si="8"/>
        <v>0</v>
      </c>
      <c r="AC45" s="268">
        <f t="shared" si="8"/>
        <v>0</v>
      </c>
      <c r="AD45" s="268">
        <f t="shared" si="8"/>
        <v>0</v>
      </c>
      <c r="AE45" s="268">
        <f t="shared" si="8"/>
        <v>0</v>
      </c>
      <c r="AF45" s="268">
        <f t="shared" si="8"/>
        <v>0</v>
      </c>
      <c r="AG45" s="268">
        <f t="shared" si="8"/>
        <v>0</v>
      </c>
      <c r="AH45" s="268">
        <f t="shared" si="8"/>
        <v>0</v>
      </c>
      <c r="AI45" s="268">
        <f t="shared" si="8"/>
        <v>1</v>
      </c>
      <c r="AJ45" s="268">
        <f t="shared" si="8"/>
        <v>0</v>
      </c>
      <c r="AK45" s="268">
        <f t="shared" si="8"/>
        <v>0</v>
      </c>
      <c r="AL45" s="269">
        <f t="shared" si="5"/>
        <v>1</v>
      </c>
      <c r="AM45" s="270"/>
      <c r="AN45" s="270" t="b">
        <v>0</v>
      </c>
    </row>
    <row r="46" ht="15.75" customHeight="1">
      <c r="A46" s="249" t="s">
        <v>13</v>
      </c>
      <c r="B46" s="256" t="s">
        <v>10</v>
      </c>
      <c r="C46" s="256" t="s">
        <v>18</v>
      </c>
      <c r="D46" s="256" t="s">
        <v>282</v>
      </c>
      <c r="E46" s="205"/>
      <c r="F46" s="205"/>
      <c r="G46" s="257"/>
      <c r="H46" s="258"/>
      <c r="I46" s="259">
        <v>1.0</v>
      </c>
      <c r="J46" s="271">
        <v>1.0</v>
      </c>
      <c r="K46" s="271">
        <v>1.0</v>
      </c>
      <c r="L46" s="272"/>
      <c r="M46" s="261"/>
      <c r="N46" s="258"/>
      <c r="O46" s="258"/>
      <c r="P46" s="271">
        <v>1.0</v>
      </c>
      <c r="Q46" s="271">
        <v>1.0</v>
      </c>
      <c r="R46" s="271">
        <v>1.0</v>
      </c>
      <c r="S46" s="272"/>
      <c r="T46" s="261"/>
      <c r="U46" s="258"/>
      <c r="V46" s="258"/>
      <c r="W46" s="271">
        <v>1.0</v>
      </c>
      <c r="X46" s="271">
        <v>1.0</v>
      </c>
      <c r="Y46" s="271">
        <v>1.0</v>
      </c>
      <c r="Z46" s="272"/>
      <c r="AA46" s="261"/>
      <c r="AB46" s="258"/>
      <c r="AC46" s="258">
        <v>1.0</v>
      </c>
      <c r="AD46" s="271"/>
      <c r="AE46" s="271">
        <v>1.0</v>
      </c>
      <c r="AF46" s="271">
        <v>1.0</v>
      </c>
      <c r="AG46" s="272"/>
      <c r="AH46" s="261"/>
      <c r="AI46" s="258"/>
      <c r="AJ46" s="258">
        <v>1.0</v>
      </c>
      <c r="AK46" s="271"/>
      <c r="AL46" s="262">
        <f t="shared" si="5"/>
        <v>13</v>
      </c>
      <c r="AM46" s="264"/>
      <c r="AN46" s="263" t="b">
        <v>1</v>
      </c>
    </row>
    <row r="47" ht="15.75" customHeight="1">
      <c r="A47" s="249" t="s">
        <v>13</v>
      </c>
      <c r="B47" s="256" t="s">
        <v>10</v>
      </c>
      <c r="C47" s="256" t="s">
        <v>18</v>
      </c>
      <c r="D47" s="256"/>
      <c r="E47" s="205"/>
      <c r="F47" s="205"/>
      <c r="G47" s="257"/>
      <c r="H47" s="258"/>
      <c r="I47" s="259"/>
      <c r="J47" s="271"/>
      <c r="K47" s="271"/>
      <c r="L47" s="272"/>
      <c r="M47" s="261"/>
      <c r="N47" s="258"/>
      <c r="O47" s="258"/>
      <c r="P47" s="271"/>
      <c r="Q47" s="271"/>
      <c r="R47" s="271"/>
      <c r="S47" s="272"/>
      <c r="T47" s="261"/>
      <c r="U47" s="258"/>
      <c r="V47" s="258"/>
      <c r="W47" s="271"/>
      <c r="X47" s="271"/>
      <c r="Y47" s="271"/>
      <c r="Z47" s="272"/>
      <c r="AA47" s="261"/>
      <c r="AB47" s="258"/>
      <c r="AC47" s="258"/>
      <c r="AD47" s="271"/>
      <c r="AE47" s="271"/>
      <c r="AF47" s="271"/>
      <c r="AG47" s="272"/>
      <c r="AH47" s="261"/>
      <c r="AI47" s="258"/>
      <c r="AJ47" s="258"/>
      <c r="AK47" s="271"/>
      <c r="AL47" s="262">
        <f t="shared" si="5"/>
        <v>0</v>
      </c>
      <c r="AM47" s="265"/>
      <c r="AN47" s="263" t="b">
        <v>0</v>
      </c>
    </row>
    <row r="48" ht="15.75" customHeight="1">
      <c r="A48" s="266" t="s">
        <v>13</v>
      </c>
      <c r="B48" s="267" t="s">
        <v>10</v>
      </c>
      <c r="C48" s="267" t="s">
        <v>18</v>
      </c>
      <c r="D48" s="267" t="s">
        <v>281</v>
      </c>
      <c r="E48" s="243"/>
      <c r="F48" s="243"/>
      <c r="G48" s="268">
        <f t="shared" ref="G48:AK48" si="9">SUM(G46:G47)</f>
        <v>0</v>
      </c>
      <c r="H48" s="268">
        <f t="shared" si="9"/>
        <v>0</v>
      </c>
      <c r="I48" s="268">
        <f t="shared" si="9"/>
        <v>1</v>
      </c>
      <c r="J48" s="268">
        <f t="shared" si="9"/>
        <v>1</v>
      </c>
      <c r="K48" s="268">
        <f t="shared" si="9"/>
        <v>1</v>
      </c>
      <c r="L48" s="268">
        <f t="shared" si="9"/>
        <v>0</v>
      </c>
      <c r="M48" s="268">
        <f t="shared" si="9"/>
        <v>0</v>
      </c>
      <c r="N48" s="268">
        <f t="shared" si="9"/>
        <v>0</v>
      </c>
      <c r="O48" s="268">
        <f t="shared" si="9"/>
        <v>0</v>
      </c>
      <c r="P48" s="268">
        <f t="shared" si="9"/>
        <v>1</v>
      </c>
      <c r="Q48" s="268">
        <f t="shared" si="9"/>
        <v>1</v>
      </c>
      <c r="R48" s="268">
        <f t="shared" si="9"/>
        <v>1</v>
      </c>
      <c r="S48" s="268">
        <f t="shared" si="9"/>
        <v>0</v>
      </c>
      <c r="T48" s="268">
        <f t="shared" si="9"/>
        <v>0</v>
      </c>
      <c r="U48" s="268">
        <f t="shared" si="9"/>
        <v>0</v>
      </c>
      <c r="V48" s="268">
        <f t="shared" si="9"/>
        <v>0</v>
      </c>
      <c r="W48" s="268">
        <f t="shared" si="9"/>
        <v>1</v>
      </c>
      <c r="X48" s="268">
        <f t="shared" si="9"/>
        <v>1</v>
      </c>
      <c r="Y48" s="268">
        <f t="shared" si="9"/>
        <v>1</v>
      </c>
      <c r="Z48" s="268">
        <f t="shared" si="9"/>
        <v>0</v>
      </c>
      <c r="AA48" s="268">
        <f t="shared" si="9"/>
        <v>0</v>
      </c>
      <c r="AB48" s="268">
        <f t="shared" si="9"/>
        <v>0</v>
      </c>
      <c r="AC48" s="268">
        <f t="shared" si="9"/>
        <v>1</v>
      </c>
      <c r="AD48" s="268">
        <f t="shared" si="9"/>
        <v>0</v>
      </c>
      <c r="AE48" s="268">
        <f t="shared" si="9"/>
        <v>1</v>
      </c>
      <c r="AF48" s="268">
        <f t="shared" si="9"/>
        <v>1</v>
      </c>
      <c r="AG48" s="268">
        <f t="shared" si="9"/>
        <v>0</v>
      </c>
      <c r="AH48" s="268">
        <f t="shared" si="9"/>
        <v>0</v>
      </c>
      <c r="AI48" s="268">
        <f t="shared" si="9"/>
        <v>0</v>
      </c>
      <c r="AJ48" s="268">
        <f t="shared" si="9"/>
        <v>1</v>
      </c>
      <c r="AK48" s="268">
        <f t="shared" si="9"/>
        <v>0</v>
      </c>
      <c r="AL48" s="269">
        <f t="shared" si="5"/>
        <v>13</v>
      </c>
      <c r="AM48" s="270"/>
      <c r="AN48" s="270" t="b">
        <v>0</v>
      </c>
    </row>
    <row r="49" ht="15.75" customHeight="1">
      <c r="A49" s="249" t="s">
        <v>13</v>
      </c>
      <c r="B49" s="256" t="s">
        <v>10</v>
      </c>
      <c r="C49" s="256" t="s">
        <v>7</v>
      </c>
      <c r="D49" s="273" t="s">
        <v>268</v>
      </c>
      <c r="E49" s="274"/>
      <c r="F49" s="275"/>
      <c r="G49" s="276"/>
      <c r="H49" s="277">
        <v>1.0</v>
      </c>
      <c r="I49" s="278"/>
      <c r="J49" s="278"/>
      <c r="K49" s="278"/>
      <c r="L49" s="279"/>
      <c r="M49" s="280"/>
      <c r="N49" s="277"/>
      <c r="O49" s="277">
        <v>1.0</v>
      </c>
      <c r="P49" s="278"/>
      <c r="Q49" s="278"/>
      <c r="R49" s="278">
        <v>1.0</v>
      </c>
      <c r="S49" s="279"/>
      <c r="T49" s="280"/>
      <c r="U49" s="277"/>
      <c r="V49" s="277"/>
      <c r="W49" s="278"/>
      <c r="X49" s="278"/>
      <c r="Y49" s="278"/>
      <c r="Z49" s="279"/>
      <c r="AA49" s="280"/>
      <c r="AB49" s="277"/>
      <c r="AC49" s="277">
        <v>1.0</v>
      </c>
      <c r="AD49" s="278"/>
      <c r="AE49" s="278"/>
      <c r="AF49" s="278"/>
      <c r="AG49" s="279"/>
      <c r="AH49" s="280"/>
      <c r="AI49" s="277">
        <v>1.0</v>
      </c>
      <c r="AJ49" s="277"/>
      <c r="AK49" s="278"/>
      <c r="AL49" s="281">
        <f t="shared" si="5"/>
        <v>5</v>
      </c>
      <c r="AM49" s="264"/>
      <c r="AN49" s="263" t="b">
        <v>1</v>
      </c>
    </row>
    <row r="50" ht="15.75" customHeight="1">
      <c r="A50" s="249" t="s">
        <v>13</v>
      </c>
      <c r="B50" s="256" t="s">
        <v>10</v>
      </c>
      <c r="C50" s="256" t="s">
        <v>7</v>
      </c>
      <c r="D50" s="273"/>
      <c r="E50" s="274"/>
      <c r="F50" s="275"/>
      <c r="G50" s="257"/>
      <c r="H50" s="258"/>
      <c r="I50" s="259"/>
      <c r="J50" s="259"/>
      <c r="K50" s="259"/>
      <c r="L50" s="260"/>
      <c r="M50" s="261"/>
      <c r="N50" s="258"/>
      <c r="O50" s="258"/>
      <c r="P50" s="259"/>
      <c r="Q50" s="259"/>
      <c r="R50" s="259"/>
      <c r="S50" s="260"/>
      <c r="T50" s="261"/>
      <c r="U50" s="258"/>
      <c r="V50" s="258"/>
      <c r="W50" s="259"/>
      <c r="X50" s="259"/>
      <c r="Y50" s="259"/>
      <c r="Z50" s="260"/>
      <c r="AA50" s="261"/>
      <c r="AB50" s="258"/>
      <c r="AC50" s="258"/>
      <c r="AD50" s="259"/>
      <c r="AE50" s="259"/>
      <c r="AF50" s="259"/>
      <c r="AG50" s="260"/>
      <c r="AH50" s="261"/>
      <c r="AI50" s="258"/>
      <c r="AJ50" s="258"/>
      <c r="AK50" s="259"/>
      <c r="AL50" s="282">
        <f t="shared" si="5"/>
        <v>0</v>
      </c>
      <c r="AM50" s="265"/>
      <c r="AN50" s="263" t="b">
        <v>0</v>
      </c>
    </row>
    <row r="51" ht="15.75" customHeight="1">
      <c r="A51" s="266" t="s">
        <v>13</v>
      </c>
      <c r="B51" s="267" t="s">
        <v>10</v>
      </c>
      <c r="C51" s="267" t="s">
        <v>7</v>
      </c>
      <c r="D51" s="283" t="s">
        <v>267</v>
      </c>
      <c r="E51" s="284"/>
      <c r="F51" s="285"/>
      <c r="G51" s="268">
        <f t="shared" ref="G51:AK51" si="10">SUM(G49:G50)</f>
        <v>0</v>
      </c>
      <c r="H51" s="268">
        <f t="shared" si="10"/>
        <v>1</v>
      </c>
      <c r="I51" s="268">
        <f t="shared" si="10"/>
        <v>0</v>
      </c>
      <c r="J51" s="268">
        <f t="shared" si="10"/>
        <v>0</v>
      </c>
      <c r="K51" s="268">
        <f t="shared" si="10"/>
        <v>0</v>
      </c>
      <c r="L51" s="268">
        <f t="shared" si="10"/>
        <v>0</v>
      </c>
      <c r="M51" s="268">
        <f t="shared" si="10"/>
        <v>0</v>
      </c>
      <c r="N51" s="268">
        <f t="shared" si="10"/>
        <v>0</v>
      </c>
      <c r="O51" s="268">
        <f t="shared" si="10"/>
        <v>1</v>
      </c>
      <c r="P51" s="268">
        <f t="shared" si="10"/>
        <v>0</v>
      </c>
      <c r="Q51" s="268">
        <f t="shared" si="10"/>
        <v>0</v>
      </c>
      <c r="R51" s="268">
        <f t="shared" si="10"/>
        <v>1</v>
      </c>
      <c r="S51" s="268">
        <f t="shared" si="10"/>
        <v>0</v>
      </c>
      <c r="T51" s="268">
        <f t="shared" si="10"/>
        <v>0</v>
      </c>
      <c r="U51" s="268">
        <f t="shared" si="10"/>
        <v>0</v>
      </c>
      <c r="V51" s="268">
        <f t="shared" si="10"/>
        <v>0</v>
      </c>
      <c r="W51" s="268">
        <f t="shared" si="10"/>
        <v>0</v>
      </c>
      <c r="X51" s="268">
        <f t="shared" si="10"/>
        <v>0</v>
      </c>
      <c r="Y51" s="268">
        <f t="shared" si="10"/>
        <v>0</v>
      </c>
      <c r="Z51" s="268">
        <f t="shared" si="10"/>
        <v>0</v>
      </c>
      <c r="AA51" s="268">
        <f t="shared" si="10"/>
        <v>0</v>
      </c>
      <c r="AB51" s="268">
        <f t="shared" si="10"/>
        <v>0</v>
      </c>
      <c r="AC51" s="268">
        <f t="shared" si="10"/>
        <v>1</v>
      </c>
      <c r="AD51" s="268">
        <f t="shared" si="10"/>
        <v>0</v>
      </c>
      <c r="AE51" s="268">
        <f t="shared" si="10"/>
        <v>0</v>
      </c>
      <c r="AF51" s="268">
        <f t="shared" si="10"/>
        <v>0</v>
      </c>
      <c r="AG51" s="268">
        <f t="shared" si="10"/>
        <v>0</v>
      </c>
      <c r="AH51" s="268">
        <f t="shared" si="10"/>
        <v>0</v>
      </c>
      <c r="AI51" s="268">
        <f t="shared" si="10"/>
        <v>1</v>
      </c>
      <c r="AJ51" s="268">
        <f t="shared" si="10"/>
        <v>0</v>
      </c>
      <c r="AK51" s="268">
        <f t="shared" si="10"/>
        <v>0</v>
      </c>
      <c r="AL51" s="269">
        <f t="shared" si="5"/>
        <v>5</v>
      </c>
      <c r="AM51" s="270"/>
      <c r="AN51" s="270" t="b">
        <v>0</v>
      </c>
    </row>
    <row r="52" ht="15.75" customHeight="1">
      <c r="A52" s="249" t="s">
        <v>24</v>
      </c>
      <c r="B52" s="286" t="s">
        <v>6</v>
      </c>
      <c r="C52" s="256" t="s">
        <v>11</v>
      </c>
      <c r="D52" s="256" t="s">
        <v>154</v>
      </c>
      <c r="E52" s="205"/>
      <c r="F52" s="205"/>
      <c r="G52" s="257">
        <v>6.0</v>
      </c>
      <c r="H52" s="258">
        <v>12.0</v>
      </c>
      <c r="I52" s="259">
        <v>12.0</v>
      </c>
      <c r="J52" s="271">
        <v>12.0</v>
      </c>
      <c r="K52" s="271">
        <v>12.0</v>
      </c>
      <c r="L52" s="272">
        <v>6.0</v>
      </c>
      <c r="M52" s="261">
        <v>6.0</v>
      </c>
      <c r="N52" s="258">
        <v>9.0</v>
      </c>
      <c r="O52" s="258">
        <v>12.0</v>
      </c>
      <c r="P52" s="271">
        <v>12.0</v>
      </c>
      <c r="Q52" s="271"/>
      <c r="R52" s="271"/>
      <c r="S52" s="272"/>
      <c r="T52" s="261"/>
      <c r="U52" s="258"/>
      <c r="V52" s="258"/>
      <c r="W52" s="271"/>
      <c r="X52" s="271"/>
      <c r="Y52" s="271"/>
      <c r="Z52" s="272"/>
      <c r="AA52" s="261"/>
      <c r="AB52" s="258"/>
      <c r="AC52" s="258"/>
      <c r="AD52" s="271"/>
      <c r="AE52" s="271"/>
      <c r="AF52" s="271"/>
      <c r="AG52" s="272"/>
      <c r="AH52" s="261"/>
      <c r="AI52" s="258"/>
      <c r="AJ52" s="258"/>
      <c r="AK52" s="271"/>
      <c r="AL52" s="287">
        <f t="shared" si="5"/>
        <v>99</v>
      </c>
      <c r="AM52" s="264"/>
      <c r="AN52" s="263" t="b">
        <v>1</v>
      </c>
    </row>
    <row r="53" ht="15.75" customHeight="1">
      <c r="A53" s="249" t="s">
        <v>24</v>
      </c>
      <c r="B53" s="286" t="s">
        <v>6</v>
      </c>
      <c r="C53" s="256" t="s">
        <v>11</v>
      </c>
      <c r="D53" s="256"/>
      <c r="E53" s="205"/>
      <c r="F53" s="205"/>
      <c r="G53" s="257"/>
      <c r="H53" s="258"/>
      <c r="I53" s="259"/>
      <c r="J53" s="271"/>
      <c r="K53" s="271"/>
      <c r="L53" s="272"/>
      <c r="M53" s="261"/>
      <c r="N53" s="258"/>
      <c r="O53" s="258"/>
      <c r="P53" s="271"/>
      <c r="Q53" s="271"/>
      <c r="R53" s="271"/>
      <c r="S53" s="272"/>
      <c r="T53" s="261"/>
      <c r="U53" s="258"/>
      <c r="V53" s="258"/>
      <c r="W53" s="271"/>
      <c r="X53" s="271"/>
      <c r="Y53" s="271"/>
      <c r="Z53" s="272"/>
      <c r="AA53" s="261"/>
      <c r="AB53" s="258"/>
      <c r="AC53" s="258"/>
      <c r="AD53" s="271"/>
      <c r="AE53" s="271"/>
      <c r="AF53" s="271"/>
      <c r="AG53" s="272"/>
      <c r="AH53" s="261"/>
      <c r="AI53" s="258"/>
      <c r="AJ53" s="258"/>
      <c r="AK53" s="271"/>
      <c r="AL53" s="287">
        <f t="shared" si="5"/>
        <v>0</v>
      </c>
      <c r="AM53" s="264"/>
      <c r="AN53" s="263" t="b">
        <v>0</v>
      </c>
    </row>
    <row r="54" ht="15.75" customHeight="1">
      <c r="A54" s="249" t="s">
        <v>24</v>
      </c>
      <c r="B54" s="286" t="s">
        <v>6</v>
      </c>
      <c r="C54" s="256" t="s">
        <v>11</v>
      </c>
      <c r="D54" s="256" t="s">
        <v>155</v>
      </c>
      <c r="E54" s="205"/>
      <c r="F54" s="205"/>
      <c r="G54" s="257"/>
      <c r="H54" s="258">
        <v>6.0</v>
      </c>
      <c r="I54" s="259">
        <v>6.0</v>
      </c>
      <c r="J54" s="271">
        <v>6.0</v>
      </c>
      <c r="K54" s="271">
        <v>6.0</v>
      </c>
      <c r="L54" s="272">
        <v>6.0</v>
      </c>
      <c r="M54" s="261"/>
      <c r="N54" s="258">
        <v>6.0</v>
      </c>
      <c r="O54" s="258">
        <v>6.0</v>
      </c>
      <c r="P54" s="271">
        <v>6.0</v>
      </c>
      <c r="Q54" s="271"/>
      <c r="R54" s="271"/>
      <c r="S54" s="272"/>
      <c r="T54" s="261"/>
      <c r="U54" s="258"/>
      <c r="V54" s="258"/>
      <c r="W54" s="271"/>
      <c r="X54" s="271"/>
      <c r="Y54" s="271"/>
      <c r="Z54" s="272"/>
      <c r="AA54" s="261"/>
      <c r="AB54" s="258"/>
      <c r="AC54" s="258"/>
      <c r="AD54" s="271"/>
      <c r="AE54" s="271"/>
      <c r="AF54" s="271"/>
      <c r="AG54" s="272"/>
      <c r="AH54" s="261"/>
      <c r="AI54" s="258"/>
      <c r="AJ54" s="258"/>
      <c r="AK54" s="271"/>
      <c r="AL54" s="287">
        <f t="shared" si="5"/>
        <v>48</v>
      </c>
      <c r="AM54" s="264"/>
      <c r="AN54" s="263" t="b">
        <v>1</v>
      </c>
    </row>
    <row r="55" ht="15.75" customHeight="1">
      <c r="A55" s="249" t="s">
        <v>24</v>
      </c>
      <c r="B55" s="286" t="s">
        <v>6</v>
      </c>
      <c r="C55" s="256" t="s">
        <v>11</v>
      </c>
      <c r="D55" s="256" t="s">
        <v>180</v>
      </c>
      <c r="E55" s="205"/>
      <c r="F55" s="205"/>
      <c r="G55" s="257">
        <v>6.0</v>
      </c>
      <c r="H55" s="258">
        <v>6.0</v>
      </c>
      <c r="I55" s="259">
        <v>6.0</v>
      </c>
      <c r="J55" s="271">
        <v>6.0</v>
      </c>
      <c r="K55" s="271">
        <v>6.0</v>
      </c>
      <c r="L55" s="272">
        <v>6.0</v>
      </c>
      <c r="M55" s="261">
        <v>6.0</v>
      </c>
      <c r="N55" s="258">
        <v>9.0</v>
      </c>
      <c r="O55" s="258">
        <v>6.0</v>
      </c>
      <c r="P55" s="271">
        <v>6.0</v>
      </c>
      <c r="Q55" s="271"/>
      <c r="R55" s="271"/>
      <c r="S55" s="272"/>
      <c r="T55" s="261"/>
      <c r="U55" s="258"/>
      <c r="V55" s="258"/>
      <c r="W55" s="271"/>
      <c r="X55" s="271"/>
      <c r="Y55" s="271"/>
      <c r="Z55" s="272"/>
      <c r="AA55" s="261"/>
      <c r="AB55" s="258"/>
      <c r="AC55" s="258"/>
      <c r="AD55" s="271"/>
      <c r="AE55" s="271"/>
      <c r="AF55" s="271"/>
      <c r="AG55" s="272"/>
      <c r="AH55" s="261"/>
      <c r="AI55" s="258"/>
      <c r="AJ55" s="258"/>
      <c r="AK55" s="271"/>
      <c r="AL55" s="287">
        <f t="shared" si="5"/>
        <v>63</v>
      </c>
      <c r="AM55" s="264"/>
      <c r="AN55" s="263" t="b">
        <v>1</v>
      </c>
    </row>
    <row r="56" ht="15.75" customHeight="1">
      <c r="A56" s="249" t="s">
        <v>24</v>
      </c>
      <c r="B56" s="286" t="s">
        <v>6</v>
      </c>
      <c r="C56" s="256" t="s">
        <v>11</v>
      </c>
      <c r="D56" s="256"/>
      <c r="E56" s="205"/>
      <c r="F56" s="205"/>
      <c r="G56" s="257"/>
      <c r="H56" s="258"/>
      <c r="I56" s="259"/>
      <c r="J56" s="271"/>
      <c r="K56" s="271"/>
      <c r="L56" s="272"/>
      <c r="M56" s="261"/>
      <c r="N56" s="258"/>
      <c r="O56" s="258"/>
      <c r="P56" s="271"/>
      <c r="Q56" s="271"/>
      <c r="R56" s="271"/>
      <c r="S56" s="272"/>
      <c r="T56" s="261"/>
      <c r="U56" s="258"/>
      <c r="V56" s="258"/>
      <c r="W56" s="271"/>
      <c r="X56" s="271"/>
      <c r="Y56" s="271"/>
      <c r="Z56" s="272"/>
      <c r="AA56" s="261"/>
      <c r="AB56" s="258"/>
      <c r="AC56" s="258"/>
      <c r="AD56" s="271"/>
      <c r="AE56" s="271"/>
      <c r="AF56" s="271"/>
      <c r="AG56" s="272"/>
      <c r="AH56" s="261"/>
      <c r="AI56" s="258"/>
      <c r="AJ56" s="258"/>
      <c r="AK56" s="271"/>
      <c r="AL56" s="287">
        <f t="shared" si="5"/>
        <v>0</v>
      </c>
      <c r="AM56" s="264"/>
      <c r="AN56" s="263" t="b">
        <v>0</v>
      </c>
    </row>
    <row r="57" ht="15.75" customHeight="1">
      <c r="A57" s="249" t="s">
        <v>24</v>
      </c>
      <c r="B57" s="286" t="s">
        <v>6</v>
      </c>
      <c r="C57" s="256" t="s">
        <v>11</v>
      </c>
      <c r="D57" s="256" t="s">
        <v>158</v>
      </c>
      <c r="E57" s="205"/>
      <c r="F57" s="205"/>
      <c r="G57" s="257"/>
      <c r="H57" s="258"/>
      <c r="I57" s="259"/>
      <c r="J57" s="271"/>
      <c r="K57" s="271"/>
      <c r="L57" s="272"/>
      <c r="M57" s="261">
        <v>6.0</v>
      </c>
      <c r="N57" s="258"/>
      <c r="O57" s="258"/>
      <c r="P57" s="271"/>
      <c r="Q57" s="271"/>
      <c r="R57" s="271"/>
      <c r="S57" s="272"/>
      <c r="T57" s="261"/>
      <c r="U57" s="258"/>
      <c r="V57" s="258"/>
      <c r="W57" s="271"/>
      <c r="X57" s="271"/>
      <c r="Y57" s="271"/>
      <c r="Z57" s="272"/>
      <c r="AA57" s="261"/>
      <c r="AB57" s="258"/>
      <c r="AC57" s="258"/>
      <c r="AD57" s="271"/>
      <c r="AE57" s="271"/>
      <c r="AF57" s="271"/>
      <c r="AG57" s="272"/>
      <c r="AH57" s="261"/>
      <c r="AI57" s="258"/>
      <c r="AJ57" s="258"/>
      <c r="AK57" s="271"/>
      <c r="AL57" s="287">
        <f t="shared" si="5"/>
        <v>6</v>
      </c>
      <c r="AM57" s="264"/>
      <c r="AN57" s="263" t="b">
        <v>0</v>
      </c>
    </row>
    <row r="58" ht="15.75" customHeight="1">
      <c r="A58" s="249" t="s">
        <v>24</v>
      </c>
      <c r="B58" s="286" t="s">
        <v>6</v>
      </c>
      <c r="C58" s="256" t="s">
        <v>11</v>
      </c>
      <c r="D58" s="256" t="s">
        <v>191</v>
      </c>
      <c r="E58" s="205"/>
      <c r="F58" s="205"/>
      <c r="G58" s="257"/>
      <c r="H58" s="258"/>
      <c r="I58" s="259"/>
      <c r="J58" s="271"/>
      <c r="K58" s="271"/>
      <c r="L58" s="272"/>
      <c r="M58" s="261"/>
      <c r="N58" s="258"/>
      <c r="O58" s="258"/>
      <c r="P58" s="271"/>
      <c r="Q58" s="271"/>
      <c r="R58" s="271"/>
      <c r="S58" s="272"/>
      <c r="T58" s="261"/>
      <c r="U58" s="258"/>
      <c r="V58" s="258"/>
      <c r="W58" s="271"/>
      <c r="X58" s="271"/>
      <c r="Y58" s="271"/>
      <c r="Z58" s="272"/>
      <c r="AA58" s="261"/>
      <c r="AB58" s="258"/>
      <c r="AC58" s="258"/>
      <c r="AD58" s="271"/>
      <c r="AE58" s="271"/>
      <c r="AF58" s="271"/>
      <c r="AG58" s="272"/>
      <c r="AH58" s="261"/>
      <c r="AI58" s="258"/>
      <c r="AJ58" s="258"/>
      <c r="AK58" s="271"/>
      <c r="AL58" s="287">
        <f t="shared" si="5"/>
        <v>0</v>
      </c>
      <c r="AM58" s="264"/>
      <c r="AN58" s="263" t="b">
        <v>0</v>
      </c>
    </row>
    <row r="59" ht="15.75" customHeight="1">
      <c r="A59" s="249" t="s">
        <v>24</v>
      </c>
      <c r="B59" s="286" t="s">
        <v>6</v>
      </c>
      <c r="C59" s="256" t="s">
        <v>11</v>
      </c>
      <c r="D59" s="256" t="s">
        <v>160</v>
      </c>
      <c r="E59" s="205"/>
      <c r="F59" s="205"/>
      <c r="G59" s="257"/>
      <c r="H59" s="258"/>
      <c r="I59" s="259"/>
      <c r="J59" s="271"/>
      <c r="K59" s="271"/>
      <c r="L59" s="272"/>
      <c r="M59" s="261"/>
      <c r="N59" s="258"/>
      <c r="O59" s="258"/>
      <c r="P59" s="271"/>
      <c r="Q59" s="271"/>
      <c r="R59" s="271"/>
      <c r="S59" s="272"/>
      <c r="T59" s="261"/>
      <c r="U59" s="258"/>
      <c r="V59" s="258"/>
      <c r="W59" s="271"/>
      <c r="X59" s="271"/>
      <c r="Y59" s="271"/>
      <c r="Z59" s="272"/>
      <c r="AA59" s="261"/>
      <c r="AB59" s="258"/>
      <c r="AC59" s="258"/>
      <c r="AD59" s="271"/>
      <c r="AE59" s="271"/>
      <c r="AF59" s="271"/>
      <c r="AG59" s="272"/>
      <c r="AH59" s="261"/>
      <c r="AI59" s="258"/>
      <c r="AJ59" s="258"/>
      <c r="AK59" s="271"/>
      <c r="AL59" s="287">
        <f t="shared" si="5"/>
        <v>0</v>
      </c>
      <c r="AM59" s="264"/>
      <c r="AN59" s="263" t="b">
        <v>0</v>
      </c>
    </row>
    <row r="60" ht="15.75" customHeight="1">
      <c r="A60" s="249" t="s">
        <v>24</v>
      </c>
      <c r="B60" s="286" t="s">
        <v>6</v>
      </c>
      <c r="C60" s="256" t="s">
        <v>11</v>
      </c>
      <c r="D60" s="256" t="s">
        <v>178</v>
      </c>
      <c r="E60" s="205"/>
      <c r="F60" s="205"/>
      <c r="G60" s="257">
        <v>12.0</v>
      </c>
      <c r="H60" s="258"/>
      <c r="I60" s="259"/>
      <c r="J60" s="271"/>
      <c r="K60" s="271"/>
      <c r="L60" s="272">
        <v>6.0</v>
      </c>
      <c r="M60" s="261">
        <v>6.0</v>
      </c>
      <c r="N60" s="258"/>
      <c r="O60" s="258"/>
      <c r="P60" s="271"/>
      <c r="Q60" s="271"/>
      <c r="R60" s="271"/>
      <c r="S60" s="272"/>
      <c r="T60" s="261"/>
      <c r="U60" s="258"/>
      <c r="V60" s="258"/>
      <c r="W60" s="271"/>
      <c r="X60" s="271"/>
      <c r="Y60" s="271"/>
      <c r="Z60" s="272"/>
      <c r="AA60" s="261"/>
      <c r="AB60" s="258"/>
      <c r="AC60" s="258"/>
      <c r="AD60" s="271"/>
      <c r="AE60" s="271"/>
      <c r="AF60" s="271"/>
      <c r="AG60" s="272"/>
      <c r="AH60" s="261"/>
      <c r="AI60" s="258"/>
      <c r="AJ60" s="258"/>
      <c r="AK60" s="271"/>
      <c r="AL60" s="287">
        <f t="shared" si="5"/>
        <v>24</v>
      </c>
      <c r="AM60" s="264"/>
      <c r="AN60" s="263" t="b">
        <v>0</v>
      </c>
    </row>
    <row r="61" ht="15.75" customHeight="1">
      <c r="A61" s="249" t="s">
        <v>24</v>
      </c>
      <c r="B61" s="286" t="s">
        <v>6</v>
      </c>
      <c r="C61" s="256" t="s">
        <v>11</v>
      </c>
      <c r="D61" s="256"/>
      <c r="E61" s="205"/>
      <c r="F61" s="205"/>
      <c r="G61" s="257"/>
      <c r="H61" s="258"/>
      <c r="I61" s="259"/>
      <c r="J61" s="271"/>
      <c r="K61" s="271"/>
      <c r="L61" s="272"/>
      <c r="M61" s="261"/>
      <c r="N61" s="258"/>
      <c r="O61" s="258"/>
      <c r="P61" s="271"/>
      <c r="Q61" s="271"/>
      <c r="R61" s="271"/>
      <c r="S61" s="272"/>
      <c r="T61" s="261"/>
      <c r="U61" s="258"/>
      <c r="V61" s="258"/>
      <c r="W61" s="271"/>
      <c r="X61" s="271"/>
      <c r="Y61" s="271"/>
      <c r="Z61" s="272"/>
      <c r="AA61" s="261"/>
      <c r="AB61" s="258"/>
      <c r="AC61" s="258"/>
      <c r="AD61" s="271"/>
      <c r="AE61" s="271"/>
      <c r="AF61" s="271"/>
      <c r="AG61" s="272"/>
      <c r="AH61" s="261"/>
      <c r="AI61" s="258"/>
      <c r="AJ61" s="258"/>
      <c r="AK61" s="271"/>
      <c r="AL61" s="287">
        <f t="shared" si="5"/>
        <v>0</v>
      </c>
      <c r="AM61" s="264"/>
      <c r="AN61" s="263" t="b">
        <v>0</v>
      </c>
    </row>
    <row r="62" ht="15.75" customHeight="1">
      <c r="A62" s="266" t="s">
        <v>24</v>
      </c>
      <c r="B62" s="267" t="s">
        <v>6</v>
      </c>
      <c r="C62" s="267" t="s">
        <v>11</v>
      </c>
      <c r="D62" s="288" t="s">
        <v>141</v>
      </c>
      <c r="E62" s="243"/>
      <c r="F62" s="243"/>
      <c r="G62" s="268">
        <f t="shared" ref="G62:AK62" si="11">SUM(G52:G61)</f>
        <v>24</v>
      </c>
      <c r="H62" s="268">
        <f t="shared" si="11"/>
        <v>24</v>
      </c>
      <c r="I62" s="268">
        <f t="shared" si="11"/>
        <v>24</v>
      </c>
      <c r="J62" s="268">
        <f t="shared" si="11"/>
        <v>24</v>
      </c>
      <c r="K62" s="268">
        <f t="shared" si="11"/>
        <v>24</v>
      </c>
      <c r="L62" s="268">
        <f t="shared" si="11"/>
        <v>24</v>
      </c>
      <c r="M62" s="268">
        <f t="shared" si="11"/>
        <v>24</v>
      </c>
      <c r="N62" s="268">
        <f t="shared" si="11"/>
        <v>24</v>
      </c>
      <c r="O62" s="268">
        <f t="shared" si="11"/>
        <v>24</v>
      </c>
      <c r="P62" s="268">
        <f t="shared" si="11"/>
        <v>24</v>
      </c>
      <c r="Q62" s="268">
        <f t="shared" si="11"/>
        <v>0</v>
      </c>
      <c r="R62" s="268">
        <f t="shared" si="11"/>
        <v>0</v>
      </c>
      <c r="S62" s="268">
        <f t="shared" si="11"/>
        <v>0</v>
      </c>
      <c r="T62" s="268">
        <f t="shared" si="11"/>
        <v>0</v>
      </c>
      <c r="U62" s="268">
        <f t="shared" si="11"/>
        <v>0</v>
      </c>
      <c r="V62" s="268">
        <f t="shared" si="11"/>
        <v>0</v>
      </c>
      <c r="W62" s="268">
        <f t="shared" si="11"/>
        <v>0</v>
      </c>
      <c r="X62" s="268">
        <f t="shared" si="11"/>
        <v>0</v>
      </c>
      <c r="Y62" s="268">
        <f t="shared" si="11"/>
        <v>0</v>
      </c>
      <c r="Z62" s="268">
        <f t="shared" si="11"/>
        <v>0</v>
      </c>
      <c r="AA62" s="268">
        <f t="shared" si="11"/>
        <v>0</v>
      </c>
      <c r="AB62" s="268">
        <f t="shared" si="11"/>
        <v>0</v>
      </c>
      <c r="AC62" s="268">
        <f t="shared" si="11"/>
        <v>0</v>
      </c>
      <c r="AD62" s="268">
        <f t="shared" si="11"/>
        <v>0</v>
      </c>
      <c r="AE62" s="268">
        <f t="shared" si="11"/>
        <v>0</v>
      </c>
      <c r="AF62" s="268">
        <f t="shared" si="11"/>
        <v>0</v>
      </c>
      <c r="AG62" s="268">
        <f t="shared" si="11"/>
        <v>0</v>
      </c>
      <c r="AH62" s="268">
        <f t="shared" si="11"/>
        <v>0</v>
      </c>
      <c r="AI62" s="268">
        <f t="shared" si="11"/>
        <v>0</v>
      </c>
      <c r="AJ62" s="268">
        <f t="shared" si="11"/>
        <v>0</v>
      </c>
      <c r="AK62" s="268">
        <f t="shared" si="11"/>
        <v>0</v>
      </c>
      <c r="AL62" s="269">
        <f t="shared" si="5"/>
        <v>240</v>
      </c>
      <c r="AM62" s="270"/>
      <c r="AN62" s="270" t="b">
        <v>0</v>
      </c>
    </row>
    <row r="63" ht="15.75" customHeight="1">
      <c r="A63" s="249" t="s">
        <v>24</v>
      </c>
      <c r="B63" s="286" t="s">
        <v>6</v>
      </c>
      <c r="C63" s="256" t="s">
        <v>15</v>
      </c>
      <c r="D63" s="286" t="s">
        <v>247</v>
      </c>
      <c r="E63" s="205"/>
      <c r="F63" s="205"/>
      <c r="G63" s="257"/>
      <c r="H63" s="258">
        <v>1.0</v>
      </c>
      <c r="I63" s="259">
        <v>1.0</v>
      </c>
      <c r="J63" s="271">
        <v>1.0</v>
      </c>
      <c r="K63" s="271">
        <v>1.0</v>
      </c>
      <c r="L63" s="272">
        <v>1.0</v>
      </c>
      <c r="M63" s="261">
        <v>1.0</v>
      </c>
      <c r="N63" s="258">
        <v>1.0</v>
      </c>
      <c r="O63" s="258">
        <v>1.0</v>
      </c>
      <c r="P63" s="271">
        <v>1.0</v>
      </c>
      <c r="Q63" s="271"/>
      <c r="R63" s="271"/>
      <c r="S63" s="272"/>
      <c r="T63" s="261"/>
      <c r="U63" s="258"/>
      <c r="V63" s="258"/>
      <c r="W63" s="271"/>
      <c r="X63" s="271"/>
      <c r="Y63" s="271"/>
      <c r="Z63" s="272"/>
      <c r="AA63" s="261"/>
      <c r="AB63" s="258"/>
      <c r="AC63" s="258"/>
      <c r="AD63" s="271"/>
      <c r="AE63" s="271"/>
      <c r="AF63" s="271"/>
      <c r="AG63" s="272"/>
      <c r="AH63" s="261"/>
      <c r="AI63" s="258"/>
      <c r="AJ63" s="258"/>
      <c r="AK63" s="271"/>
      <c r="AL63" s="287">
        <f t="shared" si="5"/>
        <v>9</v>
      </c>
      <c r="AM63" s="264"/>
      <c r="AN63" s="263" t="b">
        <v>0</v>
      </c>
    </row>
    <row r="64" ht="15.75" customHeight="1">
      <c r="A64" s="249" t="s">
        <v>24</v>
      </c>
      <c r="B64" s="256" t="s">
        <v>6</v>
      </c>
      <c r="C64" s="256" t="s">
        <v>15</v>
      </c>
      <c r="D64" s="256" t="s">
        <v>248</v>
      </c>
      <c r="E64" s="205"/>
      <c r="F64" s="205"/>
      <c r="G64" s="257"/>
      <c r="H64" s="258"/>
      <c r="I64" s="259"/>
      <c r="J64" s="271"/>
      <c r="K64" s="271"/>
      <c r="L64" s="272"/>
      <c r="M64" s="261"/>
      <c r="N64" s="258"/>
      <c r="O64" s="258"/>
      <c r="P64" s="271"/>
      <c r="Q64" s="271"/>
      <c r="R64" s="271"/>
      <c r="S64" s="272"/>
      <c r="T64" s="261"/>
      <c r="U64" s="258"/>
      <c r="V64" s="258"/>
      <c r="W64" s="271"/>
      <c r="X64" s="271"/>
      <c r="Y64" s="271"/>
      <c r="Z64" s="272"/>
      <c r="AA64" s="261"/>
      <c r="AB64" s="258"/>
      <c r="AC64" s="258"/>
      <c r="AD64" s="271"/>
      <c r="AE64" s="271"/>
      <c r="AF64" s="271"/>
      <c r="AG64" s="272"/>
      <c r="AH64" s="261"/>
      <c r="AI64" s="258"/>
      <c r="AJ64" s="258"/>
      <c r="AK64" s="271"/>
      <c r="AL64" s="262">
        <f t="shared" si="5"/>
        <v>0</v>
      </c>
      <c r="AM64" s="265"/>
      <c r="AN64" s="263" t="b">
        <v>0</v>
      </c>
    </row>
    <row r="65" ht="15.75" customHeight="1">
      <c r="A65" s="249" t="s">
        <v>24</v>
      </c>
      <c r="B65" s="256" t="s">
        <v>6</v>
      </c>
      <c r="C65" s="256" t="s">
        <v>15</v>
      </c>
      <c r="D65" s="256"/>
      <c r="E65" s="205"/>
      <c r="F65" s="205"/>
      <c r="G65" s="257"/>
      <c r="H65" s="258"/>
      <c r="I65" s="259"/>
      <c r="J65" s="271"/>
      <c r="K65" s="271"/>
      <c r="L65" s="272"/>
      <c r="M65" s="261"/>
      <c r="N65" s="258"/>
      <c r="O65" s="258"/>
      <c r="P65" s="271"/>
      <c r="Q65" s="271"/>
      <c r="R65" s="271"/>
      <c r="S65" s="272"/>
      <c r="T65" s="261"/>
      <c r="U65" s="258"/>
      <c r="V65" s="258"/>
      <c r="W65" s="271"/>
      <c r="X65" s="271"/>
      <c r="Y65" s="271"/>
      <c r="Z65" s="272"/>
      <c r="AA65" s="261"/>
      <c r="AB65" s="258"/>
      <c r="AC65" s="258"/>
      <c r="AD65" s="271"/>
      <c r="AE65" s="271"/>
      <c r="AF65" s="271"/>
      <c r="AG65" s="272"/>
      <c r="AH65" s="261"/>
      <c r="AI65" s="258"/>
      <c r="AJ65" s="258"/>
      <c r="AK65" s="271"/>
      <c r="AL65" s="262">
        <f t="shared" si="5"/>
        <v>0</v>
      </c>
      <c r="AM65" s="265"/>
      <c r="AN65" s="263" t="b">
        <v>0</v>
      </c>
    </row>
    <row r="66" ht="15.75" customHeight="1">
      <c r="A66" s="266" t="s">
        <v>24</v>
      </c>
      <c r="B66" s="267" t="s">
        <v>6</v>
      </c>
      <c r="C66" s="267" t="s">
        <v>15</v>
      </c>
      <c r="D66" s="267" t="s">
        <v>245</v>
      </c>
      <c r="E66" s="243"/>
      <c r="F66" s="243"/>
      <c r="G66" s="268">
        <f t="shared" ref="G66:AK66" si="12">SUM(G63:G65)</f>
        <v>0</v>
      </c>
      <c r="H66" s="268">
        <f t="shared" si="12"/>
        <v>1</v>
      </c>
      <c r="I66" s="268">
        <f t="shared" si="12"/>
        <v>1</v>
      </c>
      <c r="J66" s="268">
        <f t="shared" si="12"/>
        <v>1</v>
      </c>
      <c r="K66" s="268">
        <f t="shared" si="12"/>
        <v>1</v>
      </c>
      <c r="L66" s="268">
        <f t="shared" si="12"/>
        <v>1</v>
      </c>
      <c r="M66" s="268">
        <f t="shared" si="12"/>
        <v>1</v>
      </c>
      <c r="N66" s="268">
        <f t="shared" si="12"/>
        <v>1</v>
      </c>
      <c r="O66" s="268">
        <f t="shared" si="12"/>
        <v>1</v>
      </c>
      <c r="P66" s="268">
        <f t="shared" si="12"/>
        <v>1</v>
      </c>
      <c r="Q66" s="268">
        <f t="shared" si="12"/>
        <v>0</v>
      </c>
      <c r="R66" s="268">
        <f t="shared" si="12"/>
        <v>0</v>
      </c>
      <c r="S66" s="268">
        <f t="shared" si="12"/>
        <v>0</v>
      </c>
      <c r="T66" s="268">
        <f t="shared" si="12"/>
        <v>0</v>
      </c>
      <c r="U66" s="268">
        <f t="shared" si="12"/>
        <v>0</v>
      </c>
      <c r="V66" s="268">
        <f t="shared" si="12"/>
        <v>0</v>
      </c>
      <c r="W66" s="268">
        <f t="shared" si="12"/>
        <v>0</v>
      </c>
      <c r="X66" s="268">
        <f t="shared" si="12"/>
        <v>0</v>
      </c>
      <c r="Y66" s="268">
        <f t="shared" si="12"/>
        <v>0</v>
      </c>
      <c r="Z66" s="268">
        <f t="shared" si="12"/>
        <v>0</v>
      </c>
      <c r="AA66" s="268">
        <f t="shared" si="12"/>
        <v>0</v>
      </c>
      <c r="AB66" s="268">
        <f t="shared" si="12"/>
        <v>0</v>
      </c>
      <c r="AC66" s="268">
        <f t="shared" si="12"/>
        <v>0</v>
      </c>
      <c r="AD66" s="268">
        <f t="shared" si="12"/>
        <v>0</v>
      </c>
      <c r="AE66" s="268">
        <f t="shared" si="12"/>
        <v>0</v>
      </c>
      <c r="AF66" s="268">
        <f t="shared" si="12"/>
        <v>0</v>
      </c>
      <c r="AG66" s="268">
        <f t="shared" si="12"/>
        <v>0</v>
      </c>
      <c r="AH66" s="268">
        <f t="shared" si="12"/>
        <v>0</v>
      </c>
      <c r="AI66" s="268">
        <f t="shared" si="12"/>
        <v>0</v>
      </c>
      <c r="AJ66" s="268">
        <f t="shared" si="12"/>
        <v>0</v>
      </c>
      <c r="AK66" s="268">
        <f t="shared" si="12"/>
        <v>0</v>
      </c>
      <c r="AL66" s="269">
        <f t="shared" si="5"/>
        <v>9</v>
      </c>
      <c r="AM66" s="270"/>
      <c r="AN66" s="270" t="b">
        <v>0</v>
      </c>
    </row>
    <row r="67" ht="15.75" customHeight="1">
      <c r="A67" s="249" t="s">
        <v>24</v>
      </c>
      <c r="B67" s="286" t="s">
        <v>6</v>
      </c>
      <c r="C67" s="256" t="s">
        <v>7</v>
      </c>
      <c r="D67" s="286" t="s">
        <v>269</v>
      </c>
      <c r="E67" s="205"/>
      <c r="F67" s="205"/>
      <c r="G67" s="257"/>
      <c r="H67" s="258">
        <v>1.0</v>
      </c>
      <c r="I67" s="259"/>
      <c r="J67" s="271"/>
      <c r="K67" s="271"/>
      <c r="L67" s="272"/>
      <c r="M67" s="261"/>
      <c r="N67" s="258"/>
      <c r="O67" s="258">
        <v>1.0</v>
      </c>
      <c r="P67" s="271"/>
      <c r="Q67" s="271"/>
      <c r="R67" s="271"/>
      <c r="S67" s="272"/>
      <c r="T67" s="261"/>
      <c r="U67" s="258"/>
      <c r="V67" s="258"/>
      <c r="W67" s="271"/>
      <c r="X67" s="271"/>
      <c r="Y67" s="271"/>
      <c r="Z67" s="272"/>
      <c r="AA67" s="261"/>
      <c r="AB67" s="258"/>
      <c r="AC67" s="258"/>
      <c r="AD67" s="271"/>
      <c r="AE67" s="271"/>
      <c r="AF67" s="271"/>
      <c r="AG67" s="272"/>
      <c r="AH67" s="261"/>
      <c r="AI67" s="258"/>
      <c r="AJ67" s="258"/>
      <c r="AK67" s="271"/>
      <c r="AL67" s="287">
        <f t="shared" si="5"/>
        <v>2</v>
      </c>
      <c r="AM67" s="264"/>
      <c r="AN67" s="263" t="b">
        <v>0</v>
      </c>
    </row>
    <row r="68" ht="15.75" customHeight="1">
      <c r="A68" s="249" t="s">
        <v>24</v>
      </c>
      <c r="B68" s="256" t="s">
        <v>6</v>
      </c>
      <c r="C68" s="256" t="s">
        <v>7</v>
      </c>
      <c r="D68" s="256" t="s">
        <v>275</v>
      </c>
      <c r="E68" s="205"/>
      <c r="F68" s="205"/>
      <c r="G68" s="257"/>
      <c r="H68" s="258"/>
      <c r="I68" s="259"/>
      <c r="J68" s="271"/>
      <c r="K68" s="271"/>
      <c r="L68" s="272"/>
      <c r="M68" s="261"/>
      <c r="N68" s="258"/>
      <c r="O68" s="258"/>
      <c r="P68" s="271"/>
      <c r="Q68" s="271"/>
      <c r="R68" s="271"/>
      <c r="S68" s="272"/>
      <c r="T68" s="261"/>
      <c r="U68" s="258"/>
      <c r="V68" s="258"/>
      <c r="W68" s="271"/>
      <c r="X68" s="271"/>
      <c r="Y68" s="271"/>
      <c r="Z68" s="272"/>
      <c r="AA68" s="261"/>
      <c r="AB68" s="258"/>
      <c r="AC68" s="258"/>
      <c r="AD68" s="271"/>
      <c r="AE68" s="271"/>
      <c r="AF68" s="271"/>
      <c r="AG68" s="272"/>
      <c r="AH68" s="261"/>
      <c r="AI68" s="258"/>
      <c r="AJ68" s="258"/>
      <c r="AK68" s="271"/>
      <c r="AL68" s="262">
        <f t="shared" si="5"/>
        <v>0</v>
      </c>
      <c r="AM68" s="265"/>
      <c r="AN68" s="263" t="b">
        <v>0</v>
      </c>
    </row>
    <row r="69" ht="15.75" customHeight="1">
      <c r="A69" s="266" t="s">
        <v>24</v>
      </c>
      <c r="B69" s="267" t="s">
        <v>6</v>
      </c>
      <c r="C69" s="267" t="s">
        <v>7</v>
      </c>
      <c r="D69" s="267" t="s">
        <v>267</v>
      </c>
      <c r="E69" s="243"/>
      <c r="F69" s="243"/>
      <c r="G69" s="268">
        <f t="shared" ref="G69:AK69" si="13">SUM(G67:G68)</f>
        <v>0</v>
      </c>
      <c r="H69" s="268">
        <f t="shared" si="13"/>
        <v>1</v>
      </c>
      <c r="I69" s="268">
        <f t="shared" si="13"/>
        <v>0</v>
      </c>
      <c r="J69" s="268">
        <f t="shared" si="13"/>
        <v>0</v>
      </c>
      <c r="K69" s="268">
        <f t="shared" si="13"/>
        <v>0</v>
      </c>
      <c r="L69" s="268">
        <f t="shared" si="13"/>
        <v>0</v>
      </c>
      <c r="M69" s="268">
        <f t="shared" si="13"/>
        <v>0</v>
      </c>
      <c r="N69" s="268">
        <f t="shared" si="13"/>
        <v>0</v>
      </c>
      <c r="O69" s="268">
        <f t="shared" si="13"/>
        <v>1</v>
      </c>
      <c r="P69" s="268">
        <f t="shared" si="13"/>
        <v>0</v>
      </c>
      <c r="Q69" s="268">
        <f t="shared" si="13"/>
        <v>0</v>
      </c>
      <c r="R69" s="268">
        <f t="shared" si="13"/>
        <v>0</v>
      </c>
      <c r="S69" s="268">
        <f t="shared" si="13"/>
        <v>0</v>
      </c>
      <c r="T69" s="268">
        <f t="shared" si="13"/>
        <v>0</v>
      </c>
      <c r="U69" s="268">
        <f t="shared" si="13"/>
        <v>0</v>
      </c>
      <c r="V69" s="268">
        <f t="shared" si="13"/>
        <v>0</v>
      </c>
      <c r="W69" s="268">
        <f t="shared" si="13"/>
        <v>0</v>
      </c>
      <c r="X69" s="268">
        <f t="shared" si="13"/>
        <v>0</v>
      </c>
      <c r="Y69" s="268">
        <f t="shared" si="13"/>
        <v>0</v>
      </c>
      <c r="Z69" s="268">
        <f t="shared" si="13"/>
        <v>0</v>
      </c>
      <c r="AA69" s="268">
        <f t="shared" si="13"/>
        <v>0</v>
      </c>
      <c r="AB69" s="268">
        <f t="shared" si="13"/>
        <v>0</v>
      </c>
      <c r="AC69" s="268">
        <f t="shared" si="13"/>
        <v>0</v>
      </c>
      <c r="AD69" s="268">
        <f t="shared" si="13"/>
        <v>0</v>
      </c>
      <c r="AE69" s="268">
        <f t="shared" si="13"/>
        <v>0</v>
      </c>
      <c r="AF69" s="268">
        <f t="shared" si="13"/>
        <v>0</v>
      </c>
      <c r="AG69" s="268">
        <f t="shared" si="13"/>
        <v>0</v>
      </c>
      <c r="AH69" s="268">
        <f t="shared" si="13"/>
        <v>0</v>
      </c>
      <c r="AI69" s="268">
        <f t="shared" si="13"/>
        <v>0</v>
      </c>
      <c r="AJ69" s="268">
        <f t="shared" si="13"/>
        <v>0</v>
      </c>
      <c r="AK69" s="268">
        <f t="shared" si="13"/>
        <v>0</v>
      </c>
      <c r="AL69" s="269">
        <f t="shared" si="5"/>
        <v>2</v>
      </c>
      <c r="AM69" s="270"/>
      <c r="AN69" s="270" t="b">
        <v>0</v>
      </c>
    </row>
    <row r="70" ht="15.75" customHeight="1">
      <c r="A70" s="249" t="s">
        <v>24</v>
      </c>
      <c r="B70" s="286" t="s">
        <v>6</v>
      </c>
      <c r="C70" s="256" t="s">
        <v>22</v>
      </c>
      <c r="D70" s="286" t="s">
        <v>280</v>
      </c>
      <c r="E70" s="205"/>
      <c r="F70" s="205"/>
      <c r="G70" s="257"/>
      <c r="H70" s="258"/>
      <c r="I70" s="259"/>
      <c r="J70" s="271"/>
      <c r="K70" s="271"/>
      <c r="L70" s="272"/>
      <c r="M70" s="261"/>
      <c r="N70" s="258"/>
      <c r="O70" s="258"/>
      <c r="P70" s="271"/>
      <c r="Q70" s="271"/>
      <c r="R70" s="271"/>
      <c r="S70" s="272"/>
      <c r="T70" s="261"/>
      <c r="U70" s="258"/>
      <c r="V70" s="258"/>
      <c r="W70" s="271"/>
      <c r="X70" s="271"/>
      <c r="Y70" s="271"/>
      <c r="Z70" s="260"/>
      <c r="AA70" s="261"/>
      <c r="AB70" s="258"/>
      <c r="AC70" s="258"/>
      <c r="AD70" s="271"/>
      <c r="AE70" s="271"/>
      <c r="AF70" s="271"/>
      <c r="AG70" s="272"/>
      <c r="AH70" s="261"/>
      <c r="AI70" s="258"/>
      <c r="AJ70" s="258"/>
      <c r="AK70" s="271"/>
      <c r="AL70" s="287">
        <f t="shared" si="5"/>
        <v>0</v>
      </c>
      <c r="AM70" s="264"/>
      <c r="AN70" s="263" t="b">
        <v>0</v>
      </c>
    </row>
    <row r="71" ht="15.75" customHeight="1">
      <c r="A71" s="249" t="s">
        <v>24</v>
      </c>
      <c r="B71" s="256" t="s">
        <v>6</v>
      </c>
      <c r="C71" s="256" t="s">
        <v>22</v>
      </c>
      <c r="D71" s="256"/>
      <c r="E71" s="205"/>
      <c r="F71" s="205"/>
      <c r="G71" s="257"/>
      <c r="H71" s="258"/>
      <c r="I71" s="259"/>
      <c r="J71" s="271"/>
      <c r="K71" s="271"/>
      <c r="L71" s="272"/>
      <c r="M71" s="261"/>
      <c r="N71" s="258"/>
      <c r="O71" s="258"/>
      <c r="P71" s="271"/>
      <c r="Q71" s="271"/>
      <c r="R71" s="271"/>
      <c r="S71" s="272"/>
      <c r="T71" s="261"/>
      <c r="U71" s="258"/>
      <c r="V71" s="258"/>
      <c r="W71" s="271"/>
      <c r="X71" s="271"/>
      <c r="Y71" s="271"/>
      <c r="Z71" s="260"/>
      <c r="AA71" s="261"/>
      <c r="AB71" s="258"/>
      <c r="AC71" s="258"/>
      <c r="AD71" s="271"/>
      <c r="AE71" s="271"/>
      <c r="AF71" s="271"/>
      <c r="AG71" s="272"/>
      <c r="AH71" s="261"/>
      <c r="AI71" s="258"/>
      <c r="AJ71" s="258"/>
      <c r="AK71" s="271"/>
      <c r="AL71" s="262">
        <f t="shared" si="5"/>
        <v>0</v>
      </c>
      <c r="AM71" s="265"/>
      <c r="AN71" s="263" t="b">
        <v>0</v>
      </c>
    </row>
    <row r="72" ht="15.75" customHeight="1">
      <c r="A72" s="266" t="s">
        <v>24</v>
      </c>
      <c r="B72" s="267" t="s">
        <v>6</v>
      </c>
      <c r="C72" s="267" t="s">
        <v>22</v>
      </c>
      <c r="D72" s="267" t="s">
        <v>279</v>
      </c>
      <c r="E72" s="243"/>
      <c r="F72" s="243"/>
      <c r="G72" s="268">
        <f t="shared" ref="G72:AK72" si="14">SUM(G70:G71)</f>
        <v>0</v>
      </c>
      <c r="H72" s="268">
        <f t="shared" si="14"/>
        <v>0</v>
      </c>
      <c r="I72" s="268">
        <f t="shared" si="14"/>
        <v>0</v>
      </c>
      <c r="J72" s="268">
        <f t="shared" si="14"/>
        <v>0</v>
      </c>
      <c r="K72" s="268">
        <f t="shared" si="14"/>
        <v>0</v>
      </c>
      <c r="L72" s="268">
        <f t="shared" si="14"/>
        <v>0</v>
      </c>
      <c r="M72" s="268">
        <f t="shared" si="14"/>
        <v>0</v>
      </c>
      <c r="N72" s="268">
        <f t="shared" si="14"/>
        <v>0</v>
      </c>
      <c r="O72" s="268">
        <f t="shared" si="14"/>
        <v>0</v>
      </c>
      <c r="P72" s="268">
        <f t="shared" si="14"/>
        <v>0</v>
      </c>
      <c r="Q72" s="268">
        <f t="shared" si="14"/>
        <v>0</v>
      </c>
      <c r="R72" s="268">
        <f t="shared" si="14"/>
        <v>0</v>
      </c>
      <c r="S72" s="268">
        <f t="shared" si="14"/>
        <v>0</v>
      </c>
      <c r="T72" s="268">
        <f t="shared" si="14"/>
        <v>0</v>
      </c>
      <c r="U72" s="268">
        <f t="shared" si="14"/>
        <v>0</v>
      </c>
      <c r="V72" s="268">
        <f t="shared" si="14"/>
        <v>0</v>
      </c>
      <c r="W72" s="268">
        <f t="shared" si="14"/>
        <v>0</v>
      </c>
      <c r="X72" s="268">
        <f t="shared" si="14"/>
        <v>0</v>
      </c>
      <c r="Y72" s="268">
        <f t="shared" si="14"/>
        <v>0</v>
      </c>
      <c r="Z72" s="268">
        <f t="shared" si="14"/>
        <v>0</v>
      </c>
      <c r="AA72" s="268">
        <f t="shared" si="14"/>
        <v>0</v>
      </c>
      <c r="AB72" s="268">
        <f t="shared" si="14"/>
        <v>0</v>
      </c>
      <c r="AC72" s="268">
        <f t="shared" si="14"/>
        <v>0</v>
      </c>
      <c r="AD72" s="268">
        <f t="shared" si="14"/>
        <v>0</v>
      </c>
      <c r="AE72" s="268">
        <f t="shared" si="14"/>
        <v>0</v>
      </c>
      <c r="AF72" s="268">
        <f t="shared" si="14"/>
        <v>0</v>
      </c>
      <c r="AG72" s="268">
        <f t="shared" si="14"/>
        <v>0</v>
      </c>
      <c r="AH72" s="268">
        <f t="shared" si="14"/>
        <v>0</v>
      </c>
      <c r="AI72" s="268">
        <f t="shared" si="14"/>
        <v>0</v>
      </c>
      <c r="AJ72" s="268">
        <f t="shared" si="14"/>
        <v>0</v>
      </c>
      <c r="AK72" s="268">
        <f t="shared" si="14"/>
        <v>0</v>
      </c>
      <c r="AL72" s="269">
        <f t="shared" si="5"/>
        <v>0</v>
      </c>
      <c r="AM72" s="270"/>
      <c r="AN72" s="270" t="b">
        <v>0</v>
      </c>
    </row>
    <row r="73" ht="15.75" customHeight="1">
      <c r="A73" s="249" t="s">
        <v>20</v>
      </c>
      <c r="B73" s="256" t="s">
        <v>29</v>
      </c>
      <c r="C73" s="256" t="s">
        <v>11</v>
      </c>
      <c r="D73" s="256" t="s">
        <v>156</v>
      </c>
      <c r="E73" s="205"/>
      <c r="F73" s="205"/>
      <c r="G73" s="257"/>
      <c r="H73" s="258"/>
      <c r="I73" s="259">
        <v>1.0</v>
      </c>
      <c r="J73" s="271">
        <v>1.0</v>
      </c>
      <c r="K73" s="271">
        <v>1.0</v>
      </c>
      <c r="L73" s="272">
        <v>1.0</v>
      </c>
      <c r="M73" s="261">
        <v>1.0</v>
      </c>
      <c r="N73" s="258">
        <v>1.0</v>
      </c>
      <c r="O73" s="258">
        <v>1.0</v>
      </c>
      <c r="P73" s="271">
        <v>1.0</v>
      </c>
      <c r="Q73" s="271">
        <v>1.0</v>
      </c>
      <c r="R73" s="271">
        <v>1.0</v>
      </c>
      <c r="S73" s="272">
        <v>1.0</v>
      </c>
      <c r="T73" s="261">
        <v>1.0</v>
      </c>
      <c r="U73" s="258">
        <v>1.0</v>
      </c>
      <c r="V73" s="258">
        <v>1.0</v>
      </c>
      <c r="W73" s="271">
        <v>1.0</v>
      </c>
      <c r="X73" s="271"/>
      <c r="Y73" s="271"/>
      <c r="Z73" s="272"/>
      <c r="AA73" s="261"/>
      <c r="AB73" s="258"/>
      <c r="AC73" s="258"/>
      <c r="AD73" s="271"/>
      <c r="AE73" s="271"/>
      <c r="AF73" s="271"/>
      <c r="AG73" s="272"/>
      <c r="AH73" s="261"/>
      <c r="AI73" s="258"/>
      <c r="AJ73" s="258"/>
      <c r="AK73" s="271"/>
      <c r="AL73" s="262">
        <f t="shared" si="5"/>
        <v>15</v>
      </c>
      <c r="AM73" s="264"/>
      <c r="AN73" s="263" t="b">
        <v>0</v>
      </c>
    </row>
    <row r="74" ht="15.75" customHeight="1">
      <c r="A74" s="249" t="s">
        <v>20</v>
      </c>
      <c r="B74" s="256" t="s">
        <v>29</v>
      </c>
      <c r="C74" s="256" t="s">
        <v>11</v>
      </c>
      <c r="D74" s="256" t="s">
        <v>162</v>
      </c>
      <c r="E74" s="205"/>
      <c r="F74" s="205"/>
      <c r="G74" s="257"/>
      <c r="H74" s="258"/>
      <c r="I74" s="259"/>
      <c r="J74" s="271"/>
      <c r="K74" s="271"/>
      <c r="L74" s="272"/>
      <c r="M74" s="261"/>
      <c r="N74" s="258"/>
      <c r="O74" s="258"/>
      <c r="P74" s="271"/>
      <c r="Q74" s="271"/>
      <c r="R74" s="271"/>
      <c r="S74" s="272"/>
      <c r="T74" s="261"/>
      <c r="U74" s="258"/>
      <c r="V74" s="258"/>
      <c r="W74" s="271"/>
      <c r="X74" s="271">
        <v>1.0</v>
      </c>
      <c r="Y74" s="271">
        <v>1.0</v>
      </c>
      <c r="Z74" s="272">
        <v>1.0</v>
      </c>
      <c r="AA74" s="261">
        <v>1.0</v>
      </c>
      <c r="AB74" s="258">
        <v>1.0</v>
      </c>
      <c r="AC74" s="258">
        <v>1.0</v>
      </c>
      <c r="AD74" s="271">
        <v>1.0</v>
      </c>
      <c r="AE74" s="271">
        <v>1.0</v>
      </c>
      <c r="AF74" s="271">
        <v>1.0</v>
      </c>
      <c r="AG74" s="272">
        <v>1.0</v>
      </c>
      <c r="AH74" s="261">
        <v>1.0</v>
      </c>
      <c r="AI74" s="258">
        <v>1.0</v>
      </c>
      <c r="AJ74" s="258">
        <v>1.0</v>
      </c>
      <c r="AK74" s="271">
        <v>1.0</v>
      </c>
      <c r="AL74" s="262">
        <f t="shared" si="5"/>
        <v>14</v>
      </c>
      <c r="AM74" s="264"/>
      <c r="AN74" s="263" t="b">
        <v>0</v>
      </c>
    </row>
    <row r="75" ht="15.75" customHeight="1">
      <c r="A75" s="266" t="s">
        <v>20</v>
      </c>
      <c r="B75" s="267" t="s">
        <v>29</v>
      </c>
      <c r="C75" s="267" t="s">
        <v>11</v>
      </c>
      <c r="D75" s="267" t="s">
        <v>141</v>
      </c>
      <c r="E75" s="243"/>
      <c r="F75" s="243"/>
      <c r="G75" s="268">
        <f t="shared" ref="G75:AK75" si="15">SUM(G73:G74)</f>
        <v>0</v>
      </c>
      <c r="H75" s="268">
        <f t="shared" si="15"/>
        <v>0</v>
      </c>
      <c r="I75" s="268">
        <f t="shared" si="15"/>
        <v>1</v>
      </c>
      <c r="J75" s="268">
        <f t="shared" si="15"/>
        <v>1</v>
      </c>
      <c r="K75" s="268">
        <f t="shared" si="15"/>
        <v>1</v>
      </c>
      <c r="L75" s="268">
        <f t="shared" si="15"/>
        <v>1</v>
      </c>
      <c r="M75" s="268">
        <f t="shared" si="15"/>
        <v>1</v>
      </c>
      <c r="N75" s="268">
        <f t="shared" si="15"/>
        <v>1</v>
      </c>
      <c r="O75" s="268">
        <f t="shared" si="15"/>
        <v>1</v>
      </c>
      <c r="P75" s="268">
        <f t="shared" si="15"/>
        <v>1</v>
      </c>
      <c r="Q75" s="268">
        <f t="shared" si="15"/>
        <v>1</v>
      </c>
      <c r="R75" s="268">
        <f t="shared" si="15"/>
        <v>1</v>
      </c>
      <c r="S75" s="268">
        <f t="shared" si="15"/>
        <v>1</v>
      </c>
      <c r="T75" s="268">
        <f t="shared" si="15"/>
        <v>1</v>
      </c>
      <c r="U75" s="268">
        <f t="shared" si="15"/>
        <v>1</v>
      </c>
      <c r="V75" s="268">
        <f t="shared" si="15"/>
        <v>1</v>
      </c>
      <c r="W75" s="268">
        <f t="shared" si="15"/>
        <v>1</v>
      </c>
      <c r="X75" s="268">
        <f t="shared" si="15"/>
        <v>1</v>
      </c>
      <c r="Y75" s="268">
        <f t="shared" si="15"/>
        <v>1</v>
      </c>
      <c r="Z75" s="268">
        <f t="shared" si="15"/>
        <v>1</v>
      </c>
      <c r="AA75" s="268">
        <f t="shared" si="15"/>
        <v>1</v>
      </c>
      <c r="AB75" s="268">
        <f t="shared" si="15"/>
        <v>1</v>
      </c>
      <c r="AC75" s="268">
        <f t="shared" si="15"/>
        <v>1</v>
      </c>
      <c r="AD75" s="268">
        <f t="shared" si="15"/>
        <v>1</v>
      </c>
      <c r="AE75" s="268">
        <f t="shared" si="15"/>
        <v>1</v>
      </c>
      <c r="AF75" s="268">
        <f t="shared" si="15"/>
        <v>1</v>
      </c>
      <c r="AG75" s="268">
        <f t="shared" si="15"/>
        <v>1</v>
      </c>
      <c r="AH75" s="268">
        <f t="shared" si="15"/>
        <v>1</v>
      </c>
      <c r="AI75" s="268">
        <f t="shared" si="15"/>
        <v>1</v>
      </c>
      <c r="AJ75" s="268">
        <f t="shared" si="15"/>
        <v>1</v>
      </c>
      <c r="AK75" s="268">
        <f t="shared" si="15"/>
        <v>1</v>
      </c>
      <c r="AL75" s="269">
        <f t="shared" si="5"/>
        <v>29</v>
      </c>
      <c r="AM75" s="270"/>
      <c r="AN75" s="270" t="b">
        <v>0</v>
      </c>
    </row>
    <row r="76" ht="15.75" customHeight="1">
      <c r="A76" s="249" t="s">
        <v>20</v>
      </c>
      <c r="B76" s="256" t="s">
        <v>29</v>
      </c>
      <c r="C76" s="256" t="s">
        <v>7</v>
      </c>
      <c r="D76" s="256" t="s">
        <v>277</v>
      </c>
      <c r="E76" s="205"/>
      <c r="F76" s="205"/>
      <c r="G76" s="257"/>
      <c r="H76" s="258"/>
      <c r="I76" s="259"/>
      <c r="J76" s="271"/>
      <c r="K76" s="271"/>
      <c r="L76" s="272"/>
      <c r="M76" s="261"/>
      <c r="N76" s="258"/>
      <c r="O76" s="258"/>
      <c r="P76" s="271"/>
      <c r="Q76" s="271"/>
      <c r="R76" s="271"/>
      <c r="S76" s="272"/>
      <c r="T76" s="261"/>
      <c r="U76" s="258"/>
      <c r="V76" s="258"/>
      <c r="W76" s="271"/>
      <c r="X76" s="271"/>
      <c r="Y76" s="271"/>
      <c r="Z76" s="272"/>
      <c r="AA76" s="261"/>
      <c r="AB76" s="258"/>
      <c r="AC76" s="258"/>
      <c r="AD76" s="271"/>
      <c r="AE76" s="271"/>
      <c r="AF76" s="271"/>
      <c r="AG76" s="272"/>
      <c r="AH76" s="261"/>
      <c r="AI76" s="258"/>
      <c r="AJ76" s="258"/>
      <c r="AK76" s="271"/>
      <c r="AL76" s="262">
        <f t="shared" si="5"/>
        <v>0</v>
      </c>
      <c r="AM76" s="264"/>
      <c r="AN76" s="263" t="b">
        <v>0</v>
      </c>
    </row>
    <row r="77" ht="15.75" customHeight="1">
      <c r="A77" s="249" t="s">
        <v>20</v>
      </c>
      <c r="B77" s="256" t="s">
        <v>29</v>
      </c>
      <c r="C77" s="256" t="s">
        <v>7</v>
      </c>
      <c r="D77" s="256" t="s">
        <v>378</v>
      </c>
      <c r="E77" s="205"/>
      <c r="F77" s="205"/>
      <c r="G77" s="257"/>
      <c r="H77" s="258"/>
      <c r="I77" s="259"/>
      <c r="J77" s="271"/>
      <c r="K77" s="271"/>
      <c r="L77" s="272"/>
      <c r="M77" s="261"/>
      <c r="N77" s="258"/>
      <c r="O77" s="258"/>
      <c r="P77" s="271"/>
      <c r="Q77" s="271"/>
      <c r="R77" s="271"/>
      <c r="S77" s="272"/>
      <c r="T77" s="261"/>
      <c r="U77" s="258"/>
      <c r="V77" s="258"/>
      <c r="W77" s="271"/>
      <c r="X77" s="271"/>
      <c r="Y77" s="271"/>
      <c r="Z77" s="272"/>
      <c r="AA77" s="261"/>
      <c r="AB77" s="258"/>
      <c r="AC77" s="258"/>
      <c r="AD77" s="271"/>
      <c r="AE77" s="271"/>
      <c r="AF77" s="271"/>
      <c r="AG77" s="272"/>
      <c r="AH77" s="261"/>
      <c r="AI77" s="258"/>
      <c r="AJ77" s="258"/>
      <c r="AK77" s="271"/>
      <c r="AL77" s="262">
        <f t="shared" si="5"/>
        <v>0</v>
      </c>
      <c r="AM77" s="265"/>
      <c r="AN77" s="263" t="b">
        <v>0</v>
      </c>
    </row>
    <row r="78" ht="15.75" customHeight="1">
      <c r="A78" s="266" t="s">
        <v>20</v>
      </c>
      <c r="B78" s="267" t="s">
        <v>29</v>
      </c>
      <c r="C78" s="267" t="s">
        <v>7</v>
      </c>
      <c r="D78" s="267" t="s">
        <v>267</v>
      </c>
      <c r="E78" s="243"/>
      <c r="F78" s="243"/>
      <c r="G78" s="268">
        <f t="shared" ref="G78:AK78" si="16">SUM(G76:G77)</f>
        <v>0</v>
      </c>
      <c r="H78" s="268">
        <f t="shared" si="16"/>
        <v>0</v>
      </c>
      <c r="I78" s="268">
        <f t="shared" si="16"/>
        <v>0</v>
      </c>
      <c r="J78" s="268">
        <f t="shared" si="16"/>
        <v>0</v>
      </c>
      <c r="K78" s="268">
        <f t="shared" si="16"/>
        <v>0</v>
      </c>
      <c r="L78" s="268">
        <f t="shared" si="16"/>
        <v>0</v>
      </c>
      <c r="M78" s="268">
        <f t="shared" si="16"/>
        <v>0</v>
      </c>
      <c r="N78" s="268">
        <f t="shared" si="16"/>
        <v>0</v>
      </c>
      <c r="O78" s="268">
        <f t="shared" si="16"/>
        <v>0</v>
      </c>
      <c r="P78" s="268">
        <f t="shared" si="16"/>
        <v>0</v>
      </c>
      <c r="Q78" s="268">
        <f t="shared" si="16"/>
        <v>0</v>
      </c>
      <c r="R78" s="268">
        <f t="shared" si="16"/>
        <v>0</v>
      </c>
      <c r="S78" s="268">
        <f t="shared" si="16"/>
        <v>0</v>
      </c>
      <c r="T78" s="268">
        <f t="shared" si="16"/>
        <v>0</v>
      </c>
      <c r="U78" s="268">
        <f t="shared" si="16"/>
        <v>0</v>
      </c>
      <c r="V78" s="268">
        <f t="shared" si="16"/>
        <v>0</v>
      </c>
      <c r="W78" s="268">
        <f t="shared" si="16"/>
        <v>0</v>
      </c>
      <c r="X78" s="268">
        <f t="shared" si="16"/>
        <v>0</v>
      </c>
      <c r="Y78" s="268">
        <f t="shared" si="16"/>
        <v>0</v>
      </c>
      <c r="Z78" s="268">
        <f t="shared" si="16"/>
        <v>0</v>
      </c>
      <c r="AA78" s="268">
        <f t="shared" si="16"/>
        <v>0</v>
      </c>
      <c r="AB78" s="268">
        <f t="shared" si="16"/>
        <v>0</v>
      </c>
      <c r="AC78" s="268">
        <f t="shared" si="16"/>
        <v>0</v>
      </c>
      <c r="AD78" s="268">
        <f t="shared" si="16"/>
        <v>0</v>
      </c>
      <c r="AE78" s="268">
        <f t="shared" si="16"/>
        <v>0</v>
      </c>
      <c r="AF78" s="268">
        <f t="shared" si="16"/>
        <v>0</v>
      </c>
      <c r="AG78" s="268">
        <f t="shared" si="16"/>
        <v>0</v>
      </c>
      <c r="AH78" s="268">
        <f t="shared" si="16"/>
        <v>0</v>
      </c>
      <c r="AI78" s="268">
        <f t="shared" si="16"/>
        <v>0</v>
      </c>
      <c r="AJ78" s="268">
        <f t="shared" si="16"/>
        <v>0</v>
      </c>
      <c r="AK78" s="268">
        <f t="shared" si="16"/>
        <v>0</v>
      </c>
      <c r="AL78" s="269">
        <f t="shared" si="5"/>
        <v>0</v>
      </c>
      <c r="AM78" s="270"/>
      <c r="AN78" s="270" t="b">
        <v>0</v>
      </c>
    </row>
    <row r="79" ht="15.75" customHeight="1">
      <c r="A79" s="249" t="s">
        <v>20</v>
      </c>
      <c r="B79" s="289" t="s">
        <v>29</v>
      </c>
      <c r="C79" s="256" t="s">
        <v>22</v>
      </c>
      <c r="D79" s="256" t="s">
        <v>280</v>
      </c>
      <c r="E79" s="205"/>
      <c r="F79" s="205"/>
      <c r="G79" s="257"/>
      <c r="H79" s="258"/>
      <c r="I79" s="259"/>
      <c r="J79" s="259"/>
      <c r="K79" s="259"/>
      <c r="L79" s="260"/>
      <c r="M79" s="261"/>
      <c r="N79" s="258"/>
      <c r="O79" s="258"/>
      <c r="P79" s="259"/>
      <c r="Q79" s="259"/>
      <c r="R79" s="259"/>
      <c r="S79" s="260"/>
      <c r="T79" s="261"/>
      <c r="U79" s="258"/>
      <c r="V79" s="258"/>
      <c r="W79" s="259"/>
      <c r="X79" s="259"/>
      <c r="Y79" s="259"/>
      <c r="Z79" s="260"/>
      <c r="AA79" s="261"/>
      <c r="AB79" s="258"/>
      <c r="AC79" s="258"/>
      <c r="AD79" s="259"/>
      <c r="AE79" s="259"/>
      <c r="AF79" s="259"/>
      <c r="AG79" s="260"/>
      <c r="AH79" s="261"/>
      <c r="AI79" s="258">
        <v>1.0</v>
      </c>
      <c r="AJ79" s="258"/>
      <c r="AK79" s="259"/>
      <c r="AL79" s="290">
        <f t="shared" si="5"/>
        <v>1</v>
      </c>
      <c r="AM79" s="264"/>
      <c r="AN79" s="263" t="b">
        <v>0</v>
      </c>
    </row>
    <row r="80" ht="15.75" customHeight="1">
      <c r="A80" s="249" t="s">
        <v>20</v>
      </c>
      <c r="B80" s="289" t="s">
        <v>29</v>
      </c>
      <c r="C80" s="256" t="s">
        <v>22</v>
      </c>
      <c r="D80" s="273"/>
      <c r="E80" s="205"/>
      <c r="F80" s="205"/>
      <c r="G80" s="257"/>
      <c r="H80" s="258"/>
      <c r="I80" s="259"/>
      <c r="J80" s="259"/>
      <c r="K80" s="259"/>
      <c r="L80" s="260"/>
      <c r="M80" s="261"/>
      <c r="N80" s="258"/>
      <c r="O80" s="258"/>
      <c r="P80" s="259"/>
      <c r="Q80" s="259"/>
      <c r="R80" s="259"/>
      <c r="S80" s="260"/>
      <c r="T80" s="261"/>
      <c r="U80" s="258"/>
      <c r="V80" s="258"/>
      <c r="W80" s="259"/>
      <c r="X80" s="259"/>
      <c r="Y80" s="259"/>
      <c r="Z80" s="260"/>
      <c r="AA80" s="261"/>
      <c r="AB80" s="258"/>
      <c r="AC80" s="258"/>
      <c r="AD80" s="259"/>
      <c r="AE80" s="259"/>
      <c r="AF80" s="259"/>
      <c r="AG80" s="260"/>
      <c r="AH80" s="261"/>
      <c r="AI80" s="258"/>
      <c r="AJ80" s="258"/>
      <c r="AK80" s="259"/>
      <c r="AL80" s="290">
        <f t="shared" si="5"/>
        <v>0</v>
      </c>
      <c r="AM80" s="265"/>
      <c r="AN80" s="263" t="b">
        <v>0</v>
      </c>
    </row>
    <row r="81" ht="15.75" customHeight="1">
      <c r="A81" s="266" t="s">
        <v>20</v>
      </c>
      <c r="B81" s="267" t="s">
        <v>29</v>
      </c>
      <c r="C81" s="291" t="s">
        <v>22</v>
      </c>
      <c r="D81" s="292" t="s">
        <v>279</v>
      </c>
      <c r="E81" s="32"/>
      <c r="F81" s="32"/>
      <c r="G81" s="268">
        <f t="shared" ref="G81:AK81" si="17">SUM(G79:G80)</f>
        <v>0</v>
      </c>
      <c r="H81" s="268">
        <f t="shared" si="17"/>
        <v>0</v>
      </c>
      <c r="I81" s="268">
        <f t="shared" si="17"/>
        <v>0</v>
      </c>
      <c r="J81" s="268">
        <f t="shared" si="17"/>
        <v>0</v>
      </c>
      <c r="K81" s="268">
        <f t="shared" si="17"/>
        <v>0</v>
      </c>
      <c r="L81" s="268">
        <f t="shared" si="17"/>
        <v>0</v>
      </c>
      <c r="M81" s="268">
        <f t="shared" si="17"/>
        <v>0</v>
      </c>
      <c r="N81" s="268">
        <f t="shared" si="17"/>
        <v>0</v>
      </c>
      <c r="O81" s="268">
        <f t="shared" si="17"/>
        <v>0</v>
      </c>
      <c r="P81" s="268">
        <f t="shared" si="17"/>
        <v>0</v>
      </c>
      <c r="Q81" s="268">
        <f t="shared" si="17"/>
        <v>0</v>
      </c>
      <c r="R81" s="268">
        <f t="shared" si="17"/>
        <v>0</v>
      </c>
      <c r="S81" s="268">
        <f t="shared" si="17"/>
        <v>0</v>
      </c>
      <c r="T81" s="268">
        <f t="shared" si="17"/>
        <v>0</v>
      </c>
      <c r="U81" s="268">
        <f t="shared" si="17"/>
        <v>0</v>
      </c>
      <c r="V81" s="268">
        <f t="shared" si="17"/>
        <v>0</v>
      </c>
      <c r="W81" s="268">
        <f t="shared" si="17"/>
        <v>0</v>
      </c>
      <c r="X81" s="268">
        <f t="shared" si="17"/>
        <v>0</v>
      </c>
      <c r="Y81" s="268">
        <f t="shared" si="17"/>
        <v>0</v>
      </c>
      <c r="Z81" s="268">
        <f t="shared" si="17"/>
        <v>0</v>
      </c>
      <c r="AA81" s="268">
        <f t="shared" si="17"/>
        <v>0</v>
      </c>
      <c r="AB81" s="268">
        <f t="shared" si="17"/>
        <v>0</v>
      </c>
      <c r="AC81" s="268">
        <f t="shared" si="17"/>
        <v>0</v>
      </c>
      <c r="AD81" s="268">
        <f t="shared" si="17"/>
        <v>0</v>
      </c>
      <c r="AE81" s="268">
        <f t="shared" si="17"/>
        <v>0</v>
      </c>
      <c r="AF81" s="268">
        <f t="shared" si="17"/>
        <v>0</v>
      </c>
      <c r="AG81" s="268">
        <f t="shared" si="17"/>
        <v>0</v>
      </c>
      <c r="AH81" s="268">
        <f t="shared" si="17"/>
        <v>0</v>
      </c>
      <c r="AI81" s="268">
        <f t="shared" si="17"/>
        <v>1</v>
      </c>
      <c r="AJ81" s="268">
        <f t="shared" si="17"/>
        <v>0</v>
      </c>
      <c r="AK81" s="268">
        <f t="shared" si="17"/>
        <v>0</v>
      </c>
      <c r="AL81" s="269">
        <f t="shared" si="5"/>
        <v>1</v>
      </c>
      <c r="AM81" s="270"/>
      <c r="AN81" s="270" t="b">
        <v>0</v>
      </c>
    </row>
    <row r="82" ht="15.75" customHeight="1">
      <c r="A82" s="249" t="s">
        <v>24</v>
      </c>
      <c r="B82" s="256" t="s">
        <v>43</v>
      </c>
      <c r="C82" s="256" t="s">
        <v>7</v>
      </c>
      <c r="D82" s="273"/>
      <c r="E82" s="274"/>
      <c r="F82" s="275"/>
      <c r="G82" s="257"/>
      <c r="H82" s="258"/>
      <c r="I82" s="259"/>
      <c r="J82" s="259"/>
      <c r="K82" s="259"/>
      <c r="L82" s="260"/>
      <c r="M82" s="261"/>
      <c r="N82" s="258"/>
      <c r="O82" s="258"/>
      <c r="P82" s="259"/>
      <c r="Q82" s="259"/>
      <c r="R82" s="259"/>
      <c r="S82" s="260"/>
      <c r="T82" s="261"/>
      <c r="U82" s="258"/>
      <c r="V82" s="258"/>
      <c r="W82" s="259"/>
      <c r="X82" s="259"/>
      <c r="Y82" s="259"/>
      <c r="Z82" s="260"/>
      <c r="AA82" s="261"/>
      <c r="AB82" s="258"/>
      <c r="AC82" s="258"/>
      <c r="AD82" s="259"/>
      <c r="AE82" s="259"/>
      <c r="AF82" s="259"/>
      <c r="AG82" s="260"/>
      <c r="AH82" s="261"/>
      <c r="AI82" s="258"/>
      <c r="AJ82" s="258"/>
      <c r="AK82" s="259"/>
      <c r="AL82" s="282">
        <f t="shared" si="5"/>
        <v>0</v>
      </c>
      <c r="AM82" s="264"/>
      <c r="AN82" s="263" t="b">
        <v>0</v>
      </c>
    </row>
    <row r="83" ht="15.75" customHeight="1">
      <c r="A83" s="249" t="s">
        <v>24</v>
      </c>
      <c r="B83" s="256" t="s">
        <v>43</v>
      </c>
      <c r="C83" s="256" t="s">
        <v>7</v>
      </c>
      <c r="D83" s="273" t="s">
        <v>269</v>
      </c>
      <c r="E83" s="274"/>
      <c r="F83" s="275"/>
      <c r="G83" s="257"/>
      <c r="H83" s="258">
        <v>1.0</v>
      </c>
      <c r="I83" s="259"/>
      <c r="J83" s="259"/>
      <c r="K83" s="259"/>
      <c r="L83" s="260"/>
      <c r="M83" s="261"/>
      <c r="N83" s="258"/>
      <c r="O83" s="258">
        <v>1.0</v>
      </c>
      <c r="P83" s="259"/>
      <c r="Q83" s="259"/>
      <c r="R83" s="259"/>
      <c r="S83" s="260"/>
      <c r="T83" s="261"/>
      <c r="U83" s="258"/>
      <c r="V83" s="258">
        <v>1.0</v>
      </c>
      <c r="W83" s="259"/>
      <c r="X83" s="259"/>
      <c r="Y83" s="259"/>
      <c r="Z83" s="260"/>
      <c r="AA83" s="261"/>
      <c r="AB83" s="258">
        <v>1.0</v>
      </c>
      <c r="AC83" s="258"/>
      <c r="AD83" s="259"/>
      <c r="AE83" s="259"/>
      <c r="AF83" s="259"/>
      <c r="AG83" s="260"/>
      <c r="AH83" s="261"/>
      <c r="AI83" s="258"/>
      <c r="AJ83" s="258">
        <v>1.0</v>
      </c>
      <c r="AK83" s="259"/>
      <c r="AL83" s="282">
        <f t="shared" si="5"/>
        <v>5</v>
      </c>
      <c r="AM83" s="265"/>
      <c r="AN83" s="263" t="b">
        <v>1</v>
      </c>
    </row>
    <row r="84" ht="15.75" customHeight="1">
      <c r="A84" s="266" t="s">
        <v>24</v>
      </c>
      <c r="B84" s="267" t="s">
        <v>43</v>
      </c>
      <c r="C84" s="267" t="s">
        <v>7</v>
      </c>
      <c r="D84" s="283" t="s">
        <v>267</v>
      </c>
      <c r="E84" s="284"/>
      <c r="F84" s="285"/>
      <c r="G84" s="268">
        <f t="shared" ref="G84:AK84" si="18">SUM(G82:G83)</f>
        <v>0</v>
      </c>
      <c r="H84" s="268">
        <f t="shared" si="18"/>
        <v>1</v>
      </c>
      <c r="I84" s="268">
        <f t="shared" si="18"/>
        <v>0</v>
      </c>
      <c r="J84" s="268">
        <f t="shared" si="18"/>
        <v>0</v>
      </c>
      <c r="K84" s="268">
        <f t="shared" si="18"/>
        <v>0</v>
      </c>
      <c r="L84" s="268">
        <f t="shared" si="18"/>
        <v>0</v>
      </c>
      <c r="M84" s="268">
        <f t="shared" si="18"/>
        <v>0</v>
      </c>
      <c r="N84" s="268">
        <f t="shared" si="18"/>
        <v>0</v>
      </c>
      <c r="O84" s="268">
        <f t="shared" si="18"/>
        <v>1</v>
      </c>
      <c r="P84" s="268">
        <f t="shared" si="18"/>
        <v>0</v>
      </c>
      <c r="Q84" s="268">
        <f t="shared" si="18"/>
        <v>0</v>
      </c>
      <c r="R84" s="268">
        <f t="shared" si="18"/>
        <v>0</v>
      </c>
      <c r="S84" s="268">
        <f t="shared" si="18"/>
        <v>0</v>
      </c>
      <c r="T84" s="268">
        <f t="shared" si="18"/>
        <v>0</v>
      </c>
      <c r="U84" s="268">
        <f t="shared" si="18"/>
        <v>0</v>
      </c>
      <c r="V84" s="268">
        <f t="shared" si="18"/>
        <v>1</v>
      </c>
      <c r="W84" s="268">
        <f t="shared" si="18"/>
        <v>0</v>
      </c>
      <c r="X84" s="268">
        <f t="shared" si="18"/>
        <v>0</v>
      </c>
      <c r="Y84" s="268">
        <f t="shared" si="18"/>
        <v>0</v>
      </c>
      <c r="Z84" s="268">
        <f t="shared" si="18"/>
        <v>0</v>
      </c>
      <c r="AA84" s="268">
        <f t="shared" si="18"/>
        <v>0</v>
      </c>
      <c r="AB84" s="268">
        <f t="shared" si="18"/>
        <v>1</v>
      </c>
      <c r="AC84" s="268">
        <f t="shared" si="18"/>
        <v>0</v>
      </c>
      <c r="AD84" s="268">
        <f t="shared" si="18"/>
        <v>0</v>
      </c>
      <c r="AE84" s="268">
        <f t="shared" si="18"/>
        <v>0</v>
      </c>
      <c r="AF84" s="268">
        <f t="shared" si="18"/>
        <v>0</v>
      </c>
      <c r="AG84" s="268">
        <f t="shared" si="18"/>
        <v>0</v>
      </c>
      <c r="AH84" s="268">
        <f t="shared" si="18"/>
        <v>0</v>
      </c>
      <c r="AI84" s="268">
        <f t="shared" si="18"/>
        <v>0</v>
      </c>
      <c r="AJ84" s="268">
        <f t="shared" si="18"/>
        <v>1</v>
      </c>
      <c r="AK84" s="268">
        <f t="shared" si="18"/>
        <v>0</v>
      </c>
      <c r="AL84" s="269">
        <f t="shared" si="5"/>
        <v>5</v>
      </c>
      <c r="AM84" s="270"/>
      <c r="AN84" s="270" t="b">
        <v>0</v>
      </c>
    </row>
    <row r="85" ht="15.75" customHeight="1">
      <c r="A85" s="249" t="s">
        <v>24</v>
      </c>
      <c r="B85" s="256" t="s">
        <v>43</v>
      </c>
      <c r="C85" s="256" t="s">
        <v>15</v>
      </c>
      <c r="D85" s="273" t="s">
        <v>248</v>
      </c>
      <c r="E85" s="293"/>
      <c r="F85" s="294"/>
      <c r="G85" s="257"/>
      <c r="H85" s="258"/>
      <c r="I85" s="259"/>
      <c r="J85" s="259"/>
      <c r="K85" s="259"/>
      <c r="L85" s="260"/>
      <c r="M85" s="261"/>
      <c r="N85" s="258"/>
      <c r="O85" s="258"/>
      <c r="P85" s="259"/>
      <c r="Q85" s="259"/>
      <c r="R85" s="259"/>
      <c r="S85" s="260"/>
      <c r="T85" s="261"/>
      <c r="U85" s="258"/>
      <c r="V85" s="258"/>
      <c r="W85" s="259"/>
      <c r="X85" s="259"/>
      <c r="Y85" s="259"/>
      <c r="Z85" s="260"/>
      <c r="AA85" s="261"/>
      <c r="AB85" s="258"/>
      <c r="AC85" s="258"/>
      <c r="AD85" s="259"/>
      <c r="AE85" s="259"/>
      <c r="AF85" s="259"/>
      <c r="AG85" s="260"/>
      <c r="AH85" s="261"/>
      <c r="AI85" s="258"/>
      <c r="AJ85" s="258"/>
      <c r="AK85" s="259"/>
      <c r="AL85" s="282">
        <f t="shared" si="5"/>
        <v>0</v>
      </c>
      <c r="AM85" s="264"/>
      <c r="AN85" s="263" t="b">
        <v>0</v>
      </c>
    </row>
    <row r="86" ht="15.75" customHeight="1">
      <c r="A86" s="266" t="s">
        <v>24</v>
      </c>
      <c r="B86" s="267" t="s">
        <v>43</v>
      </c>
      <c r="C86" s="267" t="s">
        <v>15</v>
      </c>
      <c r="D86" s="283" t="s">
        <v>245</v>
      </c>
      <c r="E86" s="284"/>
      <c r="F86" s="285"/>
      <c r="G86" s="268">
        <f t="shared" ref="G86:AK86" si="19">SUM(G85)</f>
        <v>0</v>
      </c>
      <c r="H86" s="268">
        <f t="shared" si="19"/>
        <v>0</v>
      </c>
      <c r="I86" s="268">
        <f t="shared" si="19"/>
        <v>0</v>
      </c>
      <c r="J86" s="268">
        <f t="shared" si="19"/>
        <v>0</v>
      </c>
      <c r="K86" s="268">
        <f t="shared" si="19"/>
        <v>0</v>
      </c>
      <c r="L86" s="268">
        <f t="shared" si="19"/>
        <v>0</v>
      </c>
      <c r="M86" s="268">
        <f t="shared" si="19"/>
        <v>0</v>
      </c>
      <c r="N86" s="268">
        <f t="shared" si="19"/>
        <v>0</v>
      </c>
      <c r="O86" s="268">
        <f t="shared" si="19"/>
        <v>0</v>
      </c>
      <c r="P86" s="268">
        <f t="shared" si="19"/>
        <v>0</v>
      </c>
      <c r="Q86" s="268">
        <f t="shared" si="19"/>
        <v>0</v>
      </c>
      <c r="R86" s="268">
        <f t="shared" si="19"/>
        <v>0</v>
      </c>
      <c r="S86" s="268">
        <f t="shared" si="19"/>
        <v>0</v>
      </c>
      <c r="T86" s="268">
        <f t="shared" si="19"/>
        <v>0</v>
      </c>
      <c r="U86" s="268">
        <f t="shared" si="19"/>
        <v>0</v>
      </c>
      <c r="V86" s="268">
        <f t="shared" si="19"/>
        <v>0</v>
      </c>
      <c r="W86" s="268">
        <f t="shared" si="19"/>
        <v>0</v>
      </c>
      <c r="X86" s="268">
        <f t="shared" si="19"/>
        <v>0</v>
      </c>
      <c r="Y86" s="268">
        <f t="shared" si="19"/>
        <v>0</v>
      </c>
      <c r="Z86" s="268">
        <f t="shared" si="19"/>
        <v>0</v>
      </c>
      <c r="AA86" s="268">
        <f t="shared" si="19"/>
        <v>0</v>
      </c>
      <c r="AB86" s="268">
        <f t="shared" si="19"/>
        <v>0</v>
      </c>
      <c r="AC86" s="268">
        <f t="shared" si="19"/>
        <v>0</v>
      </c>
      <c r="AD86" s="268">
        <f t="shared" si="19"/>
        <v>0</v>
      </c>
      <c r="AE86" s="268">
        <f t="shared" si="19"/>
        <v>0</v>
      </c>
      <c r="AF86" s="268">
        <f t="shared" si="19"/>
        <v>0</v>
      </c>
      <c r="AG86" s="268">
        <f t="shared" si="19"/>
        <v>0</v>
      </c>
      <c r="AH86" s="268">
        <f t="shared" si="19"/>
        <v>0</v>
      </c>
      <c r="AI86" s="268">
        <f t="shared" si="19"/>
        <v>0</v>
      </c>
      <c r="AJ86" s="268">
        <f t="shared" si="19"/>
        <v>0</v>
      </c>
      <c r="AK86" s="268">
        <f t="shared" si="19"/>
        <v>0</v>
      </c>
      <c r="AL86" s="269">
        <f t="shared" si="5"/>
        <v>0</v>
      </c>
      <c r="AM86" s="270"/>
      <c r="AN86" s="270" t="b">
        <v>0</v>
      </c>
    </row>
    <row r="87" ht="15.75" customHeight="1">
      <c r="A87" s="249" t="s">
        <v>24</v>
      </c>
      <c r="B87" s="256" t="s">
        <v>45</v>
      </c>
      <c r="C87" s="256" t="s">
        <v>15</v>
      </c>
      <c r="D87" s="273" t="s">
        <v>252</v>
      </c>
      <c r="E87" s="274"/>
      <c r="F87" s="275"/>
      <c r="G87" s="257">
        <v>1.0</v>
      </c>
      <c r="H87" s="258">
        <v>1.0</v>
      </c>
      <c r="I87" s="259">
        <v>1.0</v>
      </c>
      <c r="J87" s="259">
        <v>1.0</v>
      </c>
      <c r="K87" s="259">
        <v>1.0</v>
      </c>
      <c r="L87" s="260"/>
      <c r="M87" s="261"/>
      <c r="N87" s="258">
        <v>1.0</v>
      </c>
      <c r="O87" s="258">
        <v>1.0</v>
      </c>
      <c r="P87" s="259">
        <v>1.0</v>
      </c>
      <c r="Q87" s="259">
        <v>1.0</v>
      </c>
      <c r="R87" s="259">
        <v>1.0</v>
      </c>
      <c r="S87" s="260"/>
      <c r="T87" s="261"/>
      <c r="U87" s="258">
        <v>1.0</v>
      </c>
      <c r="V87" s="258">
        <v>1.0</v>
      </c>
      <c r="W87" s="259">
        <v>1.0</v>
      </c>
      <c r="X87" s="259">
        <v>1.0</v>
      </c>
      <c r="Y87" s="259">
        <v>1.0</v>
      </c>
      <c r="Z87" s="260"/>
      <c r="AA87" s="261"/>
      <c r="AB87" s="258">
        <v>1.0</v>
      </c>
      <c r="AC87" s="258">
        <v>1.0</v>
      </c>
      <c r="AD87" s="259">
        <v>1.0</v>
      </c>
      <c r="AE87" s="259">
        <v>1.0</v>
      </c>
      <c r="AF87" s="259">
        <v>1.0</v>
      </c>
      <c r="AG87" s="260"/>
      <c r="AH87" s="261"/>
      <c r="AI87" s="258">
        <v>1.0</v>
      </c>
      <c r="AJ87" s="258">
        <v>1.0</v>
      </c>
      <c r="AK87" s="259">
        <v>1.0</v>
      </c>
      <c r="AL87" s="282">
        <f t="shared" si="5"/>
        <v>23</v>
      </c>
      <c r="AM87" s="265"/>
      <c r="AN87" s="263" t="b">
        <v>0</v>
      </c>
    </row>
    <row r="88" ht="15.75" customHeight="1">
      <c r="A88" s="249" t="s">
        <v>24</v>
      </c>
      <c r="B88" s="256" t="s">
        <v>45</v>
      </c>
      <c r="C88" s="256" t="s">
        <v>15</v>
      </c>
      <c r="D88" s="273"/>
      <c r="E88" s="274"/>
      <c r="F88" s="275"/>
      <c r="G88" s="257"/>
      <c r="H88" s="258"/>
      <c r="I88" s="259"/>
      <c r="J88" s="259"/>
      <c r="K88" s="259"/>
      <c r="L88" s="260"/>
      <c r="M88" s="261"/>
      <c r="N88" s="258"/>
      <c r="O88" s="258"/>
      <c r="P88" s="259"/>
      <c r="Q88" s="259"/>
      <c r="R88" s="259"/>
      <c r="S88" s="260"/>
      <c r="T88" s="261"/>
      <c r="U88" s="258"/>
      <c r="V88" s="258"/>
      <c r="W88" s="259"/>
      <c r="X88" s="259"/>
      <c r="Y88" s="259"/>
      <c r="Z88" s="260"/>
      <c r="AA88" s="261"/>
      <c r="AB88" s="258"/>
      <c r="AC88" s="258"/>
      <c r="AD88" s="259"/>
      <c r="AE88" s="259"/>
      <c r="AF88" s="259"/>
      <c r="AG88" s="260"/>
      <c r="AH88" s="261"/>
      <c r="AI88" s="258"/>
      <c r="AJ88" s="258"/>
      <c r="AK88" s="259"/>
      <c r="AL88" s="282">
        <f t="shared" si="5"/>
        <v>0</v>
      </c>
      <c r="AM88" s="265"/>
      <c r="AN88" s="263" t="b">
        <v>0</v>
      </c>
    </row>
    <row r="89" ht="15.75" customHeight="1">
      <c r="A89" s="266" t="s">
        <v>24</v>
      </c>
      <c r="B89" s="267" t="s">
        <v>45</v>
      </c>
      <c r="C89" s="267" t="s">
        <v>15</v>
      </c>
      <c r="D89" s="283" t="s">
        <v>245</v>
      </c>
      <c r="E89" s="284"/>
      <c r="F89" s="285"/>
      <c r="G89" s="268">
        <f t="shared" ref="G89:AK89" si="20">SUM(G87:G88)</f>
        <v>1</v>
      </c>
      <c r="H89" s="268">
        <f t="shared" si="20"/>
        <v>1</v>
      </c>
      <c r="I89" s="268">
        <f t="shared" si="20"/>
        <v>1</v>
      </c>
      <c r="J89" s="268">
        <f t="shared" si="20"/>
        <v>1</v>
      </c>
      <c r="K89" s="268">
        <f t="shared" si="20"/>
        <v>1</v>
      </c>
      <c r="L89" s="268">
        <f t="shared" si="20"/>
        <v>0</v>
      </c>
      <c r="M89" s="268">
        <f t="shared" si="20"/>
        <v>0</v>
      </c>
      <c r="N89" s="268">
        <f t="shared" si="20"/>
        <v>1</v>
      </c>
      <c r="O89" s="268">
        <f t="shared" si="20"/>
        <v>1</v>
      </c>
      <c r="P89" s="268">
        <f t="shared" si="20"/>
        <v>1</v>
      </c>
      <c r="Q89" s="268">
        <f t="shared" si="20"/>
        <v>1</v>
      </c>
      <c r="R89" s="268">
        <f t="shared" si="20"/>
        <v>1</v>
      </c>
      <c r="S89" s="268">
        <f t="shared" si="20"/>
        <v>0</v>
      </c>
      <c r="T89" s="268">
        <f t="shared" si="20"/>
        <v>0</v>
      </c>
      <c r="U89" s="268">
        <f t="shared" si="20"/>
        <v>1</v>
      </c>
      <c r="V89" s="268">
        <f t="shared" si="20"/>
        <v>1</v>
      </c>
      <c r="W89" s="268">
        <f t="shared" si="20"/>
        <v>1</v>
      </c>
      <c r="X89" s="268">
        <f t="shared" si="20"/>
        <v>1</v>
      </c>
      <c r="Y89" s="268">
        <f t="shared" si="20"/>
        <v>1</v>
      </c>
      <c r="Z89" s="268">
        <f t="shared" si="20"/>
        <v>0</v>
      </c>
      <c r="AA89" s="268">
        <f t="shared" si="20"/>
        <v>0</v>
      </c>
      <c r="AB89" s="268">
        <f t="shared" si="20"/>
        <v>1</v>
      </c>
      <c r="AC89" s="268">
        <f t="shared" si="20"/>
        <v>1</v>
      </c>
      <c r="AD89" s="268">
        <f t="shared" si="20"/>
        <v>1</v>
      </c>
      <c r="AE89" s="268">
        <f t="shared" si="20"/>
        <v>1</v>
      </c>
      <c r="AF89" s="268">
        <f t="shared" si="20"/>
        <v>1</v>
      </c>
      <c r="AG89" s="268">
        <f t="shared" si="20"/>
        <v>0</v>
      </c>
      <c r="AH89" s="268">
        <f t="shared" si="20"/>
        <v>0</v>
      </c>
      <c r="AI89" s="268">
        <f t="shared" si="20"/>
        <v>1</v>
      </c>
      <c r="AJ89" s="268">
        <f t="shared" si="20"/>
        <v>1</v>
      </c>
      <c r="AK89" s="268">
        <f t="shared" si="20"/>
        <v>1</v>
      </c>
      <c r="AL89" s="269">
        <f t="shared" si="5"/>
        <v>23</v>
      </c>
      <c r="AM89" s="270"/>
      <c r="AN89" s="270" t="b">
        <v>0</v>
      </c>
    </row>
    <row r="90" ht="15.75" customHeight="1">
      <c r="A90" s="249" t="s">
        <v>24</v>
      </c>
      <c r="B90" s="256" t="s">
        <v>45</v>
      </c>
      <c r="C90" s="256" t="s">
        <v>11</v>
      </c>
      <c r="D90" s="273" t="s">
        <v>161</v>
      </c>
      <c r="E90" s="274"/>
      <c r="F90" s="275"/>
      <c r="G90" s="257">
        <v>1.0</v>
      </c>
      <c r="H90" s="258">
        <v>1.0</v>
      </c>
      <c r="I90" s="259">
        <v>1.0</v>
      </c>
      <c r="J90" s="259">
        <v>1.0</v>
      </c>
      <c r="K90" s="259">
        <v>1.0</v>
      </c>
      <c r="L90" s="260">
        <v>1.0</v>
      </c>
      <c r="M90" s="261">
        <v>1.0</v>
      </c>
      <c r="N90" s="258">
        <v>1.0</v>
      </c>
      <c r="O90" s="258">
        <v>1.0</v>
      </c>
      <c r="P90" s="259">
        <v>1.0</v>
      </c>
      <c r="Q90" s="259">
        <v>1.0</v>
      </c>
      <c r="R90" s="259">
        <v>1.0</v>
      </c>
      <c r="S90" s="260">
        <v>1.0</v>
      </c>
      <c r="T90" s="261">
        <v>1.0</v>
      </c>
      <c r="U90" s="258">
        <v>1.0</v>
      </c>
      <c r="V90" s="258">
        <v>1.0</v>
      </c>
      <c r="W90" s="259">
        <v>1.0</v>
      </c>
      <c r="X90" s="259">
        <v>1.0</v>
      </c>
      <c r="Y90" s="259">
        <v>1.0</v>
      </c>
      <c r="Z90" s="260">
        <v>1.0</v>
      </c>
      <c r="AA90" s="261">
        <v>1.0</v>
      </c>
      <c r="AB90" s="258">
        <v>1.0</v>
      </c>
      <c r="AC90" s="258">
        <v>1.0</v>
      </c>
      <c r="AD90" s="259">
        <v>1.0</v>
      </c>
      <c r="AE90" s="259">
        <v>1.0</v>
      </c>
      <c r="AF90" s="259">
        <v>1.0</v>
      </c>
      <c r="AG90" s="260">
        <v>1.0</v>
      </c>
      <c r="AH90" s="261">
        <v>1.0</v>
      </c>
      <c r="AI90" s="258">
        <v>1.0</v>
      </c>
      <c r="AJ90" s="258">
        <v>1.0</v>
      </c>
      <c r="AK90" s="259">
        <v>1.0</v>
      </c>
      <c r="AL90" s="282">
        <f t="shared" si="5"/>
        <v>31</v>
      </c>
      <c r="AM90" s="264"/>
      <c r="AN90" s="263" t="b">
        <v>0</v>
      </c>
    </row>
    <row r="91" ht="15.75" customHeight="1">
      <c r="A91" s="249" t="s">
        <v>24</v>
      </c>
      <c r="B91" s="256" t="s">
        <v>45</v>
      </c>
      <c r="C91" s="256" t="s">
        <v>11</v>
      </c>
      <c r="D91" s="273"/>
      <c r="E91" s="274"/>
      <c r="F91" s="275"/>
      <c r="G91" s="257"/>
      <c r="H91" s="258"/>
      <c r="I91" s="259"/>
      <c r="J91" s="259"/>
      <c r="K91" s="259"/>
      <c r="L91" s="260"/>
      <c r="M91" s="261"/>
      <c r="N91" s="258"/>
      <c r="O91" s="258"/>
      <c r="P91" s="259"/>
      <c r="Q91" s="259"/>
      <c r="R91" s="259"/>
      <c r="S91" s="260"/>
      <c r="T91" s="261"/>
      <c r="U91" s="258"/>
      <c r="V91" s="258"/>
      <c r="W91" s="259"/>
      <c r="X91" s="259"/>
      <c r="Y91" s="259"/>
      <c r="Z91" s="260"/>
      <c r="AA91" s="261"/>
      <c r="AB91" s="258"/>
      <c r="AC91" s="258"/>
      <c r="AD91" s="259"/>
      <c r="AE91" s="259"/>
      <c r="AF91" s="259"/>
      <c r="AG91" s="260"/>
      <c r="AH91" s="261"/>
      <c r="AI91" s="258"/>
      <c r="AJ91" s="258"/>
      <c r="AK91" s="259"/>
      <c r="AL91" s="282">
        <f t="shared" si="5"/>
        <v>0</v>
      </c>
      <c r="AM91" s="265"/>
      <c r="AN91" s="263" t="b">
        <v>0</v>
      </c>
    </row>
    <row r="92" ht="15.75" customHeight="1">
      <c r="A92" s="266" t="s">
        <v>24</v>
      </c>
      <c r="B92" s="267" t="s">
        <v>45</v>
      </c>
      <c r="C92" s="267" t="s">
        <v>11</v>
      </c>
      <c r="D92" s="283" t="s">
        <v>141</v>
      </c>
      <c r="E92" s="284"/>
      <c r="F92" s="285"/>
      <c r="G92" s="268">
        <f t="shared" ref="G92:AK92" si="21">SUM(G90:G91)</f>
        <v>1</v>
      </c>
      <c r="H92" s="268">
        <f t="shared" si="21"/>
        <v>1</v>
      </c>
      <c r="I92" s="268">
        <f t="shared" si="21"/>
        <v>1</v>
      </c>
      <c r="J92" s="268">
        <f t="shared" si="21"/>
        <v>1</v>
      </c>
      <c r="K92" s="268">
        <f t="shared" si="21"/>
        <v>1</v>
      </c>
      <c r="L92" s="268">
        <f t="shared" si="21"/>
        <v>1</v>
      </c>
      <c r="M92" s="268">
        <f t="shared" si="21"/>
        <v>1</v>
      </c>
      <c r="N92" s="268">
        <f t="shared" si="21"/>
        <v>1</v>
      </c>
      <c r="O92" s="268">
        <f t="shared" si="21"/>
        <v>1</v>
      </c>
      <c r="P92" s="268">
        <f t="shared" si="21"/>
        <v>1</v>
      </c>
      <c r="Q92" s="268">
        <f t="shared" si="21"/>
        <v>1</v>
      </c>
      <c r="R92" s="268">
        <f t="shared" si="21"/>
        <v>1</v>
      </c>
      <c r="S92" s="268">
        <f t="shared" si="21"/>
        <v>1</v>
      </c>
      <c r="T92" s="268">
        <f t="shared" si="21"/>
        <v>1</v>
      </c>
      <c r="U92" s="268">
        <f t="shared" si="21"/>
        <v>1</v>
      </c>
      <c r="V92" s="268">
        <f t="shared" si="21"/>
        <v>1</v>
      </c>
      <c r="W92" s="268">
        <f t="shared" si="21"/>
        <v>1</v>
      </c>
      <c r="X92" s="268">
        <f t="shared" si="21"/>
        <v>1</v>
      </c>
      <c r="Y92" s="268">
        <f t="shared" si="21"/>
        <v>1</v>
      </c>
      <c r="Z92" s="268">
        <f t="shared" si="21"/>
        <v>1</v>
      </c>
      <c r="AA92" s="268">
        <f t="shared" si="21"/>
        <v>1</v>
      </c>
      <c r="AB92" s="268">
        <f t="shared" si="21"/>
        <v>1</v>
      </c>
      <c r="AC92" s="268">
        <f t="shared" si="21"/>
        <v>1</v>
      </c>
      <c r="AD92" s="268">
        <f t="shared" si="21"/>
        <v>1</v>
      </c>
      <c r="AE92" s="268">
        <f t="shared" si="21"/>
        <v>1</v>
      </c>
      <c r="AF92" s="268">
        <f t="shared" si="21"/>
        <v>1</v>
      </c>
      <c r="AG92" s="268">
        <f t="shared" si="21"/>
        <v>1</v>
      </c>
      <c r="AH92" s="268">
        <f t="shared" si="21"/>
        <v>1</v>
      </c>
      <c r="AI92" s="268">
        <f t="shared" si="21"/>
        <v>1</v>
      </c>
      <c r="AJ92" s="268">
        <f t="shared" si="21"/>
        <v>1</v>
      </c>
      <c r="AK92" s="268">
        <f t="shared" si="21"/>
        <v>1</v>
      </c>
      <c r="AL92" s="269">
        <f t="shared" si="5"/>
        <v>31</v>
      </c>
      <c r="AM92" s="270"/>
      <c r="AN92" s="270" t="b">
        <v>0</v>
      </c>
    </row>
    <row r="93" ht="15.75" customHeight="1">
      <c r="A93" s="249" t="s">
        <v>32</v>
      </c>
      <c r="B93" s="256" t="s">
        <v>32</v>
      </c>
      <c r="C93" s="256" t="s">
        <v>15</v>
      </c>
      <c r="D93" s="273" t="s">
        <v>254</v>
      </c>
      <c r="E93" s="274"/>
      <c r="F93" s="294"/>
      <c r="G93" s="295"/>
      <c r="H93" s="296"/>
      <c r="I93" s="296"/>
      <c r="J93" s="296"/>
      <c r="K93" s="296"/>
      <c r="L93" s="296"/>
      <c r="M93" s="296"/>
      <c r="N93" s="296"/>
      <c r="O93" s="296"/>
      <c r="P93" s="296"/>
      <c r="Q93" s="296"/>
      <c r="R93" s="296"/>
      <c r="S93" s="296"/>
      <c r="T93" s="296"/>
      <c r="U93" s="296"/>
      <c r="V93" s="296"/>
      <c r="W93" s="296"/>
      <c r="X93" s="296"/>
      <c r="Y93" s="296"/>
      <c r="Z93" s="296"/>
      <c r="AA93" s="296"/>
      <c r="AB93" s="296"/>
      <c r="AC93" s="296"/>
      <c r="AD93" s="296"/>
      <c r="AE93" s="296"/>
      <c r="AF93" s="296"/>
      <c r="AG93" s="296"/>
      <c r="AH93" s="296"/>
      <c r="AI93" s="296"/>
      <c r="AJ93" s="296"/>
      <c r="AK93" s="297"/>
      <c r="AL93" s="298" t="str">
        <f t="shared" ref="AL93:AL94" si="22">SUM(#REF!+#REF!+#REF!+#REF!+#REF!+#REF!+#REF!+#REF!+#REF!+#REF!+#REF!+#REF!+#REF!)</f>
        <v>#REF!</v>
      </c>
      <c r="AM93" s="264"/>
      <c r="AN93" s="263" t="b">
        <v>0</v>
      </c>
    </row>
    <row r="94" ht="15.75" customHeight="1">
      <c r="A94" s="266" t="s">
        <v>32</v>
      </c>
      <c r="B94" s="288" t="s">
        <v>32</v>
      </c>
      <c r="C94" s="291" t="s">
        <v>15</v>
      </c>
      <c r="D94" s="292" t="s">
        <v>245</v>
      </c>
      <c r="E94" s="299"/>
      <c r="F94" s="32"/>
      <c r="G94" s="300"/>
      <c r="H94" s="296"/>
      <c r="I94" s="296"/>
      <c r="J94" s="296"/>
      <c r="K94" s="296"/>
      <c r="L94" s="296"/>
      <c r="M94" s="296"/>
      <c r="N94" s="296"/>
      <c r="O94" s="296"/>
      <c r="P94" s="296"/>
      <c r="Q94" s="296"/>
      <c r="R94" s="296"/>
      <c r="S94" s="296"/>
      <c r="T94" s="296"/>
      <c r="U94" s="296"/>
      <c r="V94" s="296"/>
      <c r="W94" s="296"/>
      <c r="X94" s="296"/>
      <c r="Y94" s="296"/>
      <c r="Z94" s="296"/>
      <c r="AA94" s="296"/>
      <c r="AB94" s="296"/>
      <c r="AC94" s="296"/>
      <c r="AD94" s="296"/>
      <c r="AE94" s="296"/>
      <c r="AF94" s="296"/>
      <c r="AG94" s="296"/>
      <c r="AH94" s="296"/>
      <c r="AI94" s="296"/>
      <c r="AJ94" s="296"/>
      <c r="AK94" s="297"/>
      <c r="AL94" s="301" t="str">
        <f t="shared" si="22"/>
        <v>#REF!</v>
      </c>
      <c r="AM94" s="302"/>
      <c r="AN94" s="270" t="b">
        <v>0</v>
      </c>
    </row>
    <row r="95" ht="15.75" customHeight="1">
      <c r="A95" s="249" t="s">
        <v>24</v>
      </c>
      <c r="B95" s="256" t="s">
        <v>73</v>
      </c>
      <c r="C95" s="256" t="s">
        <v>15</v>
      </c>
      <c r="D95" s="256" t="s">
        <v>263</v>
      </c>
      <c r="E95" s="256"/>
      <c r="F95" s="256"/>
      <c r="G95" s="257"/>
      <c r="H95" s="258"/>
      <c r="I95" s="258"/>
      <c r="J95" s="258"/>
      <c r="K95" s="258"/>
      <c r="L95" s="261"/>
      <c r="M95" s="261"/>
      <c r="N95" s="258"/>
      <c r="O95" s="258"/>
      <c r="P95" s="258"/>
      <c r="Q95" s="258"/>
      <c r="R95" s="258"/>
      <c r="S95" s="261"/>
      <c r="T95" s="261"/>
      <c r="U95" s="258"/>
      <c r="V95" s="258"/>
      <c r="W95" s="258"/>
      <c r="X95" s="258"/>
      <c r="Y95" s="258"/>
      <c r="Z95" s="261"/>
      <c r="AA95" s="261"/>
      <c r="AB95" s="258"/>
      <c r="AC95" s="258"/>
      <c r="AD95" s="258"/>
      <c r="AE95" s="258"/>
      <c r="AF95" s="258"/>
      <c r="AG95" s="261"/>
      <c r="AH95" s="261"/>
      <c r="AI95" s="258"/>
      <c r="AJ95" s="258"/>
      <c r="AK95" s="258"/>
      <c r="AL95" s="290">
        <f t="shared" ref="AL95:AL129" si="24">SUM(G95:AK95)</f>
        <v>0</v>
      </c>
      <c r="AM95" s="264"/>
      <c r="AN95" s="263" t="b">
        <v>0</v>
      </c>
    </row>
    <row r="96" ht="15.75" customHeight="1">
      <c r="A96" s="266" t="s">
        <v>24</v>
      </c>
      <c r="B96" s="288" t="s">
        <v>73</v>
      </c>
      <c r="C96" s="267" t="s">
        <v>15</v>
      </c>
      <c r="D96" s="267" t="s">
        <v>245</v>
      </c>
      <c r="E96" s="267"/>
      <c r="F96" s="267"/>
      <c r="G96" s="268">
        <f t="shared" ref="G96:AK96" si="23">SUM(G95)</f>
        <v>0</v>
      </c>
      <c r="H96" s="268">
        <f t="shared" si="23"/>
        <v>0</v>
      </c>
      <c r="I96" s="268">
        <f t="shared" si="23"/>
        <v>0</v>
      </c>
      <c r="J96" s="268">
        <f t="shared" si="23"/>
        <v>0</v>
      </c>
      <c r="K96" s="268">
        <f t="shared" si="23"/>
        <v>0</v>
      </c>
      <c r="L96" s="268">
        <f t="shared" si="23"/>
        <v>0</v>
      </c>
      <c r="M96" s="268">
        <f t="shared" si="23"/>
        <v>0</v>
      </c>
      <c r="N96" s="268">
        <f t="shared" si="23"/>
        <v>0</v>
      </c>
      <c r="O96" s="268">
        <f t="shared" si="23"/>
        <v>0</v>
      </c>
      <c r="P96" s="268">
        <f t="shared" si="23"/>
        <v>0</v>
      </c>
      <c r="Q96" s="268">
        <f t="shared" si="23"/>
        <v>0</v>
      </c>
      <c r="R96" s="268">
        <f t="shared" si="23"/>
        <v>0</v>
      </c>
      <c r="S96" s="268">
        <f t="shared" si="23"/>
        <v>0</v>
      </c>
      <c r="T96" s="268">
        <f t="shared" si="23"/>
        <v>0</v>
      </c>
      <c r="U96" s="268">
        <f t="shared" si="23"/>
        <v>0</v>
      </c>
      <c r="V96" s="268">
        <f t="shared" si="23"/>
        <v>0</v>
      </c>
      <c r="W96" s="268">
        <f t="shared" si="23"/>
        <v>0</v>
      </c>
      <c r="X96" s="268">
        <f t="shared" si="23"/>
        <v>0</v>
      </c>
      <c r="Y96" s="268">
        <f t="shared" si="23"/>
        <v>0</v>
      </c>
      <c r="Z96" s="268">
        <f t="shared" si="23"/>
        <v>0</v>
      </c>
      <c r="AA96" s="268">
        <f t="shared" si="23"/>
        <v>0</v>
      </c>
      <c r="AB96" s="268">
        <f t="shared" si="23"/>
        <v>0</v>
      </c>
      <c r="AC96" s="268">
        <f t="shared" si="23"/>
        <v>0</v>
      </c>
      <c r="AD96" s="268">
        <f t="shared" si="23"/>
        <v>0</v>
      </c>
      <c r="AE96" s="268">
        <f t="shared" si="23"/>
        <v>0</v>
      </c>
      <c r="AF96" s="268">
        <f t="shared" si="23"/>
        <v>0</v>
      </c>
      <c r="AG96" s="268">
        <f t="shared" si="23"/>
        <v>0</v>
      </c>
      <c r="AH96" s="268">
        <f t="shared" si="23"/>
        <v>0</v>
      </c>
      <c r="AI96" s="268">
        <f t="shared" si="23"/>
        <v>0</v>
      </c>
      <c r="AJ96" s="268">
        <f t="shared" si="23"/>
        <v>0</v>
      </c>
      <c r="AK96" s="268">
        <f t="shared" si="23"/>
        <v>0</v>
      </c>
      <c r="AL96" s="269">
        <f t="shared" si="24"/>
        <v>0</v>
      </c>
      <c r="AM96" s="270"/>
      <c r="AN96" s="303" t="b">
        <v>0</v>
      </c>
    </row>
    <row r="97" ht="15.75" customHeight="1">
      <c r="A97" s="249" t="s">
        <v>24</v>
      </c>
      <c r="B97" s="256" t="s">
        <v>50</v>
      </c>
      <c r="C97" s="256" t="s">
        <v>11</v>
      </c>
      <c r="D97" s="256" t="s">
        <v>168</v>
      </c>
      <c r="E97" s="256"/>
      <c r="F97" s="256"/>
      <c r="G97" s="257">
        <v>2.0</v>
      </c>
      <c r="H97" s="258">
        <v>2.0</v>
      </c>
      <c r="I97" s="258">
        <v>2.0</v>
      </c>
      <c r="J97" s="258">
        <v>2.0</v>
      </c>
      <c r="K97" s="258">
        <v>2.0</v>
      </c>
      <c r="L97" s="261">
        <v>2.0</v>
      </c>
      <c r="M97" s="261"/>
      <c r="N97" s="258">
        <v>2.0</v>
      </c>
      <c r="O97" s="258">
        <v>2.0</v>
      </c>
      <c r="P97" s="258">
        <v>2.0</v>
      </c>
      <c r="Q97" s="258">
        <v>2.0</v>
      </c>
      <c r="R97" s="258">
        <v>2.0</v>
      </c>
      <c r="S97" s="261">
        <v>2.0</v>
      </c>
      <c r="T97" s="261"/>
      <c r="U97" s="258">
        <v>2.0</v>
      </c>
      <c r="V97" s="258">
        <v>2.0</v>
      </c>
      <c r="W97" s="258">
        <v>2.0</v>
      </c>
      <c r="X97" s="258">
        <v>2.0</v>
      </c>
      <c r="Y97" s="258">
        <v>2.0</v>
      </c>
      <c r="Z97" s="261">
        <v>2.0</v>
      </c>
      <c r="AA97" s="261">
        <v>2.0</v>
      </c>
      <c r="AB97" s="258">
        <v>2.0</v>
      </c>
      <c r="AC97" s="258">
        <v>2.0</v>
      </c>
      <c r="AD97" s="258">
        <v>2.0</v>
      </c>
      <c r="AE97" s="258"/>
      <c r="AF97" s="258"/>
      <c r="AG97" s="261"/>
      <c r="AH97" s="261"/>
      <c r="AI97" s="258">
        <v>2.0</v>
      </c>
      <c r="AJ97" s="258">
        <v>2.0</v>
      </c>
      <c r="AK97" s="258">
        <v>2.0</v>
      </c>
      <c r="AL97" s="290">
        <f t="shared" si="24"/>
        <v>50</v>
      </c>
      <c r="AM97" s="264"/>
      <c r="AN97" s="263" t="b">
        <v>0</v>
      </c>
    </row>
    <row r="98" ht="15.75" customHeight="1">
      <c r="A98" s="249" t="s">
        <v>24</v>
      </c>
      <c r="B98" s="256" t="s">
        <v>50</v>
      </c>
      <c r="C98" s="256" t="s">
        <v>11</v>
      </c>
      <c r="D98" s="256" t="s">
        <v>156</v>
      </c>
      <c r="E98" s="256"/>
      <c r="F98" s="256"/>
      <c r="G98" s="304"/>
      <c r="H98" s="258"/>
      <c r="I98" s="258"/>
      <c r="J98" s="258"/>
      <c r="K98" s="258"/>
      <c r="L98" s="261"/>
      <c r="M98" s="261">
        <v>2.0</v>
      </c>
      <c r="N98" s="259"/>
      <c r="O98" s="259"/>
      <c r="P98" s="258"/>
      <c r="Q98" s="258"/>
      <c r="R98" s="258"/>
      <c r="S98" s="261"/>
      <c r="T98" s="261">
        <v>2.0</v>
      </c>
      <c r="U98" s="259"/>
      <c r="V98" s="259"/>
      <c r="W98" s="258"/>
      <c r="X98" s="258"/>
      <c r="Y98" s="258"/>
      <c r="Z98" s="261"/>
      <c r="AA98" s="261"/>
      <c r="AB98" s="259"/>
      <c r="AC98" s="259"/>
      <c r="AD98" s="258"/>
      <c r="AE98" s="258"/>
      <c r="AF98" s="258"/>
      <c r="AG98" s="261"/>
      <c r="AH98" s="261"/>
      <c r="AI98" s="259"/>
      <c r="AJ98" s="259"/>
      <c r="AK98" s="258"/>
      <c r="AL98" s="290">
        <f t="shared" si="24"/>
        <v>4</v>
      </c>
      <c r="AM98" s="264"/>
      <c r="AN98" s="263" t="b">
        <v>0</v>
      </c>
    </row>
    <row r="99" ht="15.75" customHeight="1">
      <c r="A99" s="249" t="s">
        <v>24</v>
      </c>
      <c r="B99" s="256" t="s">
        <v>50</v>
      </c>
      <c r="C99" s="256" t="s">
        <v>11</v>
      </c>
      <c r="D99" s="256" t="s">
        <v>192</v>
      </c>
      <c r="E99" s="256"/>
      <c r="F99" s="256"/>
      <c r="G99" s="304"/>
      <c r="H99" s="258"/>
      <c r="I99" s="258"/>
      <c r="J99" s="258"/>
      <c r="K99" s="258"/>
      <c r="L99" s="261"/>
      <c r="M99" s="261"/>
      <c r="N99" s="259"/>
      <c r="O99" s="259"/>
      <c r="P99" s="258"/>
      <c r="Q99" s="258"/>
      <c r="R99" s="258"/>
      <c r="S99" s="261"/>
      <c r="T99" s="261"/>
      <c r="U99" s="259"/>
      <c r="V99" s="259"/>
      <c r="W99" s="258"/>
      <c r="X99" s="258"/>
      <c r="Y99" s="258"/>
      <c r="Z99" s="261"/>
      <c r="AA99" s="261"/>
      <c r="AB99" s="259"/>
      <c r="AC99" s="259"/>
      <c r="AD99" s="258"/>
      <c r="AE99" s="258">
        <v>2.0</v>
      </c>
      <c r="AF99" s="258">
        <v>2.0</v>
      </c>
      <c r="AG99" s="261">
        <v>2.0</v>
      </c>
      <c r="AH99" s="261">
        <v>2.0</v>
      </c>
      <c r="AI99" s="259"/>
      <c r="AJ99" s="259"/>
      <c r="AK99" s="258"/>
      <c r="AL99" s="290">
        <f t="shared" si="24"/>
        <v>8</v>
      </c>
      <c r="AM99" s="264"/>
      <c r="AN99" s="263" t="b">
        <v>0</v>
      </c>
    </row>
    <row r="100" ht="15.75" customHeight="1">
      <c r="A100" s="266" t="s">
        <v>24</v>
      </c>
      <c r="B100" s="288" t="s">
        <v>50</v>
      </c>
      <c r="C100" s="291" t="s">
        <v>11</v>
      </c>
      <c r="D100" s="267" t="s">
        <v>141</v>
      </c>
      <c r="E100" s="267"/>
      <c r="F100" s="267"/>
      <c r="G100" s="305">
        <f t="shared" ref="G100:AK100" si="25">SUM(G97:G99)</f>
        <v>2</v>
      </c>
      <c r="H100" s="305">
        <f t="shared" si="25"/>
        <v>2</v>
      </c>
      <c r="I100" s="305">
        <f t="shared" si="25"/>
        <v>2</v>
      </c>
      <c r="J100" s="305">
        <f t="shared" si="25"/>
        <v>2</v>
      </c>
      <c r="K100" s="305">
        <f t="shared" si="25"/>
        <v>2</v>
      </c>
      <c r="L100" s="305">
        <f t="shared" si="25"/>
        <v>2</v>
      </c>
      <c r="M100" s="305">
        <f t="shared" si="25"/>
        <v>2</v>
      </c>
      <c r="N100" s="305">
        <f t="shared" si="25"/>
        <v>2</v>
      </c>
      <c r="O100" s="305">
        <f t="shared" si="25"/>
        <v>2</v>
      </c>
      <c r="P100" s="305">
        <f t="shared" si="25"/>
        <v>2</v>
      </c>
      <c r="Q100" s="305">
        <f t="shared" si="25"/>
        <v>2</v>
      </c>
      <c r="R100" s="305">
        <f t="shared" si="25"/>
        <v>2</v>
      </c>
      <c r="S100" s="305">
        <f t="shared" si="25"/>
        <v>2</v>
      </c>
      <c r="T100" s="305">
        <f t="shared" si="25"/>
        <v>2</v>
      </c>
      <c r="U100" s="305">
        <f t="shared" si="25"/>
        <v>2</v>
      </c>
      <c r="V100" s="305">
        <f t="shared" si="25"/>
        <v>2</v>
      </c>
      <c r="W100" s="305">
        <f t="shared" si="25"/>
        <v>2</v>
      </c>
      <c r="X100" s="305">
        <f t="shared" si="25"/>
        <v>2</v>
      </c>
      <c r="Y100" s="305">
        <f t="shared" si="25"/>
        <v>2</v>
      </c>
      <c r="Z100" s="305">
        <f t="shared" si="25"/>
        <v>2</v>
      </c>
      <c r="AA100" s="305">
        <f t="shared" si="25"/>
        <v>2</v>
      </c>
      <c r="AB100" s="305">
        <f t="shared" si="25"/>
        <v>2</v>
      </c>
      <c r="AC100" s="305">
        <f t="shared" si="25"/>
        <v>2</v>
      </c>
      <c r="AD100" s="305">
        <f t="shared" si="25"/>
        <v>2</v>
      </c>
      <c r="AE100" s="305">
        <f t="shared" si="25"/>
        <v>2</v>
      </c>
      <c r="AF100" s="305">
        <f t="shared" si="25"/>
        <v>2</v>
      </c>
      <c r="AG100" s="305">
        <f t="shared" si="25"/>
        <v>2</v>
      </c>
      <c r="AH100" s="305">
        <f t="shared" si="25"/>
        <v>2</v>
      </c>
      <c r="AI100" s="305">
        <f t="shared" si="25"/>
        <v>2</v>
      </c>
      <c r="AJ100" s="305">
        <f t="shared" si="25"/>
        <v>2</v>
      </c>
      <c r="AK100" s="305">
        <f t="shared" si="25"/>
        <v>2</v>
      </c>
      <c r="AL100" s="269">
        <f t="shared" si="24"/>
        <v>62</v>
      </c>
      <c r="AM100" s="270"/>
      <c r="AN100" s="303" t="b">
        <v>0</v>
      </c>
    </row>
    <row r="101" ht="15.75" customHeight="1">
      <c r="A101" s="249" t="s">
        <v>5</v>
      </c>
      <c r="B101" s="256" t="s">
        <v>64</v>
      </c>
      <c r="C101" s="256" t="s">
        <v>26</v>
      </c>
      <c r="D101" s="256" t="s">
        <v>234</v>
      </c>
      <c r="E101" s="256"/>
      <c r="F101" s="256"/>
      <c r="G101" s="257">
        <v>8.0</v>
      </c>
      <c r="H101" s="258">
        <v>8.0</v>
      </c>
      <c r="I101" s="258">
        <v>8.0</v>
      </c>
      <c r="J101" s="258">
        <v>8.0</v>
      </c>
      <c r="K101" s="258">
        <v>8.0</v>
      </c>
      <c r="L101" s="261"/>
      <c r="M101" s="261"/>
      <c r="N101" s="258">
        <v>8.0</v>
      </c>
      <c r="O101" s="258">
        <v>8.0</v>
      </c>
      <c r="P101" s="258">
        <v>8.0</v>
      </c>
      <c r="Q101" s="258">
        <v>8.0</v>
      </c>
      <c r="R101" s="258">
        <v>8.0</v>
      </c>
      <c r="S101" s="261"/>
      <c r="T101" s="261"/>
      <c r="U101" s="258">
        <v>8.0</v>
      </c>
      <c r="V101" s="258">
        <v>8.0</v>
      </c>
      <c r="W101" s="258">
        <v>8.0</v>
      </c>
      <c r="X101" s="258">
        <v>8.0</v>
      </c>
      <c r="Y101" s="258">
        <v>8.0</v>
      </c>
      <c r="Z101" s="261"/>
      <c r="AA101" s="261"/>
      <c r="AB101" s="258">
        <v>8.0</v>
      </c>
      <c r="AC101" s="258">
        <v>8.0</v>
      </c>
      <c r="AD101" s="258">
        <v>8.0</v>
      </c>
      <c r="AE101" s="258">
        <v>8.0</v>
      </c>
      <c r="AF101" s="258">
        <v>8.0</v>
      </c>
      <c r="AG101" s="261"/>
      <c r="AH101" s="261"/>
      <c r="AI101" s="258">
        <v>8.0</v>
      </c>
      <c r="AJ101" s="258">
        <v>8.0</v>
      </c>
      <c r="AK101" s="258">
        <v>8.0</v>
      </c>
      <c r="AL101" s="290">
        <f t="shared" si="24"/>
        <v>184</v>
      </c>
      <c r="AM101" s="306"/>
      <c r="AN101" s="263" t="b">
        <v>0</v>
      </c>
    </row>
    <row r="102" ht="15.75" customHeight="1">
      <c r="A102" s="249" t="s">
        <v>5</v>
      </c>
      <c r="B102" s="256" t="s">
        <v>64</v>
      </c>
      <c r="C102" s="256" t="s">
        <v>26</v>
      </c>
      <c r="D102" s="256" t="s">
        <v>243</v>
      </c>
      <c r="E102" s="256"/>
      <c r="F102" s="256"/>
      <c r="G102" s="257"/>
      <c r="H102" s="258"/>
      <c r="I102" s="258"/>
      <c r="J102" s="258"/>
      <c r="K102" s="258"/>
      <c r="L102" s="261">
        <v>8.0</v>
      </c>
      <c r="M102" s="261">
        <v>8.0</v>
      </c>
      <c r="N102" s="258"/>
      <c r="O102" s="258"/>
      <c r="P102" s="258"/>
      <c r="Q102" s="258"/>
      <c r="R102" s="258"/>
      <c r="S102" s="261">
        <v>8.0</v>
      </c>
      <c r="T102" s="261">
        <v>8.0</v>
      </c>
      <c r="U102" s="258"/>
      <c r="V102" s="258"/>
      <c r="W102" s="258"/>
      <c r="X102" s="258"/>
      <c r="Y102" s="258"/>
      <c r="Z102" s="261">
        <v>8.0</v>
      </c>
      <c r="AA102" s="261">
        <v>8.0</v>
      </c>
      <c r="AB102" s="258"/>
      <c r="AC102" s="258"/>
      <c r="AD102" s="258"/>
      <c r="AE102" s="258"/>
      <c r="AF102" s="258"/>
      <c r="AG102" s="261">
        <v>8.0</v>
      </c>
      <c r="AH102" s="261">
        <v>8.0</v>
      </c>
      <c r="AI102" s="258"/>
      <c r="AJ102" s="258"/>
      <c r="AK102" s="258"/>
      <c r="AL102" s="290">
        <f t="shared" si="24"/>
        <v>64</v>
      </c>
      <c r="AM102" s="306"/>
      <c r="AN102" s="263" t="b">
        <v>0</v>
      </c>
    </row>
    <row r="103" ht="15.75" customHeight="1">
      <c r="A103" s="249" t="s">
        <v>5</v>
      </c>
      <c r="B103" s="256" t="s">
        <v>64</v>
      </c>
      <c r="C103" s="256" t="s">
        <v>26</v>
      </c>
      <c r="D103" s="256"/>
      <c r="E103" s="256"/>
      <c r="F103" s="256"/>
      <c r="G103" s="257"/>
      <c r="H103" s="258"/>
      <c r="I103" s="258"/>
      <c r="J103" s="258"/>
      <c r="K103" s="258"/>
      <c r="L103" s="261"/>
      <c r="M103" s="261"/>
      <c r="N103" s="258"/>
      <c r="O103" s="258"/>
      <c r="P103" s="258"/>
      <c r="Q103" s="258"/>
      <c r="R103" s="258"/>
      <c r="S103" s="261"/>
      <c r="T103" s="261"/>
      <c r="U103" s="258"/>
      <c r="V103" s="258"/>
      <c r="W103" s="258"/>
      <c r="X103" s="258"/>
      <c r="Y103" s="258"/>
      <c r="Z103" s="261"/>
      <c r="AA103" s="261"/>
      <c r="AB103" s="258"/>
      <c r="AC103" s="258"/>
      <c r="AD103" s="258"/>
      <c r="AE103" s="258"/>
      <c r="AF103" s="258"/>
      <c r="AG103" s="261"/>
      <c r="AH103" s="261"/>
      <c r="AI103" s="258"/>
      <c r="AJ103" s="258"/>
      <c r="AK103" s="258"/>
      <c r="AL103" s="290">
        <f t="shared" si="24"/>
        <v>0</v>
      </c>
      <c r="AM103" s="265"/>
      <c r="AN103" s="263" t="b">
        <v>0</v>
      </c>
    </row>
    <row r="104" ht="15.75" customHeight="1">
      <c r="A104" s="266" t="s">
        <v>5</v>
      </c>
      <c r="B104" s="291" t="s">
        <v>64</v>
      </c>
      <c r="C104" s="291" t="s">
        <v>26</v>
      </c>
      <c r="D104" s="291" t="s">
        <v>200</v>
      </c>
      <c r="E104" s="291"/>
      <c r="F104" s="291"/>
      <c r="G104" s="268">
        <f t="shared" ref="G104:AK104" si="26">SUM(G101:G103)</f>
        <v>8</v>
      </c>
      <c r="H104" s="268">
        <f t="shared" si="26"/>
        <v>8</v>
      </c>
      <c r="I104" s="268">
        <f t="shared" si="26"/>
        <v>8</v>
      </c>
      <c r="J104" s="268">
        <f t="shared" si="26"/>
        <v>8</v>
      </c>
      <c r="K104" s="268">
        <f t="shared" si="26"/>
        <v>8</v>
      </c>
      <c r="L104" s="268">
        <f t="shared" si="26"/>
        <v>8</v>
      </c>
      <c r="M104" s="268">
        <f t="shared" si="26"/>
        <v>8</v>
      </c>
      <c r="N104" s="268">
        <f t="shared" si="26"/>
        <v>8</v>
      </c>
      <c r="O104" s="268">
        <f t="shared" si="26"/>
        <v>8</v>
      </c>
      <c r="P104" s="268">
        <f t="shared" si="26"/>
        <v>8</v>
      </c>
      <c r="Q104" s="268">
        <f t="shared" si="26"/>
        <v>8</v>
      </c>
      <c r="R104" s="268">
        <f t="shared" si="26"/>
        <v>8</v>
      </c>
      <c r="S104" s="268">
        <f t="shared" si="26"/>
        <v>8</v>
      </c>
      <c r="T104" s="268">
        <f t="shared" si="26"/>
        <v>8</v>
      </c>
      <c r="U104" s="268">
        <f t="shared" si="26"/>
        <v>8</v>
      </c>
      <c r="V104" s="268">
        <f t="shared" si="26"/>
        <v>8</v>
      </c>
      <c r="W104" s="268">
        <f t="shared" si="26"/>
        <v>8</v>
      </c>
      <c r="X104" s="268">
        <f t="shared" si="26"/>
        <v>8</v>
      </c>
      <c r="Y104" s="268">
        <f t="shared" si="26"/>
        <v>8</v>
      </c>
      <c r="Z104" s="268">
        <f t="shared" si="26"/>
        <v>8</v>
      </c>
      <c r="AA104" s="268">
        <f t="shared" si="26"/>
        <v>8</v>
      </c>
      <c r="AB104" s="268">
        <f t="shared" si="26"/>
        <v>8</v>
      </c>
      <c r="AC104" s="268">
        <f t="shared" si="26"/>
        <v>8</v>
      </c>
      <c r="AD104" s="268">
        <f t="shared" si="26"/>
        <v>8</v>
      </c>
      <c r="AE104" s="268">
        <f t="shared" si="26"/>
        <v>8</v>
      </c>
      <c r="AF104" s="268">
        <f t="shared" si="26"/>
        <v>8</v>
      </c>
      <c r="AG104" s="268">
        <f t="shared" si="26"/>
        <v>8</v>
      </c>
      <c r="AH104" s="268">
        <f t="shared" si="26"/>
        <v>8</v>
      </c>
      <c r="AI104" s="268">
        <f t="shared" si="26"/>
        <v>8</v>
      </c>
      <c r="AJ104" s="268">
        <f t="shared" si="26"/>
        <v>8</v>
      </c>
      <c r="AK104" s="268">
        <f t="shared" si="26"/>
        <v>8</v>
      </c>
      <c r="AL104" s="269">
        <f t="shared" si="24"/>
        <v>248</v>
      </c>
      <c r="AM104" s="307"/>
      <c r="AN104" s="303" t="b">
        <v>0</v>
      </c>
    </row>
    <row r="105" ht="15.75" customHeight="1">
      <c r="A105" s="249" t="s">
        <v>5</v>
      </c>
      <c r="B105" s="256" t="s">
        <v>64</v>
      </c>
      <c r="C105" s="256" t="s">
        <v>11</v>
      </c>
      <c r="D105" s="256" t="s">
        <v>148</v>
      </c>
      <c r="E105" s="256"/>
      <c r="F105" s="256"/>
      <c r="G105" s="257"/>
      <c r="H105" s="258"/>
      <c r="I105" s="258"/>
      <c r="J105" s="258">
        <v>1.0</v>
      </c>
      <c r="K105" s="258"/>
      <c r="L105" s="261"/>
      <c r="M105" s="261"/>
      <c r="N105" s="258">
        <v>1.0</v>
      </c>
      <c r="O105" s="258"/>
      <c r="P105" s="258"/>
      <c r="Q105" s="258"/>
      <c r="R105" s="258"/>
      <c r="S105" s="261"/>
      <c r="T105" s="261"/>
      <c r="U105" s="258">
        <v>1.0</v>
      </c>
      <c r="V105" s="258"/>
      <c r="W105" s="258">
        <v>1.0</v>
      </c>
      <c r="X105" s="258"/>
      <c r="Y105" s="258"/>
      <c r="Z105" s="261">
        <v>1.0</v>
      </c>
      <c r="AA105" s="261"/>
      <c r="AB105" s="258">
        <v>1.0</v>
      </c>
      <c r="AC105" s="258">
        <v>1.0</v>
      </c>
      <c r="AD105" s="258"/>
      <c r="AE105" s="258"/>
      <c r="AF105" s="258">
        <v>1.0</v>
      </c>
      <c r="AG105" s="261"/>
      <c r="AH105" s="261"/>
      <c r="AI105" s="258">
        <v>1.0</v>
      </c>
      <c r="AJ105" s="258"/>
      <c r="AK105" s="258"/>
      <c r="AL105" s="290">
        <f t="shared" si="24"/>
        <v>9</v>
      </c>
      <c r="AM105" s="306"/>
      <c r="AN105" s="263" t="b">
        <v>0</v>
      </c>
    </row>
    <row r="106" ht="15.75" customHeight="1">
      <c r="A106" s="266" t="s">
        <v>5</v>
      </c>
      <c r="B106" s="291" t="s">
        <v>64</v>
      </c>
      <c r="C106" s="291" t="s">
        <v>11</v>
      </c>
      <c r="D106" s="291" t="s">
        <v>141</v>
      </c>
      <c r="E106" s="291"/>
      <c r="F106" s="291"/>
      <c r="G106" s="268">
        <f t="shared" ref="G106:AK106" si="27">SUM(G105)</f>
        <v>0</v>
      </c>
      <c r="H106" s="268">
        <f t="shared" si="27"/>
        <v>0</v>
      </c>
      <c r="I106" s="268">
        <f t="shared" si="27"/>
        <v>0</v>
      </c>
      <c r="J106" s="268">
        <f t="shared" si="27"/>
        <v>1</v>
      </c>
      <c r="K106" s="268">
        <f t="shared" si="27"/>
        <v>0</v>
      </c>
      <c r="L106" s="268">
        <f t="shared" si="27"/>
        <v>0</v>
      </c>
      <c r="M106" s="268">
        <f t="shared" si="27"/>
        <v>0</v>
      </c>
      <c r="N106" s="268">
        <f t="shared" si="27"/>
        <v>1</v>
      </c>
      <c r="O106" s="268">
        <f t="shared" si="27"/>
        <v>0</v>
      </c>
      <c r="P106" s="268">
        <f t="shared" si="27"/>
        <v>0</v>
      </c>
      <c r="Q106" s="268">
        <f t="shared" si="27"/>
        <v>0</v>
      </c>
      <c r="R106" s="268">
        <f t="shared" si="27"/>
        <v>0</v>
      </c>
      <c r="S106" s="268">
        <f t="shared" si="27"/>
        <v>0</v>
      </c>
      <c r="T106" s="268">
        <f t="shared" si="27"/>
        <v>0</v>
      </c>
      <c r="U106" s="268">
        <f t="shared" si="27"/>
        <v>1</v>
      </c>
      <c r="V106" s="268">
        <f t="shared" si="27"/>
        <v>0</v>
      </c>
      <c r="W106" s="268">
        <f t="shared" si="27"/>
        <v>1</v>
      </c>
      <c r="X106" s="268">
        <f t="shared" si="27"/>
        <v>0</v>
      </c>
      <c r="Y106" s="268">
        <f t="shared" si="27"/>
        <v>0</v>
      </c>
      <c r="Z106" s="268">
        <f t="shared" si="27"/>
        <v>1</v>
      </c>
      <c r="AA106" s="268">
        <f t="shared" si="27"/>
        <v>0</v>
      </c>
      <c r="AB106" s="268">
        <f t="shared" si="27"/>
        <v>1</v>
      </c>
      <c r="AC106" s="268">
        <f t="shared" si="27"/>
        <v>1</v>
      </c>
      <c r="AD106" s="268">
        <f t="shared" si="27"/>
        <v>0</v>
      </c>
      <c r="AE106" s="268">
        <f t="shared" si="27"/>
        <v>0</v>
      </c>
      <c r="AF106" s="268">
        <f t="shared" si="27"/>
        <v>1</v>
      </c>
      <c r="AG106" s="268">
        <f t="shared" si="27"/>
        <v>0</v>
      </c>
      <c r="AH106" s="268">
        <f t="shared" si="27"/>
        <v>0</v>
      </c>
      <c r="AI106" s="268">
        <f t="shared" si="27"/>
        <v>1</v>
      </c>
      <c r="AJ106" s="268">
        <f t="shared" si="27"/>
        <v>0</v>
      </c>
      <c r="AK106" s="268">
        <f t="shared" si="27"/>
        <v>0</v>
      </c>
      <c r="AL106" s="269">
        <f t="shared" si="24"/>
        <v>9</v>
      </c>
      <c r="AM106" s="307"/>
      <c r="AN106" s="303" t="b">
        <v>0</v>
      </c>
    </row>
    <row r="107" ht="15.75" customHeight="1">
      <c r="A107" s="249" t="s">
        <v>5</v>
      </c>
      <c r="B107" s="308" t="s">
        <v>64</v>
      </c>
      <c r="C107" s="308" t="s">
        <v>7</v>
      </c>
      <c r="D107" s="308" t="s">
        <v>272</v>
      </c>
      <c r="E107" s="308"/>
      <c r="F107" s="308"/>
      <c r="G107" s="257"/>
      <c r="H107" s="258"/>
      <c r="I107" s="258"/>
      <c r="J107" s="258"/>
      <c r="K107" s="258"/>
      <c r="L107" s="261"/>
      <c r="M107" s="261"/>
      <c r="N107" s="258"/>
      <c r="O107" s="258"/>
      <c r="P107" s="258"/>
      <c r="Q107" s="258"/>
      <c r="R107" s="258"/>
      <c r="S107" s="261"/>
      <c r="T107" s="261"/>
      <c r="U107" s="258"/>
      <c r="V107" s="258"/>
      <c r="W107" s="258"/>
      <c r="X107" s="258"/>
      <c r="Y107" s="258"/>
      <c r="Z107" s="261"/>
      <c r="AA107" s="261"/>
      <c r="AB107" s="258"/>
      <c r="AC107" s="258"/>
      <c r="AD107" s="258"/>
      <c r="AE107" s="258"/>
      <c r="AF107" s="258"/>
      <c r="AG107" s="261"/>
      <c r="AH107" s="261"/>
      <c r="AI107" s="258"/>
      <c r="AJ107" s="258"/>
      <c r="AK107" s="258"/>
      <c r="AL107" s="290">
        <f t="shared" si="24"/>
        <v>0</v>
      </c>
      <c r="AM107" s="309"/>
      <c r="AN107" s="263" t="b">
        <v>0</v>
      </c>
    </row>
    <row r="108" ht="15.75" customHeight="1">
      <c r="A108" s="266" t="s">
        <v>5</v>
      </c>
      <c r="B108" s="291" t="s">
        <v>64</v>
      </c>
      <c r="C108" s="291" t="s">
        <v>7</v>
      </c>
      <c r="D108" s="291" t="s">
        <v>267</v>
      </c>
      <c r="E108" s="291"/>
      <c r="F108" s="291"/>
      <c r="G108" s="268">
        <f t="shared" ref="G108:AK108" si="28">SUM(G107)</f>
        <v>0</v>
      </c>
      <c r="H108" s="268">
        <f t="shared" si="28"/>
        <v>0</v>
      </c>
      <c r="I108" s="268">
        <f t="shared" si="28"/>
        <v>0</v>
      </c>
      <c r="J108" s="268">
        <f t="shared" si="28"/>
        <v>0</v>
      </c>
      <c r="K108" s="268">
        <f t="shared" si="28"/>
        <v>0</v>
      </c>
      <c r="L108" s="268">
        <f t="shared" si="28"/>
        <v>0</v>
      </c>
      <c r="M108" s="268">
        <f t="shared" si="28"/>
        <v>0</v>
      </c>
      <c r="N108" s="268">
        <f t="shared" si="28"/>
        <v>0</v>
      </c>
      <c r="O108" s="268">
        <f t="shared" si="28"/>
        <v>0</v>
      </c>
      <c r="P108" s="268">
        <f t="shared" si="28"/>
        <v>0</v>
      </c>
      <c r="Q108" s="268">
        <f t="shared" si="28"/>
        <v>0</v>
      </c>
      <c r="R108" s="268">
        <f t="shared" si="28"/>
        <v>0</v>
      </c>
      <c r="S108" s="268">
        <f t="shared" si="28"/>
        <v>0</v>
      </c>
      <c r="T108" s="268">
        <f t="shared" si="28"/>
        <v>0</v>
      </c>
      <c r="U108" s="268">
        <f t="shared" si="28"/>
        <v>0</v>
      </c>
      <c r="V108" s="268">
        <f t="shared" si="28"/>
        <v>0</v>
      </c>
      <c r="W108" s="268">
        <f t="shared" si="28"/>
        <v>0</v>
      </c>
      <c r="X108" s="268">
        <f t="shared" si="28"/>
        <v>0</v>
      </c>
      <c r="Y108" s="268">
        <f t="shared" si="28"/>
        <v>0</v>
      </c>
      <c r="Z108" s="268">
        <f t="shared" si="28"/>
        <v>0</v>
      </c>
      <c r="AA108" s="268">
        <f t="shared" si="28"/>
        <v>0</v>
      </c>
      <c r="AB108" s="268">
        <f t="shared" si="28"/>
        <v>0</v>
      </c>
      <c r="AC108" s="268">
        <f t="shared" si="28"/>
        <v>0</v>
      </c>
      <c r="AD108" s="268">
        <f t="shared" si="28"/>
        <v>0</v>
      </c>
      <c r="AE108" s="268">
        <f t="shared" si="28"/>
        <v>0</v>
      </c>
      <c r="AF108" s="268">
        <f t="shared" si="28"/>
        <v>0</v>
      </c>
      <c r="AG108" s="268">
        <f t="shared" si="28"/>
        <v>0</v>
      </c>
      <c r="AH108" s="268">
        <f t="shared" si="28"/>
        <v>0</v>
      </c>
      <c r="AI108" s="268">
        <f t="shared" si="28"/>
        <v>0</v>
      </c>
      <c r="AJ108" s="268">
        <f t="shared" si="28"/>
        <v>0</v>
      </c>
      <c r="AK108" s="268">
        <f t="shared" si="28"/>
        <v>0</v>
      </c>
      <c r="AL108" s="269">
        <f t="shared" si="24"/>
        <v>0</v>
      </c>
      <c r="AM108" s="307"/>
      <c r="AN108" s="303" t="b">
        <v>0</v>
      </c>
    </row>
    <row r="109" ht="15.75" customHeight="1">
      <c r="A109" s="310" t="s">
        <v>24</v>
      </c>
      <c r="B109" s="256" t="s">
        <v>65</v>
      </c>
      <c r="C109" s="256" t="s">
        <v>11</v>
      </c>
      <c r="D109" s="256" t="s">
        <v>156</v>
      </c>
      <c r="E109" s="256"/>
      <c r="F109" s="256"/>
      <c r="G109" s="257">
        <v>1.0</v>
      </c>
      <c r="H109" s="258">
        <v>1.0</v>
      </c>
      <c r="I109" s="258">
        <v>1.0</v>
      </c>
      <c r="J109" s="258">
        <v>1.0</v>
      </c>
      <c r="K109" s="258">
        <v>1.0</v>
      </c>
      <c r="L109" s="261">
        <v>1.0</v>
      </c>
      <c r="M109" s="261">
        <v>1.0</v>
      </c>
      <c r="N109" s="258">
        <v>1.0</v>
      </c>
      <c r="O109" s="258">
        <v>1.0</v>
      </c>
      <c r="P109" s="258">
        <v>1.0</v>
      </c>
      <c r="Q109" s="258">
        <v>1.0</v>
      </c>
      <c r="R109" s="258">
        <v>1.0</v>
      </c>
      <c r="S109" s="261">
        <v>1.0</v>
      </c>
      <c r="T109" s="261">
        <v>1.0</v>
      </c>
      <c r="U109" s="258">
        <v>1.0</v>
      </c>
      <c r="V109" s="258">
        <v>1.0</v>
      </c>
      <c r="W109" s="258">
        <v>1.0</v>
      </c>
      <c r="X109" s="258">
        <v>1.0</v>
      </c>
      <c r="Y109" s="258">
        <v>1.0</v>
      </c>
      <c r="Z109" s="261">
        <v>1.0</v>
      </c>
      <c r="AA109" s="261"/>
      <c r="AB109" s="258"/>
      <c r="AC109" s="258"/>
      <c r="AD109" s="258"/>
      <c r="AE109" s="258"/>
      <c r="AF109" s="258"/>
      <c r="AG109" s="261"/>
      <c r="AH109" s="261"/>
      <c r="AI109" s="258"/>
      <c r="AJ109" s="258"/>
      <c r="AK109" s="258"/>
      <c r="AL109" s="290">
        <f t="shared" si="24"/>
        <v>20</v>
      </c>
      <c r="AM109" s="306"/>
      <c r="AN109" s="263" t="b">
        <v>0</v>
      </c>
    </row>
    <row r="110" ht="15.75" customHeight="1">
      <c r="A110" s="310" t="s">
        <v>24</v>
      </c>
      <c r="B110" s="256" t="s">
        <v>65</v>
      </c>
      <c r="C110" s="256" t="s">
        <v>11</v>
      </c>
      <c r="D110" s="256" t="s">
        <v>192</v>
      </c>
      <c r="E110" s="256"/>
      <c r="F110" s="256"/>
      <c r="G110" s="257"/>
      <c r="H110" s="258"/>
      <c r="I110" s="258"/>
      <c r="J110" s="258"/>
      <c r="K110" s="258"/>
      <c r="L110" s="261"/>
      <c r="M110" s="261"/>
      <c r="N110" s="258"/>
      <c r="O110" s="258"/>
      <c r="P110" s="258"/>
      <c r="Q110" s="258"/>
      <c r="R110" s="258"/>
      <c r="S110" s="261"/>
      <c r="T110" s="261"/>
      <c r="U110" s="258"/>
      <c r="V110" s="258"/>
      <c r="W110" s="258"/>
      <c r="X110" s="258"/>
      <c r="Y110" s="258"/>
      <c r="Z110" s="261"/>
      <c r="AA110" s="261">
        <v>1.0</v>
      </c>
      <c r="AB110" s="258">
        <v>1.0</v>
      </c>
      <c r="AC110" s="258">
        <v>1.0</v>
      </c>
      <c r="AD110" s="258">
        <v>1.0</v>
      </c>
      <c r="AE110" s="258">
        <v>1.0</v>
      </c>
      <c r="AF110" s="258">
        <v>1.0</v>
      </c>
      <c r="AG110" s="261">
        <v>1.0</v>
      </c>
      <c r="AH110" s="261"/>
      <c r="AI110" s="258"/>
      <c r="AJ110" s="258"/>
      <c r="AK110" s="258"/>
      <c r="AL110" s="290">
        <f t="shared" si="24"/>
        <v>7</v>
      </c>
      <c r="AM110" s="265"/>
      <c r="AN110" s="263" t="b">
        <v>0</v>
      </c>
    </row>
    <row r="111" ht="15.75" customHeight="1">
      <c r="A111" s="311" t="s">
        <v>24</v>
      </c>
      <c r="B111" s="288" t="s">
        <v>65</v>
      </c>
      <c r="C111" s="267" t="s">
        <v>11</v>
      </c>
      <c r="D111" s="267" t="s">
        <v>141</v>
      </c>
      <c r="E111" s="267"/>
      <c r="F111" s="267"/>
      <c r="G111" s="268">
        <f t="shared" ref="G111:AK111" si="29">SUM(G109:G110)</f>
        <v>1</v>
      </c>
      <c r="H111" s="268">
        <f t="shared" si="29"/>
        <v>1</v>
      </c>
      <c r="I111" s="268">
        <f t="shared" si="29"/>
        <v>1</v>
      </c>
      <c r="J111" s="268">
        <f t="shared" si="29"/>
        <v>1</v>
      </c>
      <c r="K111" s="268">
        <f t="shared" si="29"/>
        <v>1</v>
      </c>
      <c r="L111" s="268">
        <f t="shared" si="29"/>
        <v>1</v>
      </c>
      <c r="M111" s="268">
        <f t="shared" si="29"/>
        <v>1</v>
      </c>
      <c r="N111" s="268">
        <f t="shared" si="29"/>
        <v>1</v>
      </c>
      <c r="O111" s="268">
        <f t="shared" si="29"/>
        <v>1</v>
      </c>
      <c r="P111" s="268">
        <f t="shared" si="29"/>
        <v>1</v>
      </c>
      <c r="Q111" s="268">
        <f t="shared" si="29"/>
        <v>1</v>
      </c>
      <c r="R111" s="268">
        <f t="shared" si="29"/>
        <v>1</v>
      </c>
      <c r="S111" s="268">
        <f t="shared" si="29"/>
        <v>1</v>
      </c>
      <c r="T111" s="268">
        <f t="shared" si="29"/>
        <v>1</v>
      </c>
      <c r="U111" s="268">
        <f t="shared" si="29"/>
        <v>1</v>
      </c>
      <c r="V111" s="268">
        <f t="shared" si="29"/>
        <v>1</v>
      </c>
      <c r="W111" s="268">
        <f t="shared" si="29"/>
        <v>1</v>
      </c>
      <c r="X111" s="268">
        <f t="shared" si="29"/>
        <v>1</v>
      </c>
      <c r="Y111" s="268">
        <f t="shared" si="29"/>
        <v>1</v>
      </c>
      <c r="Z111" s="268">
        <f t="shared" si="29"/>
        <v>1</v>
      </c>
      <c r="AA111" s="268">
        <f t="shared" si="29"/>
        <v>1</v>
      </c>
      <c r="AB111" s="268">
        <f t="shared" si="29"/>
        <v>1</v>
      </c>
      <c r="AC111" s="268">
        <f t="shared" si="29"/>
        <v>1</v>
      </c>
      <c r="AD111" s="268">
        <f t="shared" si="29"/>
        <v>1</v>
      </c>
      <c r="AE111" s="268">
        <f t="shared" si="29"/>
        <v>1</v>
      </c>
      <c r="AF111" s="268">
        <f t="shared" si="29"/>
        <v>1</v>
      </c>
      <c r="AG111" s="268">
        <f t="shared" si="29"/>
        <v>1</v>
      </c>
      <c r="AH111" s="268">
        <f t="shared" si="29"/>
        <v>0</v>
      </c>
      <c r="AI111" s="268">
        <f t="shared" si="29"/>
        <v>0</v>
      </c>
      <c r="AJ111" s="268">
        <f t="shared" si="29"/>
        <v>0</v>
      </c>
      <c r="AK111" s="268">
        <f t="shared" si="29"/>
        <v>0</v>
      </c>
      <c r="AL111" s="269">
        <f t="shared" si="24"/>
        <v>27</v>
      </c>
      <c r="AM111" s="312"/>
      <c r="AN111" s="303" t="b">
        <v>0</v>
      </c>
    </row>
    <row r="112" ht="15.75" customHeight="1">
      <c r="A112" s="310" t="s">
        <v>24</v>
      </c>
      <c r="B112" s="256" t="s">
        <v>65</v>
      </c>
      <c r="C112" s="256" t="s">
        <v>22</v>
      </c>
      <c r="D112" s="256" t="s">
        <v>280</v>
      </c>
      <c r="E112" s="256"/>
      <c r="F112" s="256"/>
      <c r="G112" s="257"/>
      <c r="H112" s="258"/>
      <c r="I112" s="258"/>
      <c r="J112" s="258"/>
      <c r="K112" s="258"/>
      <c r="L112" s="261"/>
      <c r="M112" s="261"/>
      <c r="N112" s="258"/>
      <c r="O112" s="258"/>
      <c r="P112" s="258"/>
      <c r="Q112" s="258"/>
      <c r="R112" s="258"/>
      <c r="S112" s="261"/>
      <c r="T112" s="261"/>
      <c r="U112" s="258"/>
      <c r="V112" s="258"/>
      <c r="W112" s="258"/>
      <c r="X112" s="258"/>
      <c r="Y112" s="258"/>
      <c r="Z112" s="261"/>
      <c r="AA112" s="261"/>
      <c r="AB112" s="258"/>
      <c r="AC112" s="258"/>
      <c r="AD112" s="258"/>
      <c r="AE112" s="258"/>
      <c r="AF112" s="258"/>
      <c r="AG112" s="261"/>
      <c r="AH112" s="261"/>
      <c r="AI112" s="258">
        <v>1.0</v>
      </c>
      <c r="AJ112" s="258"/>
      <c r="AK112" s="258"/>
      <c r="AL112" s="290">
        <f t="shared" si="24"/>
        <v>1</v>
      </c>
      <c r="AM112" s="306"/>
      <c r="AN112" s="263" t="b">
        <v>0</v>
      </c>
    </row>
    <row r="113" ht="15.75" customHeight="1">
      <c r="A113" s="310" t="s">
        <v>24</v>
      </c>
      <c r="B113" s="256" t="s">
        <v>65</v>
      </c>
      <c r="C113" s="256" t="s">
        <v>22</v>
      </c>
      <c r="D113" s="256"/>
      <c r="E113" s="256"/>
      <c r="F113" s="256"/>
      <c r="G113" s="257"/>
      <c r="H113" s="258"/>
      <c r="I113" s="258"/>
      <c r="J113" s="258"/>
      <c r="K113" s="258"/>
      <c r="L113" s="261"/>
      <c r="M113" s="261"/>
      <c r="N113" s="258"/>
      <c r="O113" s="258"/>
      <c r="P113" s="258"/>
      <c r="Q113" s="258"/>
      <c r="R113" s="258"/>
      <c r="S113" s="261"/>
      <c r="T113" s="261"/>
      <c r="U113" s="258"/>
      <c r="V113" s="258"/>
      <c r="W113" s="258"/>
      <c r="X113" s="258"/>
      <c r="Y113" s="258"/>
      <c r="Z113" s="261"/>
      <c r="AA113" s="261"/>
      <c r="AB113" s="258"/>
      <c r="AC113" s="258"/>
      <c r="AD113" s="258"/>
      <c r="AE113" s="258"/>
      <c r="AF113" s="258"/>
      <c r="AG113" s="261"/>
      <c r="AH113" s="261"/>
      <c r="AI113" s="258"/>
      <c r="AJ113" s="258"/>
      <c r="AK113" s="258"/>
      <c r="AL113" s="290">
        <f t="shared" si="24"/>
        <v>0</v>
      </c>
      <c r="AM113" s="265"/>
      <c r="AN113" s="263" t="b">
        <v>0</v>
      </c>
    </row>
    <row r="114" ht="15.75" customHeight="1">
      <c r="A114" s="311" t="s">
        <v>24</v>
      </c>
      <c r="B114" s="291" t="s">
        <v>65</v>
      </c>
      <c r="C114" s="291" t="s">
        <v>22</v>
      </c>
      <c r="D114" s="291" t="s">
        <v>279</v>
      </c>
      <c r="E114" s="291"/>
      <c r="F114" s="291"/>
      <c r="G114" s="268">
        <f t="shared" ref="G114:AK114" si="30">SUM(G112:G113)</f>
        <v>0</v>
      </c>
      <c r="H114" s="268">
        <f t="shared" si="30"/>
        <v>0</v>
      </c>
      <c r="I114" s="268">
        <f t="shared" si="30"/>
        <v>0</v>
      </c>
      <c r="J114" s="268">
        <f t="shared" si="30"/>
        <v>0</v>
      </c>
      <c r="K114" s="268">
        <f t="shared" si="30"/>
        <v>0</v>
      </c>
      <c r="L114" s="268">
        <f t="shared" si="30"/>
        <v>0</v>
      </c>
      <c r="M114" s="268">
        <f t="shared" si="30"/>
        <v>0</v>
      </c>
      <c r="N114" s="268">
        <f t="shared" si="30"/>
        <v>0</v>
      </c>
      <c r="O114" s="268">
        <f t="shared" si="30"/>
        <v>0</v>
      </c>
      <c r="P114" s="268">
        <f t="shared" si="30"/>
        <v>0</v>
      </c>
      <c r="Q114" s="268">
        <f t="shared" si="30"/>
        <v>0</v>
      </c>
      <c r="R114" s="268">
        <f t="shared" si="30"/>
        <v>0</v>
      </c>
      <c r="S114" s="268">
        <f t="shared" si="30"/>
        <v>0</v>
      </c>
      <c r="T114" s="268">
        <f t="shared" si="30"/>
        <v>0</v>
      </c>
      <c r="U114" s="268">
        <f t="shared" si="30"/>
        <v>0</v>
      </c>
      <c r="V114" s="268">
        <f t="shared" si="30"/>
        <v>0</v>
      </c>
      <c r="W114" s="268">
        <f t="shared" si="30"/>
        <v>0</v>
      </c>
      <c r="X114" s="268">
        <f t="shared" si="30"/>
        <v>0</v>
      </c>
      <c r="Y114" s="268">
        <f t="shared" si="30"/>
        <v>0</v>
      </c>
      <c r="Z114" s="268">
        <f t="shared" si="30"/>
        <v>0</v>
      </c>
      <c r="AA114" s="268">
        <f t="shared" si="30"/>
        <v>0</v>
      </c>
      <c r="AB114" s="268">
        <f t="shared" si="30"/>
        <v>0</v>
      </c>
      <c r="AC114" s="268">
        <f t="shared" si="30"/>
        <v>0</v>
      </c>
      <c r="AD114" s="268">
        <f t="shared" si="30"/>
        <v>0</v>
      </c>
      <c r="AE114" s="268">
        <f t="shared" si="30"/>
        <v>0</v>
      </c>
      <c r="AF114" s="268">
        <f t="shared" si="30"/>
        <v>0</v>
      </c>
      <c r="AG114" s="268">
        <f t="shared" si="30"/>
        <v>0</v>
      </c>
      <c r="AH114" s="268">
        <f t="shared" si="30"/>
        <v>0</v>
      </c>
      <c r="AI114" s="268">
        <f t="shared" si="30"/>
        <v>1</v>
      </c>
      <c r="AJ114" s="268">
        <f t="shared" si="30"/>
        <v>0</v>
      </c>
      <c r="AK114" s="268">
        <f t="shared" si="30"/>
        <v>0</v>
      </c>
      <c r="AL114" s="269">
        <f t="shared" si="24"/>
        <v>1</v>
      </c>
      <c r="AM114" s="307"/>
      <c r="AN114" s="270" t="b">
        <v>0</v>
      </c>
    </row>
    <row r="115" ht="15.75" customHeight="1">
      <c r="A115" s="310" t="s">
        <v>24</v>
      </c>
      <c r="B115" s="256" t="s">
        <v>65</v>
      </c>
      <c r="C115" s="256" t="s">
        <v>15</v>
      </c>
      <c r="D115" s="256" t="s">
        <v>263</v>
      </c>
      <c r="E115" s="256"/>
      <c r="F115" s="256"/>
      <c r="G115" s="257"/>
      <c r="H115" s="258">
        <v>1.0</v>
      </c>
      <c r="I115" s="258">
        <v>1.0</v>
      </c>
      <c r="J115" s="258">
        <v>1.0</v>
      </c>
      <c r="K115" s="258">
        <v>1.0</v>
      </c>
      <c r="L115" s="261"/>
      <c r="M115" s="261"/>
      <c r="N115" s="258">
        <v>1.0</v>
      </c>
      <c r="O115" s="258">
        <v>1.0</v>
      </c>
      <c r="P115" s="258">
        <v>1.0</v>
      </c>
      <c r="Q115" s="258">
        <v>1.0</v>
      </c>
      <c r="R115" s="258">
        <v>1.0</v>
      </c>
      <c r="S115" s="261"/>
      <c r="T115" s="261"/>
      <c r="U115" s="258">
        <v>1.0</v>
      </c>
      <c r="V115" s="258">
        <v>1.0</v>
      </c>
      <c r="W115" s="258">
        <v>1.0</v>
      </c>
      <c r="X115" s="258">
        <v>1.0</v>
      </c>
      <c r="Y115" s="258">
        <v>1.0</v>
      </c>
      <c r="Z115" s="261"/>
      <c r="AA115" s="261"/>
      <c r="AB115" s="258">
        <v>1.0</v>
      </c>
      <c r="AC115" s="258">
        <v>1.0</v>
      </c>
      <c r="AD115" s="258">
        <v>1.0</v>
      </c>
      <c r="AE115" s="258">
        <v>1.0</v>
      </c>
      <c r="AF115" s="258">
        <v>1.0</v>
      </c>
      <c r="AG115" s="261"/>
      <c r="AH115" s="261"/>
      <c r="AI115" s="258">
        <v>1.0</v>
      </c>
      <c r="AJ115" s="258">
        <v>1.0</v>
      </c>
      <c r="AK115" s="258">
        <v>1.0</v>
      </c>
      <c r="AL115" s="290">
        <f t="shared" si="24"/>
        <v>22</v>
      </c>
      <c r="AM115" s="306"/>
      <c r="AN115" s="263" t="b">
        <v>1</v>
      </c>
    </row>
    <row r="116" ht="15.75" customHeight="1">
      <c r="A116" s="310" t="s">
        <v>24</v>
      </c>
      <c r="B116" s="256" t="s">
        <v>65</v>
      </c>
      <c r="C116" s="256" t="s">
        <v>15</v>
      </c>
      <c r="D116" s="256" t="s">
        <v>251</v>
      </c>
      <c r="E116" s="256"/>
      <c r="F116" s="256"/>
      <c r="G116" s="257"/>
      <c r="H116" s="258"/>
      <c r="I116" s="258"/>
      <c r="J116" s="258"/>
      <c r="K116" s="258"/>
      <c r="L116" s="261"/>
      <c r="M116" s="261"/>
      <c r="N116" s="258"/>
      <c r="O116" s="258"/>
      <c r="P116" s="258"/>
      <c r="Q116" s="258"/>
      <c r="R116" s="258"/>
      <c r="S116" s="261"/>
      <c r="T116" s="261"/>
      <c r="U116" s="258"/>
      <c r="V116" s="258"/>
      <c r="W116" s="258"/>
      <c r="X116" s="258"/>
      <c r="Y116" s="258"/>
      <c r="Z116" s="261"/>
      <c r="AA116" s="261"/>
      <c r="AB116" s="258"/>
      <c r="AC116" s="258"/>
      <c r="AD116" s="258"/>
      <c r="AE116" s="258"/>
      <c r="AF116" s="258"/>
      <c r="AG116" s="261"/>
      <c r="AH116" s="261"/>
      <c r="AI116" s="258"/>
      <c r="AJ116" s="258"/>
      <c r="AK116" s="258"/>
      <c r="AL116" s="290">
        <f t="shared" si="24"/>
        <v>0</v>
      </c>
      <c r="AM116" s="265"/>
      <c r="AN116" s="263" t="b">
        <v>0</v>
      </c>
    </row>
    <row r="117" ht="15.75" customHeight="1">
      <c r="A117" s="311" t="s">
        <v>24</v>
      </c>
      <c r="B117" s="291" t="s">
        <v>65</v>
      </c>
      <c r="C117" s="291" t="s">
        <v>15</v>
      </c>
      <c r="D117" s="291" t="s">
        <v>245</v>
      </c>
      <c r="E117" s="291"/>
      <c r="F117" s="291"/>
      <c r="G117" s="268">
        <f t="shared" ref="G117:AK117" si="31">SUM(G115:G116)</f>
        <v>0</v>
      </c>
      <c r="H117" s="268">
        <f t="shared" si="31"/>
        <v>1</v>
      </c>
      <c r="I117" s="268">
        <f t="shared" si="31"/>
        <v>1</v>
      </c>
      <c r="J117" s="268">
        <f t="shared" si="31"/>
        <v>1</v>
      </c>
      <c r="K117" s="268">
        <f t="shared" si="31"/>
        <v>1</v>
      </c>
      <c r="L117" s="268">
        <f t="shared" si="31"/>
        <v>0</v>
      </c>
      <c r="M117" s="268">
        <f t="shared" si="31"/>
        <v>0</v>
      </c>
      <c r="N117" s="268">
        <f t="shared" si="31"/>
        <v>1</v>
      </c>
      <c r="O117" s="268">
        <f t="shared" si="31"/>
        <v>1</v>
      </c>
      <c r="P117" s="268">
        <f t="shared" si="31"/>
        <v>1</v>
      </c>
      <c r="Q117" s="268">
        <f t="shared" si="31"/>
        <v>1</v>
      </c>
      <c r="R117" s="268">
        <f t="shared" si="31"/>
        <v>1</v>
      </c>
      <c r="S117" s="268">
        <f t="shared" si="31"/>
        <v>0</v>
      </c>
      <c r="T117" s="268">
        <f t="shared" si="31"/>
        <v>0</v>
      </c>
      <c r="U117" s="268">
        <f t="shared" si="31"/>
        <v>1</v>
      </c>
      <c r="V117" s="268">
        <f t="shared" si="31"/>
        <v>1</v>
      </c>
      <c r="W117" s="268">
        <f t="shared" si="31"/>
        <v>1</v>
      </c>
      <c r="X117" s="268">
        <f t="shared" si="31"/>
        <v>1</v>
      </c>
      <c r="Y117" s="268">
        <f t="shared" si="31"/>
        <v>1</v>
      </c>
      <c r="Z117" s="268">
        <f t="shared" si="31"/>
        <v>0</v>
      </c>
      <c r="AA117" s="268">
        <f t="shared" si="31"/>
        <v>0</v>
      </c>
      <c r="AB117" s="268">
        <f t="shared" si="31"/>
        <v>1</v>
      </c>
      <c r="AC117" s="268">
        <f t="shared" si="31"/>
        <v>1</v>
      </c>
      <c r="AD117" s="268">
        <f t="shared" si="31"/>
        <v>1</v>
      </c>
      <c r="AE117" s="268">
        <f t="shared" si="31"/>
        <v>1</v>
      </c>
      <c r="AF117" s="268">
        <f t="shared" si="31"/>
        <v>1</v>
      </c>
      <c r="AG117" s="268">
        <f t="shared" si="31"/>
        <v>0</v>
      </c>
      <c r="AH117" s="268">
        <f t="shared" si="31"/>
        <v>0</v>
      </c>
      <c r="AI117" s="268">
        <f t="shared" si="31"/>
        <v>1</v>
      </c>
      <c r="AJ117" s="268">
        <f t="shared" si="31"/>
        <v>1</v>
      </c>
      <c r="AK117" s="268">
        <f t="shared" si="31"/>
        <v>1</v>
      </c>
      <c r="AL117" s="269">
        <f t="shared" si="24"/>
        <v>22</v>
      </c>
      <c r="AM117" s="307"/>
      <c r="AN117" s="270" t="b">
        <v>0</v>
      </c>
    </row>
    <row r="118" ht="15.75" customHeight="1">
      <c r="A118" s="310" t="s">
        <v>16</v>
      </c>
      <c r="B118" s="256" t="s">
        <v>65</v>
      </c>
      <c r="C118" s="256" t="s">
        <v>18</v>
      </c>
      <c r="D118" s="256" t="s">
        <v>282</v>
      </c>
      <c r="E118" s="256"/>
      <c r="F118" s="256"/>
      <c r="G118" s="257"/>
      <c r="H118" s="258"/>
      <c r="I118" s="258"/>
      <c r="J118" s="258"/>
      <c r="K118" s="258"/>
      <c r="L118" s="261"/>
      <c r="M118" s="261"/>
      <c r="N118" s="258"/>
      <c r="O118" s="258"/>
      <c r="P118" s="258"/>
      <c r="Q118" s="258"/>
      <c r="R118" s="258"/>
      <c r="S118" s="261"/>
      <c r="T118" s="261"/>
      <c r="U118" s="258"/>
      <c r="V118" s="258"/>
      <c r="W118" s="258"/>
      <c r="X118" s="258"/>
      <c r="Y118" s="258"/>
      <c r="Z118" s="261"/>
      <c r="AA118" s="261"/>
      <c r="AB118" s="258"/>
      <c r="AC118" s="258"/>
      <c r="AD118" s="258"/>
      <c r="AE118" s="258"/>
      <c r="AF118" s="258"/>
      <c r="AG118" s="261"/>
      <c r="AH118" s="261"/>
      <c r="AI118" s="258"/>
      <c r="AJ118" s="258"/>
      <c r="AK118" s="258"/>
      <c r="AL118" s="290">
        <f t="shared" si="24"/>
        <v>0</v>
      </c>
      <c r="AM118" s="306"/>
      <c r="AN118" s="263" t="b">
        <v>0</v>
      </c>
    </row>
    <row r="119" ht="15.75" customHeight="1">
      <c r="A119" s="311" t="s">
        <v>16</v>
      </c>
      <c r="B119" s="288" t="s">
        <v>65</v>
      </c>
      <c r="C119" s="267" t="s">
        <v>18</v>
      </c>
      <c r="D119" s="267" t="s">
        <v>281</v>
      </c>
      <c r="E119" s="267"/>
      <c r="F119" s="267"/>
      <c r="G119" s="268">
        <f t="shared" ref="G119:AK119" si="32">SUM(G118)</f>
        <v>0</v>
      </c>
      <c r="H119" s="268">
        <f t="shared" si="32"/>
        <v>0</v>
      </c>
      <c r="I119" s="268">
        <f t="shared" si="32"/>
        <v>0</v>
      </c>
      <c r="J119" s="268">
        <f t="shared" si="32"/>
        <v>0</v>
      </c>
      <c r="K119" s="268">
        <f t="shared" si="32"/>
        <v>0</v>
      </c>
      <c r="L119" s="268">
        <f t="shared" si="32"/>
        <v>0</v>
      </c>
      <c r="M119" s="268">
        <f t="shared" si="32"/>
        <v>0</v>
      </c>
      <c r="N119" s="268">
        <f t="shared" si="32"/>
        <v>0</v>
      </c>
      <c r="O119" s="268">
        <f t="shared" si="32"/>
        <v>0</v>
      </c>
      <c r="P119" s="268">
        <f t="shared" si="32"/>
        <v>0</v>
      </c>
      <c r="Q119" s="268">
        <f t="shared" si="32"/>
        <v>0</v>
      </c>
      <c r="R119" s="268">
        <f t="shared" si="32"/>
        <v>0</v>
      </c>
      <c r="S119" s="268">
        <f t="shared" si="32"/>
        <v>0</v>
      </c>
      <c r="T119" s="268">
        <f t="shared" si="32"/>
        <v>0</v>
      </c>
      <c r="U119" s="268">
        <f t="shared" si="32"/>
        <v>0</v>
      </c>
      <c r="V119" s="268">
        <f t="shared" si="32"/>
        <v>0</v>
      </c>
      <c r="W119" s="268">
        <f t="shared" si="32"/>
        <v>0</v>
      </c>
      <c r="X119" s="268">
        <f t="shared" si="32"/>
        <v>0</v>
      </c>
      <c r="Y119" s="268">
        <f t="shared" si="32"/>
        <v>0</v>
      </c>
      <c r="Z119" s="268">
        <f t="shared" si="32"/>
        <v>0</v>
      </c>
      <c r="AA119" s="268">
        <f t="shared" si="32"/>
        <v>0</v>
      </c>
      <c r="AB119" s="268">
        <f t="shared" si="32"/>
        <v>0</v>
      </c>
      <c r="AC119" s="268">
        <f t="shared" si="32"/>
        <v>0</v>
      </c>
      <c r="AD119" s="268">
        <f t="shared" si="32"/>
        <v>0</v>
      </c>
      <c r="AE119" s="268">
        <f t="shared" si="32"/>
        <v>0</v>
      </c>
      <c r="AF119" s="268">
        <f t="shared" si="32"/>
        <v>0</v>
      </c>
      <c r="AG119" s="268">
        <f t="shared" si="32"/>
        <v>0</v>
      </c>
      <c r="AH119" s="268">
        <f t="shared" si="32"/>
        <v>0</v>
      </c>
      <c r="AI119" s="268">
        <f t="shared" si="32"/>
        <v>0</v>
      </c>
      <c r="AJ119" s="268">
        <f t="shared" si="32"/>
        <v>0</v>
      </c>
      <c r="AK119" s="268">
        <f t="shared" si="32"/>
        <v>0</v>
      </c>
      <c r="AL119" s="269">
        <f t="shared" si="24"/>
        <v>0</v>
      </c>
      <c r="AM119" s="307"/>
      <c r="AN119" s="270" t="b">
        <v>0</v>
      </c>
    </row>
    <row r="120" ht="15.75" customHeight="1">
      <c r="A120" s="310" t="s">
        <v>24</v>
      </c>
      <c r="B120" s="256" t="s">
        <v>43</v>
      </c>
      <c r="C120" s="256" t="s">
        <v>11</v>
      </c>
      <c r="D120" s="256" t="s">
        <v>144</v>
      </c>
      <c r="E120" s="256"/>
      <c r="F120" s="256"/>
      <c r="G120" s="257"/>
      <c r="H120" s="258"/>
      <c r="I120" s="258"/>
      <c r="J120" s="258"/>
      <c r="K120" s="258"/>
      <c r="L120" s="261"/>
      <c r="M120" s="261"/>
      <c r="N120" s="258"/>
      <c r="O120" s="258"/>
      <c r="P120" s="258"/>
      <c r="Q120" s="258"/>
      <c r="R120" s="258"/>
      <c r="S120" s="261"/>
      <c r="T120" s="261"/>
      <c r="U120" s="258"/>
      <c r="V120" s="258"/>
      <c r="W120" s="258"/>
      <c r="X120" s="258"/>
      <c r="Y120" s="258"/>
      <c r="Z120" s="261"/>
      <c r="AA120" s="261"/>
      <c r="AB120" s="258"/>
      <c r="AC120" s="258"/>
      <c r="AD120" s="258"/>
      <c r="AE120" s="258"/>
      <c r="AF120" s="258"/>
      <c r="AG120" s="261"/>
      <c r="AH120" s="261"/>
      <c r="AI120" s="258"/>
      <c r="AJ120" s="258"/>
      <c r="AK120" s="258"/>
      <c r="AL120" s="290">
        <f t="shared" si="24"/>
        <v>0</v>
      </c>
      <c r="AM120" s="306"/>
      <c r="AN120" s="263" t="b">
        <v>0</v>
      </c>
    </row>
    <row r="121" ht="15.75" customHeight="1">
      <c r="A121" s="311" t="s">
        <v>24</v>
      </c>
      <c r="B121" s="291" t="s">
        <v>43</v>
      </c>
      <c r="C121" s="291" t="s">
        <v>11</v>
      </c>
      <c r="D121" s="291" t="s">
        <v>141</v>
      </c>
      <c r="E121" s="291"/>
      <c r="F121" s="291"/>
      <c r="G121" s="268">
        <f t="shared" ref="G121:AK121" si="33">SUM(G120)</f>
        <v>0</v>
      </c>
      <c r="H121" s="268">
        <f t="shared" si="33"/>
        <v>0</v>
      </c>
      <c r="I121" s="268">
        <f t="shared" si="33"/>
        <v>0</v>
      </c>
      <c r="J121" s="268">
        <f t="shared" si="33"/>
        <v>0</v>
      </c>
      <c r="K121" s="268">
        <f t="shared" si="33"/>
        <v>0</v>
      </c>
      <c r="L121" s="268">
        <f t="shared" si="33"/>
        <v>0</v>
      </c>
      <c r="M121" s="268">
        <f t="shared" si="33"/>
        <v>0</v>
      </c>
      <c r="N121" s="268">
        <f t="shared" si="33"/>
        <v>0</v>
      </c>
      <c r="O121" s="268">
        <f t="shared" si="33"/>
        <v>0</v>
      </c>
      <c r="P121" s="268">
        <f t="shared" si="33"/>
        <v>0</v>
      </c>
      <c r="Q121" s="268">
        <f t="shared" si="33"/>
        <v>0</v>
      </c>
      <c r="R121" s="268">
        <f t="shared" si="33"/>
        <v>0</v>
      </c>
      <c r="S121" s="268">
        <f t="shared" si="33"/>
        <v>0</v>
      </c>
      <c r="T121" s="268">
        <f t="shared" si="33"/>
        <v>0</v>
      </c>
      <c r="U121" s="268">
        <f t="shared" si="33"/>
        <v>0</v>
      </c>
      <c r="V121" s="268">
        <f t="shared" si="33"/>
        <v>0</v>
      </c>
      <c r="W121" s="268">
        <f t="shared" si="33"/>
        <v>0</v>
      </c>
      <c r="X121" s="268">
        <f t="shared" si="33"/>
        <v>0</v>
      </c>
      <c r="Y121" s="268">
        <f t="shared" si="33"/>
        <v>0</v>
      </c>
      <c r="Z121" s="268">
        <f t="shared" si="33"/>
        <v>0</v>
      </c>
      <c r="AA121" s="268">
        <f t="shared" si="33"/>
        <v>0</v>
      </c>
      <c r="AB121" s="268">
        <f t="shared" si="33"/>
        <v>0</v>
      </c>
      <c r="AC121" s="268">
        <f t="shared" si="33"/>
        <v>0</v>
      </c>
      <c r="AD121" s="268">
        <f t="shared" si="33"/>
        <v>0</v>
      </c>
      <c r="AE121" s="268">
        <f t="shared" si="33"/>
        <v>0</v>
      </c>
      <c r="AF121" s="268">
        <f t="shared" si="33"/>
        <v>0</v>
      </c>
      <c r="AG121" s="268">
        <f t="shared" si="33"/>
        <v>0</v>
      </c>
      <c r="AH121" s="268">
        <f t="shared" si="33"/>
        <v>0</v>
      </c>
      <c r="AI121" s="268">
        <f t="shared" si="33"/>
        <v>0</v>
      </c>
      <c r="AJ121" s="268">
        <f t="shared" si="33"/>
        <v>0</v>
      </c>
      <c r="AK121" s="268">
        <f t="shared" si="33"/>
        <v>0</v>
      </c>
      <c r="AL121" s="269">
        <f t="shared" si="24"/>
        <v>0</v>
      </c>
      <c r="AM121" s="307"/>
      <c r="AN121" s="270" t="b">
        <v>0</v>
      </c>
    </row>
    <row r="122" ht="15.75" customHeight="1">
      <c r="A122" s="310" t="s">
        <v>24</v>
      </c>
      <c r="B122" s="256" t="s">
        <v>68</v>
      </c>
      <c r="C122" s="256" t="s">
        <v>11</v>
      </c>
      <c r="D122" s="256" t="s">
        <v>148</v>
      </c>
      <c r="E122" s="256"/>
      <c r="F122" s="256"/>
      <c r="G122" s="257"/>
      <c r="H122" s="258"/>
      <c r="I122" s="258"/>
      <c r="J122" s="258"/>
      <c r="K122" s="258"/>
      <c r="L122" s="261"/>
      <c r="M122" s="261"/>
      <c r="N122" s="258"/>
      <c r="O122" s="258"/>
      <c r="P122" s="258"/>
      <c r="Q122" s="258"/>
      <c r="R122" s="258"/>
      <c r="S122" s="261"/>
      <c r="T122" s="261"/>
      <c r="U122" s="258"/>
      <c r="V122" s="258"/>
      <c r="W122" s="258"/>
      <c r="X122" s="258"/>
      <c r="Y122" s="258"/>
      <c r="Z122" s="261"/>
      <c r="AA122" s="261"/>
      <c r="AB122" s="258"/>
      <c r="AC122" s="258"/>
      <c r="AD122" s="258"/>
      <c r="AE122" s="258"/>
      <c r="AF122" s="258"/>
      <c r="AG122" s="261"/>
      <c r="AH122" s="261"/>
      <c r="AI122" s="258"/>
      <c r="AJ122" s="258"/>
      <c r="AK122" s="258"/>
      <c r="AL122" s="290">
        <f t="shared" si="24"/>
        <v>0</v>
      </c>
      <c r="AM122" s="265"/>
      <c r="AN122" s="263" t="b">
        <v>0</v>
      </c>
    </row>
    <row r="123" ht="15.75" customHeight="1">
      <c r="A123" s="313" t="s">
        <v>24</v>
      </c>
      <c r="B123" s="314" t="s">
        <v>68</v>
      </c>
      <c r="C123" s="314" t="s">
        <v>11</v>
      </c>
      <c r="D123" s="314"/>
      <c r="E123" s="256"/>
      <c r="F123" s="256"/>
      <c r="G123" s="257"/>
      <c r="H123" s="258"/>
      <c r="I123" s="258"/>
      <c r="J123" s="258"/>
      <c r="K123" s="258"/>
      <c r="L123" s="261"/>
      <c r="M123" s="261"/>
      <c r="N123" s="258"/>
      <c r="O123" s="258"/>
      <c r="P123" s="258"/>
      <c r="Q123" s="258"/>
      <c r="R123" s="258"/>
      <c r="S123" s="261"/>
      <c r="T123" s="261"/>
      <c r="U123" s="258"/>
      <c r="V123" s="258"/>
      <c r="W123" s="258"/>
      <c r="X123" s="258"/>
      <c r="Y123" s="258"/>
      <c r="Z123" s="261"/>
      <c r="AA123" s="261"/>
      <c r="AB123" s="258"/>
      <c r="AC123" s="258"/>
      <c r="AD123" s="258"/>
      <c r="AE123" s="258"/>
      <c r="AF123" s="258"/>
      <c r="AG123" s="261"/>
      <c r="AH123" s="261"/>
      <c r="AI123" s="258"/>
      <c r="AJ123" s="258"/>
      <c r="AK123" s="258"/>
      <c r="AL123" s="290">
        <f t="shared" si="24"/>
        <v>0</v>
      </c>
      <c r="AM123" s="265"/>
      <c r="AN123" s="263" t="b">
        <v>0</v>
      </c>
    </row>
    <row r="124" ht="15.75" customHeight="1">
      <c r="A124" s="311" t="s">
        <v>24</v>
      </c>
      <c r="B124" s="291" t="s">
        <v>68</v>
      </c>
      <c r="C124" s="291" t="s">
        <v>11</v>
      </c>
      <c r="D124" s="291" t="s">
        <v>141</v>
      </c>
      <c r="E124" s="291"/>
      <c r="F124" s="291"/>
      <c r="G124" s="268">
        <f t="shared" ref="G124:AK124" si="34">SUM(G122:G123)</f>
        <v>0</v>
      </c>
      <c r="H124" s="268">
        <f t="shared" si="34"/>
        <v>0</v>
      </c>
      <c r="I124" s="268">
        <f t="shared" si="34"/>
        <v>0</v>
      </c>
      <c r="J124" s="268">
        <f t="shared" si="34"/>
        <v>0</v>
      </c>
      <c r="K124" s="268">
        <f t="shared" si="34"/>
        <v>0</v>
      </c>
      <c r="L124" s="268">
        <f t="shared" si="34"/>
        <v>0</v>
      </c>
      <c r="M124" s="268">
        <f t="shared" si="34"/>
        <v>0</v>
      </c>
      <c r="N124" s="268">
        <f t="shared" si="34"/>
        <v>0</v>
      </c>
      <c r="O124" s="268">
        <f t="shared" si="34"/>
        <v>0</v>
      </c>
      <c r="P124" s="268">
        <f t="shared" si="34"/>
        <v>0</v>
      </c>
      <c r="Q124" s="268">
        <f t="shared" si="34"/>
        <v>0</v>
      </c>
      <c r="R124" s="268">
        <f t="shared" si="34"/>
        <v>0</v>
      </c>
      <c r="S124" s="268">
        <f t="shared" si="34"/>
        <v>0</v>
      </c>
      <c r="T124" s="268">
        <f t="shared" si="34"/>
        <v>0</v>
      </c>
      <c r="U124" s="268">
        <f t="shared" si="34"/>
        <v>0</v>
      </c>
      <c r="V124" s="268">
        <f t="shared" si="34"/>
        <v>0</v>
      </c>
      <c r="W124" s="268">
        <f t="shared" si="34"/>
        <v>0</v>
      </c>
      <c r="X124" s="268">
        <f t="shared" si="34"/>
        <v>0</v>
      </c>
      <c r="Y124" s="268">
        <f t="shared" si="34"/>
        <v>0</v>
      </c>
      <c r="Z124" s="268">
        <f t="shared" si="34"/>
        <v>0</v>
      </c>
      <c r="AA124" s="268">
        <f t="shared" si="34"/>
        <v>0</v>
      </c>
      <c r="AB124" s="268">
        <f t="shared" si="34"/>
        <v>0</v>
      </c>
      <c r="AC124" s="268">
        <f t="shared" si="34"/>
        <v>0</v>
      </c>
      <c r="AD124" s="268">
        <f t="shared" si="34"/>
        <v>0</v>
      </c>
      <c r="AE124" s="268">
        <f t="shared" si="34"/>
        <v>0</v>
      </c>
      <c r="AF124" s="268">
        <f t="shared" si="34"/>
        <v>0</v>
      </c>
      <c r="AG124" s="268">
        <f t="shared" si="34"/>
        <v>0</v>
      </c>
      <c r="AH124" s="268">
        <f t="shared" si="34"/>
        <v>0</v>
      </c>
      <c r="AI124" s="268">
        <f t="shared" si="34"/>
        <v>0</v>
      </c>
      <c r="AJ124" s="268">
        <f t="shared" si="34"/>
        <v>0</v>
      </c>
      <c r="AK124" s="268">
        <f t="shared" si="34"/>
        <v>0</v>
      </c>
      <c r="AL124" s="269">
        <f t="shared" si="24"/>
        <v>0</v>
      </c>
      <c r="AM124" s="307"/>
      <c r="AN124" s="270" t="b">
        <v>0</v>
      </c>
    </row>
    <row r="125" ht="15.75" customHeight="1">
      <c r="A125" s="310" t="s">
        <v>24</v>
      </c>
      <c r="B125" s="256" t="s">
        <v>68</v>
      </c>
      <c r="C125" s="256" t="s">
        <v>15</v>
      </c>
      <c r="D125" s="256" t="s">
        <v>247</v>
      </c>
      <c r="E125" s="256"/>
      <c r="F125" s="256"/>
      <c r="G125" s="257"/>
      <c r="H125" s="258">
        <v>1.0</v>
      </c>
      <c r="I125" s="258">
        <v>1.0</v>
      </c>
      <c r="J125" s="258">
        <v>1.0</v>
      </c>
      <c r="K125" s="258"/>
      <c r="L125" s="261"/>
      <c r="M125" s="261"/>
      <c r="N125" s="258">
        <v>1.0</v>
      </c>
      <c r="O125" s="258">
        <v>1.0</v>
      </c>
      <c r="P125" s="258">
        <v>1.0</v>
      </c>
      <c r="Q125" s="258">
        <v>1.0</v>
      </c>
      <c r="R125" s="258">
        <v>1.0</v>
      </c>
      <c r="S125" s="261"/>
      <c r="T125" s="261"/>
      <c r="U125" s="258">
        <v>1.0</v>
      </c>
      <c r="V125" s="258">
        <v>1.0</v>
      </c>
      <c r="W125" s="258">
        <v>1.0</v>
      </c>
      <c r="X125" s="258">
        <v>1.0</v>
      </c>
      <c r="Y125" s="258">
        <v>1.0</v>
      </c>
      <c r="Z125" s="261"/>
      <c r="AA125" s="261"/>
      <c r="AB125" s="258"/>
      <c r="AC125" s="258"/>
      <c r="AD125" s="258"/>
      <c r="AE125" s="258"/>
      <c r="AF125" s="258"/>
      <c r="AG125" s="261"/>
      <c r="AH125" s="261"/>
      <c r="AI125" s="258"/>
      <c r="AJ125" s="258"/>
      <c r="AK125" s="258"/>
      <c r="AL125" s="290">
        <f t="shared" si="24"/>
        <v>13</v>
      </c>
      <c r="AM125" s="265"/>
      <c r="AN125" s="263" t="b">
        <v>0</v>
      </c>
    </row>
    <row r="126" ht="15.75" customHeight="1">
      <c r="A126" s="313" t="s">
        <v>24</v>
      </c>
      <c r="B126" s="314" t="s">
        <v>68</v>
      </c>
      <c r="C126" s="314" t="s">
        <v>15</v>
      </c>
      <c r="D126" s="314" t="s">
        <v>248</v>
      </c>
      <c r="E126" s="256"/>
      <c r="F126" s="256"/>
      <c r="G126" s="257"/>
      <c r="H126" s="258"/>
      <c r="I126" s="258"/>
      <c r="J126" s="258"/>
      <c r="K126" s="258"/>
      <c r="L126" s="261"/>
      <c r="M126" s="261"/>
      <c r="N126" s="258"/>
      <c r="O126" s="258"/>
      <c r="P126" s="258"/>
      <c r="Q126" s="258"/>
      <c r="R126" s="258"/>
      <c r="S126" s="261"/>
      <c r="T126" s="261"/>
      <c r="U126" s="258"/>
      <c r="V126" s="258"/>
      <c r="W126" s="258"/>
      <c r="X126" s="258"/>
      <c r="Y126" s="258"/>
      <c r="Z126" s="261"/>
      <c r="AA126" s="261"/>
      <c r="AB126" s="258"/>
      <c r="AC126" s="258"/>
      <c r="AD126" s="258"/>
      <c r="AE126" s="258"/>
      <c r="AF126" s="258"/>
      <c r="AG126" s="261"/>
      <c r="AH126" s="261"/>
      <c r="AI126" s="258"/>
      <c r="AJ126" s="258"/>
      <c r="AK126" s="258"/>
      <c r="AL126" s="290">
        <f t="shared" si="24"/>
        <v>0</v>
      </c>
      <c r="AM126" s="265"/>
      <c r="AN126" s="263" t="b">
        <v>0</v>
      </c>
    </row>
    <row r="127" ht="15.75" customHeight="1">
      <c r="A127" s="311" t="s">
        <v>24</v>
      </c>
      <c r="B127" s="291" t="s">
        <v>68</v>
      </c>
      <c r="C127" s="291" t="s">
        <v>15</v>
      </c>
      <c r="D127" s="291" t="s">
        <v>245</v>
      </c>
      <c r="E127" s="291"/>
      <c r="F127" s="291"/>
      <c r="G127" s="268">
        <f t="shared" ref="G127:AK127" si="35">SUM(G125:G126)</f>
        <v>0</v>
      </c>
      <c r="H127" s="268">
        <f t="shared" si="35"/>
        <v>1</v>
      </c>
      <c r="I127" s="268">
        <f t="shared" si="35"/>
        <v>1</v>
      </c>
      <c r="J127" s="268">
        <f t="shared" si="35"/>
        <v>1</v>
      </c>
      <c r="K127" s="268">
        <f t="shared" si="35"/>
        <v>0</v>
      </c>
      <c r="L127" s="268">
        <f t="shared" si="35"/>
        <v>0</v>
      </c>
      <c r="M127" s="268">
        <f t="shared" si="35"/>
        <v>0</v>
      </c>
      <c r="N127" s="268">
        <f t="shared" si="35"/>
        <v>1</v>
      </c>
      <c r="O127" s="268">
        <f t="shared" si="35"/>
        <v>1</v>
      </c>
      <c r="P127" s="268">
        <f t="shared" si="35"/>
        <v>1</v>
      </c>
      <c r="Q127" s="268">
        <f t="shared" si="35"/>
        <v>1</v>
      </c>
      <c r="R127" s="268">
        <f t="shared" si="35"/>
        <v>1</v>
      </c>
      <c r="S127" s="268">
        <f t="shared" si="35"/>
        <v>0</v>
      </c>
      <c r="T127" s="268">
        <f t="shared" si="35"/>
        <v>0</v>
      </c>
      <c r="U127" s="268">
        <f t="shared" si="35"/>
        <v>1</v>
      </c>
      <c r="V127" s="268">
        <f t="shared" si="35"/>
        <v>1</v>
      </c>
      <c r="W127" s="268">
        <f t="shared" si="35"/>
        <v>1</v>
      </c>
      <c r="X127" s="268">
        <f t="shared" si="35"/>
        <v>1</v>
      </c>
      <c r="Y127" s="268">
        <f t="shared" si="35"/>
        <v>1</v>
      </c>
      <c r="Z127" s="268">
        <f t="shared" si="35"/>
        <v>0</v>
      </c>
      <c r="AA127" s="268">
        <f t="shared" si="35"/>
        <v>0</v>
      </c>
      <c r="AB127" s="268">
        <f t="shared" si="35"/>
        <v>0</v>
      </c>
      <c r="AC127" s="268">
        <f t="shared" si="35"/>
        <v>0</v>
      </c>
      <c r="AD127" s="268">
        <f t="shared" si="35"/>
        <v>0</v>
      </c>
      <c r="AE127" s="268">
        <f t="shared" si="35"/>
        <v>0</v>
      </c>
      <c r="AF127" s="268">
        <f t="shared" si="35"/>
        <v>0</v>
      </c>
      <c r="AG127" s="268">
        <f t="shared" si="35"/>
        <v>0</v>
      </c>
      <c r="AH127" s="268">
        <f t="shared" si="35"/>
        <v>0</v>
      </c>
      <c r="AI127" s="268">
        <f t="shared" si="35"/>
        <v>0</v>
      </c>
      <c r="AJ127" s="268">
        <f t="shared" si="35"/>
        <v>0</v>
      </c>
      <c r="AK127" s="268">
        <f t="shared" si="35"/>
        <v>0</v>
      </c>
      <c r="AL127" s="269">
        <f t="shared" si="24"/>
        <v>13</v>
      </c>
      <c r="AM127" s="307"/>
      <c r="AN127" s="270" t="b">
        <v>0</v>
      </c>
    </row>
    <row r="128" ht="15.75" customHeight="1">
      <c r="A128" s="313" t="s">
        <v>24</v>
      </c>
      <c r="B128" s="314" t="s">
        <v>74</v>
      </c>
      <c r="C128" s="314" t="s">
        <v>11</v>
      </c>
      <c r="D128" s="314" t="s">
        <v>163</v>
      </c>
      <c r="E128" s="256"/>
      <c r="F128" s="256"/>
      <c r="G128" s="257">
        <v>6.0</v>
      </c>
      <c r="H128" s="258">
        <v>6.0</v>
      </c>
      <c r="I128" s="258">
        <v>6.0</v>
      </c>
      <c r="J128" s="258">
        <v>6.0</v>
      </c>
      <c r="K128" s="258">
        <v>6.0</v>
      </c>
      <c r="L128" s="261">
        <v>6.0</v>
      </c>
      <c r="M128" s="261">
        <v>6.0</v>
      </c>
      <c r="N128" s="258">
        <v>6.0</v>
      </c>
      <c r="O128" s="258">
        <v>4.0</v>
      </c>
      <c r="P128" s="258">
        <v>4.0</v>
      </c>
      <c r="Q128" s="258">
        <v>4.0</v>
      </c>
      <c r="R128" s="258">
        <v>4.0</v>
      </c>
      <c r="S128" s="261">
        <v>4.0</v>
      </c>
      <c r="T128" s="261">
        <v>4.0</v>
      </c>
      <c r="U128" s="258">
        <v>4.0</v>
      </c>
      <c r="V128" s="258">
        <v>4.0</v>
      </c>
      <c r="W128" s="258">
        <v>4.0</v>
      </c>
      <c r="X128" s="258">
        <v>4.0</v>
      </c>
      <c r="Y128" s="258">
        <v>4.0</v>
      </c>
      <c r="Z128" s="261">
        <v>4.0</v>
      </c>
      <c r="AA128" s="261">
        <v>4.0</v>
      </c>
      <c r="AB128" s="258">
        <v>4.0</v>
      </c>
      <c r="AC128" s="258">
        <v>4.0</v>
      </c>
      <c r="AD128" s="258">
        <v>4.0</v>
      </c>
      <c r="AE128" s="258">
        <v>4.0</v>
      </c>
      <c r="AF128" s="258">
        <v>4.0</v>
      </c>
      <c r="AG128" s="261">
        <v>4.0</v>
      </c>
      <c r="AH128" s="261">
        <v>4.0</v>
      </c>
      <c r="AI128" s="258">
        <v>4.0</v>
      </c>
      <c r="AJ128" s="258">
        <v>4.0</v>
      </c>
      <c r="AK128" s="258">
        <v>4.0</v>
      </c>
      <c r="AL128" s="290">
        <f t="shared" si="24"/>
        <v>140</v>
      </c>
      <c r="AM128" s="265"/>
      <c r="AN128" s="263" t="b">
        <v>0</v>
      </c>
    </row>
    <row r="129" ht="15.75" customHeight="1">
      <c r="A129" s="311" t="s">
        <v>24</v>
      </c>
      <c r="B129" s="291" t="s">
        <v>74</v>
      </c>
      <c r="C129" s="291" t="s">
        <v>11</v>
      </c>
      <c r="D129" s="291" t="s">
        <v>141</v>
      </c>
      <c r="E129" s="291"/>
      <c r="F129" s="291"/>
      <c r="G129" s="268">
        <f t="shared" ref="G129:AK129" si="36">SUM(G128)</f>
        <v>6</v>
      </c>
      <c r="H129" s="268">
        <f t="shared" si="36"/>
        <v>6</v>
      </c>
      <c r="I129" s="268">
        <f t="shared" si="36"/>
        <v>6</v>
      </c>
      <c r="J129" s="268">
        <f t="shared" si="36"/>
        <v>6</v>
      </c>
      <c r="K129" s="268">
        <f t="shared" si="36"/>
        <v>6</v>
      </c>
      <c r="L129" s="268">
        <f t="shared" si="36"/>
        <v>6</v>
      </c>
      <c r="M129" s="268">
        <f t="shared" si="36"/>
        <v>6</v>
      </c>
      <c r="N129" s="268">
        <f t="shared" si="36"/>
        <v>6</v>
      </c>
      <c r="O129" s="268">
        <f t="shared" si="36"/>
        <v>4</v>
      </c>
      <c r="P129" s="268">
        <f t="shared" si="36"/>
        <v>4</v>
      </c>
      <c r="Q129" s="268">
        <f t="shared" si="36"/>
        <v>4</v>
      </c>
      <c r="R129" s="268">
        <f t="shared" si="36"/>
        <v>4</v>
      </c>
      <c r="S129" s="268">
        <f t="shared" si="36"/>
        <v>4</v>
      </c>
      <c r="T129" s="268">
        <f t="shared" si="36"/>
        <v>4</v>
      </c>
      <c r="U129" s="268">
        <f t="shared" si="36"/>
        <v>4</v>
      </c>
      <c r="V129" s="268">
        <f t="shared" si="36"/>
        <v>4</v>
      </c>
      <c r="W129" s="268">
        <f t="shared" si="36"/>
        <v>4</v>
      </c>
      <c r="X129" s="268">
        <f t="shared" si="36"/>
        <v>4</v>
      </c>
      <c r="Y129" s="268">
        <f t="shared" si="36"/>
        <v>4</v>
      </c>
      <c r="Z129" s="268">
        <f t="shared" si="36"/>
        <v>4</v>
      </c>
      <c r="AA129" s="268">
        <f t="shared" si="36"/>
        <v>4</v>
      </c>
      <c r="AB129" s="268">
        <f t="shared" si="36"/>
        <v>4</v>
      </c>
      <c r="AC129" s="268">
        <f t="shared" si="36"/>
        <v>4</v>
      </c>
      <c r="AD129" s="268">
        <f t="shared" si="36"/>
        <v>4</v>
      </c>
      <c r="AE129" s="268">
        <f t="shared" si="36"/>
        <v>4</v>
      </c>
      <c r="AF129" s="268">
        <f t="shared" si="36"/>
        <v>4</v>
      </c>
      <c r="AG129" s="268">
        <f t="shared" si="36"/>
        <v>4</v>
      </c>
      <c r="AH129" s="268">
        <f t="shared" si="36"/>
        <v>4</v>
      </c>
      <c r="AI129" s="268">
        <f t="shared" si="36"/>
        <v>4</v>
      </c>
      <c r="AJ129" s="268">
        <f t="shared" si="36"/>
        <v>4</v>
      </c>
      <c r="AK129" s="268">
        <f t="shared" si="36"/>
        <v>4</v>
      </c>
      <c r="AL129" s="269">
        <f t="shared" si="24"/>
        <v>140</v>
      </c>
      <c r="AM129" s="315"/>
      <c r="AN129" s="270" t="b">
        <v>0</v>
      </c>
    </row>
    <row r="130" ht="15.75" customHeight="1">
      <c r="A130" s="313" t="s">
        <v>24</v>
      </c>
      <c r="B130" s="314" t="s">
        <v>74</v>
      </c>
      <c r="C130" s="314" t="s">
        <v>15</v>
      </c>
      <c r="D130" s="314" t="s">
        <v>263</v>
      </c>
      <c r="E130" s="314"/>
      <c r="F130" s="314"/>
      <c r="G130" s="257"/>
      <c r="H130" s="258">
        <v>1.0</v>
      </c>
      <c r="I130" s="258"/>
      <c r="J130" s="258"/>
      <c r="K130" s="258"/>
      <c r="L130" s="261"/>
      <c r="M130" s="261"/>
      <c r="N130" s="258">
        <v>1.0</v>
      </c>
      <c r="O130" s="258">
        <v>1.0</v>
      </c>
      <c r="P130" s="258">
        <v>1.0</v>
      </c>
      <c r="Q130" s="258">
        <v>1.0</v>
      </c>
      <c r="R130" s="258">
        <v>1.0</v>
      </c>
      <c r="S130" s="261"/>
      <c r="T130" s="261"/>
      <c r="U130" s="258">
        <v>1.0</v>
      </c>
      <c r="V130" s="316">
        <v>1.0</v>
      </c>
      <c r="W130" s="316">
        <v>1.0</v>
      </c>
      <c r="X130" s="258">
        <v>1.0</v>
      </c>
      <c r="Y130" s="258">
        <v>1.0</v>
      </c>
      <c r="Z130" s="261"/>
      <c r="AA130" s="261"/>
      <c r="AB130" s="258">
        <v>1.0</v>
      </c>
      <c r="AC130" s="258">
        <v>1.0</v>
      </c>
      <c r="AD130" s="258">
        <v>1.0</v>
      </c>
      <c r="AE130" s="258">
        <v>1.0</v>
      </c>
      <c r="AF130" s="258">
        <v>1.0</v>
      </c>
      <c r="AG130" s="261"/>
      <c r="AH130" s="261"/>
      <c r="AI130" s="258">
        <v>1.0</v>
      </c>
      <c r="AJ130" s="258">
        <v>1.0</v>
      </c>
      <c r="AK130" s="258">
        <v>1.0</v>
      </c>
      <c r="AL130" s="290"/>
      <c r="AM130" s="317"/>
      <c r="AN130" s="263" t="b">
        <v>1</v>
      </c>
    </row>
    <row r="131" ht="15.75" customHeight="1">
      <c r="A131" s="313" t="s">
        <v>24</v>
      </c>
      <c r="B131" s="314" t="s">
        <v>74</v>
      </c>
      <c r="C131" s="314" t="s">
        <v>15</v>
      </c>
      <c r="D131" s="314" t="s">
        <v>251</v>
      </c>
      <c r="E131" s="314"/>
      <c r="F131" s="314"/>
      <c r="G131" s="257"/>
      <c r="H131" s="258"/>
      <c r="I131" s="258">
        <v>1.0</v>
      </c>
      <c r="J131" s="258">
        <v>1.0</v>
      </c>
      <c r="K131" s="258"/>
      <c r="L131" s="261"/>
      <c r="M131" s="261"/>
      <c r="N131" s="258"/>
      <c r="O131" s="258"/>
      <c r="P131" s="258"/>
      <c r="Q131" s="258"/>
      <c r="R131" s="258"/>
      <c r="S131" s="261"/>
      <c r="T131" s="261"/>
      <c r="U131" s="258"/>
      <c r="V131" s="258"/>
      <c r="W131" s="258"/>
      <c r="X131" s="258"/>
      <c r="Y131" s="258"/>
      <c r="Z131" s="261"/>
      <c r="AA131" s="261"/>
      <c r="AB131" s="258"/>
      <c r="AC131" s="258"/>
      <c r="AD131" s="258"/>
      <c r="AE131" s="258"/>
      <c r="AF131" s="258"/>
      <c r="AG131" s="261"/>
      <c r="AH131" s="261"/>
      <c r="AI131" s="258"/>
      <c r="AJ131" s="258"/>
      <c r="AK131" s="258"/>
      <c r="AL131" s="290">
        <f t="shared" ref="AL131:AL136" si="39">SUM(G131:AK131)</f>
        <v>2</v>
      </c>
      <c r="AM131" s="265"/>
      <c r="AN131" s="263" t="b">
        <v>0</v>
      </c>
    </row>
    <row r="132" ht="15.75" customHeight="1">
      <c r="A132" s="311" t="s">
        <v>24</v>
      </c>
      <c r="B132" s="291" t="s">
        <v>74</v>
      </c>
      <c r="C132" s="291" t="s">
        <v>15</v>
      </c>
      <c r="D132" s="291" t="s">
        <v>245</v>
      </c>
      <c r="E132" s="291"/>
      <c r="F132" s="291"/>
      <c r="G132" s="318">
        <f t="shared" ref="G132:Y132" si="37">SUM(G130:G131)</f>
        <v>0</v>
      </c>
      <c r="H132" s="318">
        <f t="shared" si="37"/>
        <v>1</v>
      </c>
      <c r="I132" s="318">
        <f t="shared" si="37"/>
        <v>1</v>
      </c>
      <c r="J132" s="318">
        <f t="shared" si="37"/>
        <v>1</v>
      </c>
      <c r="K132" s="318">
        <f t="shared" si="37"/>
        <v>0</v>
      </c>
      <c r="L132" s="318">
        <f t="shared" si="37"/>
        <v>0</v>
      </c>
      <c r="M132" s="318">
        <f t="shared" si="37"/>
        <v>0</v>
      </c>
      <c r="N132" s="318">
        <f t="shared" si="37"/>
        <v>1</v>
      </c>
      <c r="O132" s="318">
        <f t="shared" si="37"/>
        <v>1</v>
      </c>
      <c r="P132" s="318">
        <f t="shared" si="37"/>
        <v>1</v>
      </c>
      <c r="Q132" s="318">
        <f t="shared" si="37"/>
        <v>1</v>
      </c>
      <c r="R132" s="318">
        <f t="shared" si="37"/>
        <v>1</v>
      </c>
      <c r="S132" s="318">
        <f t="shared" si="37"/>
        <v>0</v>
      </c>
      <c r="T132" s="318">
        <f t="shared" si="37"/>
        <v>0</v>
      </c>
      <c r="U132" s="318">
        <f t="shared" si="37"/>
        <v>1</v>
      </c>
      <c r="V132" s="318">
        <f t="shared" si="37"/>
        <v>1</v>
      </c>
      <c r="W132" s="318">
        <f t="shared" si="37"/>
        <v>1</v>
      </c>
      <c r="X132" s="318">
        <f t="shared" si="37"/>
        <v>1</v>
      </c>
      <c r="Y132" s="318">
        <f t="shared" si="37"/>
        <v>1</v>
      </c>
      <c r="Z132" s="318"/>
      <c r="AA132" s="318">
        <f t="shared" ref="AA132:AK132" si="38">SUM(AA130:AA131)</f>
        <v>0</v>
      </c>
      <c r="AB132" s="318">
        <f t="shared" si="38"/>
        <v>1</v>
      </c>
      <c r="AC132" s="318">
        <f t="shared" si="38"/>
        <v>1</v>
      </c>
      <c r="AD132" s="318">
        <f t="shared" si="38"/>
        <v>1</v>
      </c>
      <c r="AE132" s="318">
        <f t="shared" si="38"/>
        <v>1</v>
      </c>
      <c r="AF132" s="318">
        <f t="shared" si="38"/>
        <v>1</v>
      </c>
      <c r="AG132" s="318">
        <f t="shared" si="38"/>
        <v>0</v>
      </c>
      <c r="AH132" s="318">
        <f t="shared" si="38"/>
        <v>0</v>
      </c>
      <c r="AI132" s="318">
        <f t="shared" si="38"/>
        <v>1</v>
      </c>
      <c r="AJ132" s="318">
        <f t="shared" si="38"/>
        <v>1</v>
      </c>
      <c r="AK132" s="318">
        <f t="shared" si="38"/>
        <v>1</v>
      </c>
      <c r="AL132" s="269">
        <f t="shared" si="39"/>
        <v>21</v>
      </c>
      <c r="AM132" s="315"/>
      <c r="AN132" s="270" t="b">
        <v>0</v>
      </c>
    </row>
    <row r="133" ht="15.75" customHeight="1">
      <c r="A133" s="313" t="s">
        <v>24</v>
      </c>
      <c r="B133" s="314" t="s">
        <v>74</v>
      </c>
      <c r="C133" s="256" t="s">
        <v>22</v>
      </c>
      <c r="D133" s="256" t="s">
        <v>280</v>
      </c>
      <c r="E133" s="314"/>
      <c r="F133" s="314"/>
      <c r="G133" s="257"/>
      <c r="H133" s="258"/>
      <c r="I133" s="258"/>
      <c r="J133" s="258"/>
      <c r="K133" s="258"/>
      <c r="L133" s="261"/>
      <c r="M133" s="261"/>
      <c r="N133" s="258"/>
      <c r="O133" s="258"/>
      <c r="P133" s="258"/>
      <c r="Q133" s="258"/>
      <c r="R133" s="258"/>
      <c r="S133" s="261"/>
      <c r="T133" s="261"/>
      <c r="U133" s="258"/>
      <c r="V133" s="258"/>
      <c r="W133" s="258"/>
      <c r="X133" s="258"/>
      <c r="Y133" s="258"/>
      <c r="Z133" s="261"/>
      <c r="AA133" s="261"/>
      <c r="AB133" s="258"/>
      <c r="AC133" s="258"/>
      <c r="AD133" s="258"/>
      <c r="AE133" s="258"/>
      <c r="AF133" s="258"/>
      <c r="AG133" s="261"/>
      <c r="AH133" s="261"/>
      <c r="AI133" s="258"/>
      <c r="AJ133" s="258">
        <v>1.0</v>
      </c>
      <c r="AK133" s="258"/>
      <c r="AL133" s="290">
        <f t="shared" si="39"/>
        <v>1</v>
      </c>
      <c r="AM133" s="265"/>
      <c r="AN133" s="263" t="b">
        <v>0</v>
      </c>
    </row>
    <row r="134" ht="15.75" customHeight="1">
      <c r="A134" s="311" t="s">
        <v>24</v>
      </c>
      <c r="B134" s="291" t="s">
        <v>74</v>
      </c>
      <c r="C134" s="291" t="s">
        <v>22</v>
      </c>
      <c r="D134" s="291" t="s">
        <v>279</v>
      </c>
      <c r="E134" s="291"/>
      <c r="F134" s="291"/>
      <c r="G134" s="268">
        <f t="shared" ref="G134:AK134" si="40">SUM(G133)</f>
        <v>0</v>
      </c>
      <c r="H134" s="268">
        <f t="shared" si="40"/>
        <v>0</v>
      </c>
      <c r="I134" s="268">
        <f t="shared" si="40"/>
        <v>0</v>
      </c>
      <c r="J134" s="268">
        <f t="shared" si="40"/>
        <v>0</v>
      </c>
      <c r="K134" s="268">
        <f t="shared" si="40"/>
        <v>0</v>
      </c>
      <c r="L134" s="268">
        <f t="shared" si="40"/>
        <v>0</v>
      </c>
      <c r="M134" s="268">
        <f t="shared" si="40"/>
        <v>0</v>
      </c>
      <c r="N134" s="268">
        <f t="shared" si="40"/>
        <v>0</v>
      </c>
      <c r="O134" s="268">
        <f t="shared" si="40"/>
        <v>0</v>
      </c>
      <c r="P134" s="268">
        <f t="shared" si="40"/>
        <v>0</v>
      </c>
      <c r="Q134" s="268">
        <f t="shared" si="40"/>
        <v>0</v>
      </c>
      <c r="R134" s="268">
        <f t="shared" si="40"/>
        <v>0</v>
      </c>
      <c r="S134" s="268">
        <f t="shared" si="40"/>
        <v>0</v>
      </c>
      <c r="T134" s="268">
        <f t="shared" si="40"/>
        <v>0</v>
      </c>
      <c r="U134" s="268">
        <f t="shared" si="40"/>
        <v>0</v>
      </c>
      <c r="V134" s="268">
        <f t="shared" si="40"/>
        <v>0</v>
      </c>
      <c r="W134" s="268">
        <f t="shared" si="40"/>
        <v>0</v>
      </c>
      <c r="X134" s="268">
        <f t="shared" si="40"/>
        <v>0</v>
      </c>
      <c r="Y134" s="268">
        <f t="shared" si="40"/>
        <v>0</v>
      </c>
      <c r="Z134" s="268">
        <f t="shared" si="40"/>
        <v>0</v>
      </c>
      <c r="AA134" s="268">
        <f t="shared" si="40"/>
        <v>0</v>
      </c>
      <c r="AB134" s="268">
        <f t="shared" si="40"/>
        <v>0</v>
      </c>
      <c r="AC134" s="268">
        <f t="shared" si="40"/>
        <v>0</v>
      </c>
      <c r="AD134" s="268">
        <f t="shared" si="40"/>
        <v>0</v>
      </c>
      <c r="AE134" s="268">
        <f t="shared" si="40"/>
        <v>0</v>
      </c>
      <c r="AF134" s="268">
        <f t="shared" si="40"/>
        <v>0</v>
      </c>
      <c r="AG134" s="268">
        <f t="shared" si="40"/>
        <v>0</v>
      </c>
      <c r="AH134" s="268">
        <f t="shared" si="40"/>
        <v>0</v>
      </c>
      <c r="AI134" s="268">
        <f t="shared" si="40"/>
        <v>0</v>
      </c>
      <c r="AJ134" s="268">
        <f t="shared" si="40"/>
        <v>1</v>
      </c>
      <c r="AK134" s="268">
        <f t="shared" si="40"/>
        <v>0</v>
      </c>
      <c r="AL134" s="269">
        <f t="shared" si="39"/>
        <v>1</v>
      </c>
      <c r="AM134" s="315"/>
      <c r="AN134" s="270" t="b">
        <v>0</v>
      </c>
    </row>
    <row r="135" ht="15.75" customHeight="1">
      <c r="A135" s="313" t="s">
        <v>24</v>
      </c>
      <c r="B135" s="314" t="s">
        <v>74</v>
      </c>
      <c r="C135" s="256" t="s">
        <v>7</v>
      </c>
      <c r="D135" s="256" t="s">
        <v>269</v>
      </c>
      <c r="E135" s="256"/>
      <c r="F135" s="256"/>
      <c r="G135" s="257"/>
      <c r="H135" s="258">
        <v>1.0</v>
      </c>
      <c r="I135" s="258"/>
      <c r="J135" s="258"/>
      <c r="K135" s="258">
        <v>1.0</v>
      </c>
      <c r="L135" s="261"/>
      <c r="M135" s="261"/>
      <c r="N135" s="258"/>
      <c r="O135" s="258">
        <v>1.0</v>
      </c>
      <c r="P135" s="258"/>
      <c r="Q135" s="258"/>
      <c r="R135" s="258">
        <v>1.0</v>
      </c>
      <c r="S135" s="261"/>
      <c r="T135" s="261"/>
      <c r="U135" s="258"/>
      <c r="V135" s="258">
        <v>1.0</v>
      </c>
      <c r="W135" s="258"/>
      <c r="X135" s="258"/>
      <c r="Y135" s="258">
        <v>1.0</v>
      </c>
      <c r="Z135" s="261"/>
      <c r="AA135" s="261"/>
      <c r="AB135" s="258">
        <v>1.0</v>
      </c>
      <c r="AC135" s="258"/>
      <c r="AD135" s="258"/>
      <c r="AE135" s="258"/>
      <c r="AF135" s="258">
        <v>1.0</v>
      </c>
      <c r="AG135" s="261"/>
      <c r="AH135" s="261"/>
      <c r="AI135" s="258"/>
      <c r="AJ135" s="258">
        <v>1.0</v>
      </c>
      <c r="AK135" s="258"/>
      <c r="AL135" s="290">
        <f t="shared" si="39"/>
        <v>9</v>
      </c>
      <c r="AM135" s="265"/>
      <c r="AN135" s="265" t="b">
        <v>0</v>
      </c>
    </row>
    <row r="136" ht="15.75" customHeight="1">
      <c r="A136" s="311" t="s">
        <v>24</v>
      </c>
      <c r="B136" s="291" t="s">
        <v>74</v>
      </c>
      <c r="C136" s="291" t="s">
        <v>7</v>
      </c>
      <c r="D136" s="291" t="s">
        <v>267</v>
      </c>
      <c r="E136" s="291"/>
      <c r="F136" s="291"/>
      <c r="G136" s="268">
        <f t="shared" ref="G136:AK136" si="41">SUM(G135)</f>
        <v>0</v>
      </c>
      <c r="H136" s="268">
        <f t="shared" si="41"/>
        <v>1</v>
      </c>
      <c r="I136" s="268">
        <f t="shared" si="41"/>
        <v>0</v>
      </c>
      <c r="J136" s="268">
        <f t="shared" si="41"/>
        <v>0</v>
      </c>
      <c r="K136" s="268">
        <f t="shared" si="41"/>
        <v>1</v>
      </c>
      <c r="L136" s="268">
        <f t="shared" si="41"/>
        <v>0</v>
      </c>
      <c r="M136" s="268">
        <f t="shared" si="41"/>
        <v>0</v>
      </c>
      <c r="N136" s="268">
        <f t="shared" si="41"/>
        <v>0</v>
      </c>
      <c r="O136" s="268">
        <f t="shared" si="41"/>
        <v>1</v>
      </c>
      <c r="P136" s="268">
        <f t="shared" si="41"/>
        <v>0</v>
      </c>
      <c r="Q136" s="268">
        <f t="shared" si="41"/>
        <v>0</v>
      </c>
      <c r="R136" s="268">
        <f t="shared" si="41"/>
        <v>1</v>
      </c>
      <c r="S136" s="268">
        <f t="shared" si="41"/>
        <v>0</v>
      </c>
      <c r="T136" s="268">
        <f t="shared" si="41"/>
        <v>0</v>
      </c>
      <c r="U136" s="268">
        <f t="shared" si="41"/>
        <v>0</v>
      </c>
      <c r="V136" s="268">
        <f t="shared" si="41"/>
        <v>1</v>
      </c>
      <c r="W136" s="268">
        <f t="shared" si="41"/>
        <v>0</v>
      </c>
      <c r="X136" s="268">
        <f t="shared" si="41"/>
        <v>0</v>
      </c>
      <c r="Y136" s="268">
        <f t="shared" si="41"/>
        <v>1</v>
      </c>
      <c r="Z136" s="268">
        <f t="shared" si="41"/>
        <v>0</v>
      </c>
      <c r="AA136" s="268">
        <f t="shared" si="41"/>
        <v>0</v>
      </c>
      <c r="AB136" s="268">
        <f t="shared" si="41"/>
        <v>1</v>
      </c>
      <c r="AC136" s="268">
        <f t="shared" si="41"/>
        <v>0</v>
      </c>
      <c r="AD136" s="268">
        <f t="shared" si="41"/>
        <v>0</v>
      </c>
      <c r="AE136" s="268">
        <f t="shared" si="41"/>
        <v>0</v>
      </c>
      <c r="AF136" s="268">
        <f t="shared" si="41"/>
        <v>1</v>
      </c>
      <c r="AG136" s="268">
        <f t="shared" si="41"/>
        <v>0</v>
      </c>
      <c r="AH136" s="268">
        <f t="shared" si="41"/>
        <v>0</v>
      </c>
      <c r="AI136" s="268">
        <f t="shared" si="41"/>
        <v>0</v>
      </c>
      <c r="AJ136" s="268">
        <f t="shared" si="41"/>
        <v>1</v>
      </c>
      <c r="AK136" s="268">
        <f t="shared" si="41"/>
        <v>0</v>
      </c>
      <c r="AL136" s="269">
        <f t="shared" si="39"/>
        <v>9</v>
      </c>
      <c r="AM136" s="315"/>
      <c r="AN136" s="270" t="b">
        <v>0</v>
      </c>
    </row>
    <row r="137" ht="15.75" customHeight="1">
      <c r="A137" s="313"/>
      <c r="B137" s="314"/>
      <c r="C137" s="256"/>
      <c r="D137" s="256"/>
      <c r="E137" s="256"/>
      <c r="F137" s="256"/>
      <c r="G137" s="257"/>
      <c r="H137" s="258"/>
      <c r="I137" s="258"/>
      <c r="J137" s="258"/>
      <c r="K137" s="258"/>
      <c r="L137" s="261"/>
      <c r="M137" s="261"/>
      <c r="N137" s="258"/>
      <c r="O137" s="258"/>
      <c r="P137" s="258"/>
      <c r="Q137" s="258"/>
      <c r="R137" s="258"/>
      <c r="S137" s="261"/>
      <c r="T137" s="261"/>
      <c r="U137" s="258"/>
      <c r="V137" s="258"/>
      <c r="W137" s="258"/>
      <c r="X137" s="258"/>
      <c r="Y137" s="258"/>
      <c r="Z137" s="261"/>
      <c r="AA137" s="261"/>
      <c r="AB137" s="258"/>
      <c r="AC137" s="258"/>
      <c r="AD137" s="258"/>
      <c r="AE137" s="258"/>
      <c r="AF137" s="258"/>
      <c r="AG137" s="261"/>
      <c r="AH137" s="261"/>
      <c r="AI137" s="258"/>
      <c r="AJ137" s="258"/>
      <c r="AK137" s="258"/>
      <c r="AL137" s="290"/>
      <c r="AM137" s="265"/>
      <c r="AN137" s="265" t="b">
        <v>0</v>
      </c>
    </row>
    <row r="138" ht="15.75" customHeight="1">
      <c r="A138" s="313"/>
      <c r="B138" s="314"/>
      <c r="C138" s="256"/>
      <c r="D138" s="256"/>
      <c r="E138" s="256"/>
      <c r="F138" s="256"/>
      <c r="G138" s="257"/>
      <c r="H138" s="258"/>
      <c r="I138" s="258"/>
      <c r="J138" s="258"/>
      <c r="K138" s="258"/>
      <c r="L138" s="261"/>
      <c r="M138" s="261"/>
      <c r="N138" s="258"/>
      <c r="O138" s="258"/>
      <c r="P138" s="258"/>
      <c r="Q138" s="258"/>
      <c r="R138" s="258"/>
      <c r="S138" s="261"/>
      <c r="T138" s="261"/>
      <c r="U138" s="258"/>
      <c r="V138" s="258"/>
      <c r="W138" s="258"/>
      <c r="X138" s="258"/>
      <c r="Y138" s="258"/>
      <c r="Z138" s="261"/>
      <c r="AA138" s="261"/>
      <c r="AB138" s="258"/>
      <c r="AC138" s="258"/>
      <c r="AD138" s="258"/>
      <c r="AE138" s="258"/>
      <c r="AF138" s="258"/>
      <c r="AG138" s="261"/>
      <c r="AH138" s="261"/>
      <c r="AI138" s="258"/>
      <c r="AJ138" s="258"/>
      <c r="AK138" s="258"/>
      <c r="AL138" s="290"/>
      <c r="AM138" s="265"/>
      <c r="AN138" s="265" t="b">
        <v>0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8C84F9F5-B296-408E-B058-38FD62EB4A0B}" filter="1" showAutoFilter="1">
      <autoFilter ref="$A$14:$AN$109">
        <filterColumn colId="2">
          <filters>
            <filter val="Cuidador"/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1874232453"/>
        </ext>
      </extLst>
    </customSheetView>
    <customSheetView guid="{3AFAE1BF-D431-4701-B0FE-308CDF890555}" filter="1" showAutoFilter="1">
      <autoFilter ref="$A$14:$AN$72">
        <filterColumn colId="3">
          <filters>
            <filter val="Proveedores Kinesiologos"/>
            <filter val="Graglia Gustavo (GEREMCIA, DIRECION MEDICA, MEDICO)"/>
            <filter val="Dr Aramayo Gerardo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Acosta Micaela"/>
            <filter val="Melo (CHOFER)"/>
            <filter val="Mamani Ana Carolina"/>
            <filter val="Mojan Jorge"/>
            <filter val="Leandra Griguol"/>
            <filter val="Vazquez Epifania"/>
            <filter val="Polo Daniela"/>
            <filter val="Sandoval Carina"/>
            <filter val="DR TATE DIEGO"/>
            <filter val="Proveedores Medicos"/>
            <filter val="Correa Agustina"/>
            <filter val="Jerez Daiana"/>
            <filter val="Viloria Judith"/>
            <filter val="Romero Janet"/>
            <filter val="Juan Manuel"/>
            <filter val="Dr Casas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1901730568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93:AK93"/>
    <mergeCell ref="G94:AK94"/>
  </mergeCells>
  <conditionalFormatting sqref="Q6">
    <cfRule type="notContainsBlanks" dxfId="0" priority="1">
      <formula>LEN(TRIM(Q6))&gt;0</formula>
    </cfRule>
  </conditionalFormatting>
  <conditionalFormatting sqref="G14:AK14">
    <cfRule type="expression" dxfId="1" priority="2">
      <formula>WEEKDAY(G9,2)&gt;WEEKDAY(H9,2)</formula>
    </cfRule>
  </conditionalFormatting>
  <conditionalFormatting sqref="G13:AK13 P6">
    <cfRule type="notContainsBlanks" dxfId="0" priority="3">
      <formula>LEN(TRIM(G13))&gt;0</formula>
    </cfRule>
  </conditionalFormatting>
  <conditionalFormatting sqref="G5:I5">
    <cfRule type="notContainsBlanks" dxfId="0" priority="4">
      <formula>LEN(TRIM(G5))&gt;0</formula>
    </cfRule>
  </conditionalFormatting>
  <conditionalFormatting sqref="G14:AK14">
    <cfRule type="expression" dxfId="2" priority="5">
      <formula>MONTH(G9)&lt;&gt;MONTH($G$5&amp;1)</formula>
    </cfRule>
  </conditionalFormatting>
  <conditionalFormatting sqref="G15:AK15">
    <cfRule type="expression" dxfId="3" priority="6">
      <formula>MONTH(G9)=MONTH($G$5&amp;1)</formula>
    </cfRule>
  </conditionalFormatting>
  <conditionalFormatting sqref="G15:AK15">
    <cfRule type="expression" dxfId="4" priority="7">
      <formula>MONTH(G9)&lt;&gt;MONTH($G$5&amp;1)</formula>
    </cfRule>
  </conditionalFormatting>
  <conditionalFormatting sqref="G13:AK13">
    <cfRule type="notContainsBlanks" dxfId="0" priority="8">
      <formula>LEN(TRIM(G13))&gt;0</formula>
    </cfRule>
  </conditionalFormatting>
  <conditionalFormatting sqref="G13:AK13">
    <cfRule type="expression" dxfId="5" priority="9">
      <formula>MONTH(G9)=MONTH($G$5&amp;1)</formula>
    </cfRule>
  </conditionalFormatting>
  <conditionalFormatting sqref="A3:D12">
    <cfRule type="cellIs" dxfId="0" priority="10" operator="equal">
      <formula>FECHA</formula>
    </cfRule>
  </conditionalFormatting>
  <conditionalFormatting sqref="G9:AK12">
    <cfRule type="cellIs" dxfId="6" priority="11" operator="equal">
      <formula>"1/1/2024"</formula>
    </cfRule>
  </conditionalFormatting>
  <conditionalFormatting sqref="G9:AK12">
    <cfRule type="cellIs" dxfId="6" priority="12" operator="equal">
      <formula>"21/2/2024"</formula>
    </cfRule>
  </conditionalFormatting>
  <conditionalFormatting sqref="G9:AK12">
    <cfRule type="cellIs" dxfId="6" priority="13" operator="equal">
      <formula>"24/3/2024"</formula>
    </cfRule>
  </conditionalFormatting>
  <conditionalFormatting sqref="G9:AK12">
    <cfRule type="cellIs" dxfId="6" priority="14" operator="equal">
      <formula>"2/4/2024"</formula>
    </cfRule>
  </conditionalFormatting>
  <conditionalFormatting sqref="G9:AK12">
    <cfRule type="cellIs" dxfId="6" priority="15" operator="equal">
      <formula>"7/4/2024"</formula>
    </cfRule>
  </conditionalFormatting>
  <conditionalFormatting sqref="G9:AK12">
    <cfRule type="cellIs" dxfId="6" priority="16" operator="equal">
      <formula>"1/5/2024"</formula>
    </cfRule>
  </conditionalFormatting>
  <conditionalFormatting sqref="G9:AK12">
    <cfRule type="cellIs" dxfId="6" priority="17" operator="equal">
      <formula>"25/5/2024"</formula>
    </cfRule>
  </conditionalFormatting>
  <conditionalFormatting sqref="G9:AK12">
    <cfRule type="cellIs" dxfId="6" priority="18" operator="equal">
      <formula>"17/6/2024"</formula>
    </cfRule>
  </conditionalFormatting>
  <conditionalFormatting sqref="G9:AK12">
    <cfRule type="cellIs" dxfId="6" priority="19" operator="equal">
      <formula>"20/6/2024"</formula>
    </cfRule>
  </conditionalFormatting>
  <conditionalFormatting sqref="G9:AK12">
    <cfRule type="cellIs" dxfId="6" priority="20" operator="equal">
      <formula>"9/7/2024"</formula>
    </cfRule>
  </conditionalFormatting>
  <conditionalFormatting sqref="G9:AK12">
    <cfRule type="cellIs" dxfId="6" priority="21" operator="equal">
      <formula>"21/8/2024"</formula>
    </cfRule>
  </conditionalFormatting>
  <conditionalFormatting sqref="G9:AK12">
    <cfRule type="cellIs" dxfId="6" priority="22" operator="equal">
      <formula>"13/10/2024"</formula>
    </cfRule>
  </conditionalFormatting>
  <conditionalFormatting sqref="G9:AK12">
    <cfRule type="cellIs" dxfId="6" priority="23" operator="equal">
      <formula>"20/11/2024"</formula>
    </cfRule>
  </conditionalFormatting>
  <conditionalFormatting sqref="G9:AK12">
    <cfRule type="cellIs" dxfId="6" priority="24" operator="equal">
      <formula>"8/12/2024"</formula>
    </cfRule>
  </conditionalFormatting>
  <conditionalFormatting sqref="G9:AK12">
    <cfRule type="cellIs" dxfId="6" priority="25" operator="equal">
      <formula>"25/12/2024"</formula>
    </cfRule>
  </conditionalFormatting>
  <conditionalFormatting sqref="G9:AK12">
    <cfRule type="cellIs" dxfId="7" priority="26" operator="equal">
      <formula>"20/02/2024"</formula>
    </cfRule>
  </conditionalFormatting>
  <conditionalFormatting sqref="G9:AK12">
    <cfRule type="cellIs" dxfId="7" priority="27" operator="equal">
      <formula>"20/02/2024"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InputMessage="1" showErrorMessage="1" prompt="Haz clic e introduce un valor del intervalo" sqref="C16:C138">
      <formula1>'LISTAS DESPLEGABLES '!$E$2:$E$1000</formula1>
    </dataValidation>
    <dataValidation type="list" allowBlank="1" showInputMessage="1" showErrorMessage="1" prompt="Haz clic e introduce un valor del intervalo" sqref="D16:D138">
      <formula1>'RESUMEN '!$A$73:$A$304</formula1>
    </dataValidation>
    <dataValidation type="list" allowBlank="1" showErrorMessage="1" sqref="A16:A138">
      <formula1>'LISTAS DESPLEGABLES '!$A$2:$A$100</formula1>
    </dataValidation>
    <dataValidation type="list" allowBlank="1" showInputMessage="1" showErrorMessage="1" prompt="Haz clic e introduce un valor del intervalo" sqref="B16:B138">
      <formula1>'LISTAS DESPLEGABLES '!$C$2:$C$100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19.29"/>
    <col customWidth="1" min="3" max="3" width="17.29"/>
    <col customWidth="1" min="4" max="4" width="51.86"/>
    <col customWidth="1" min="5" max="6" width="0.86"/>
    <col customWidth="1" min="7" max="7" width="5.14"/>
    <col customWidth="1" min="8" max="8" width="6.29"/>
    <col customWidth="1" min="9" max="9" width="6.43"/>
    <col customWidth="1" min="10" max="11" width="7.43"/>
    <col customWidth="1" min="12" max="13" width="6.86"/>
    <col customWidth="1" min="14" max="15" width="6.29"/>
    <col customWidth="1" min="16" max="16" width="6.43"/>
    <col customWidth="1" min="17" max="17" width="7.43"/>
    <col customWidth="1" min="18" max="18" width="6.43"/>
    <col customWidth="1" min="19" max="20" width="6.86"/>
    <col customWidth="1" min="21" max="22" width="6.29"/>
    <col customWidth="1" min="23" max="23" width="6.43"/>
    <col customWidth="1" min="24" max="24" width="7.43"/>
    <col customWidth="1" min="25" max="25" width="6.43"/>
    <col customWidth="1" min="26" max="27" width="6.86"/>
    <col customWidth="1" min="28" max="29" width="6.29"/>
    <col customWidth="1" min="30" max="30" width="6.43"/>
    <col customWidth="1" min="31" max="31" width="7.43"/>
    <col customWidth="1" min="32" max="32" width="6.43"/>
    <col customWidth="1" min="33" max="34" width="6.86"/>
    <col customWidth="1" min="35" max="36" width="6.29"/>
    <col customWidth="1" min="37" max="37" width="6.43"/>
    <col customWidth="1" min="38" max="38" width="8.14"/>
    <col customWidth="1" min="39" max="39" width="1.71"/>
    <col customWidth="1" min="40" max="40" width="14.0"/>
  </cols>
  <sheetData>
    <row r="1" ht="25.5" customHeight="1">
      <c r="A1" s="195" t="s">
        <v>364</v>
      </c>
      <c r="B1" s="196" t="s">
        <v>365</v>
      </c>
      <c r="C1" s="197"/>
      <c r="D1" s="198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</row>
    <row r="2" ht="35.25" customHeight="1">
      <c r="A2" s="195"/>
      <c r="B2" s="200"/>
      <c r="C2" s="201"/>
      <c r="D2" s="202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</row>
    <row r="3">
      <c r="A3" s="203"/>
      <c r="B3" s="204" t="s">
        <v>366</v>
      </c>
      <c r="C3" s="197"/>
      <c r="D3" s="198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</row>
    <row r="4" ht="3.75" customHeight="1">
      <c r="A4" s="203"/>
      <c r="B4" s="206"/>
      <c r="D4" s="34"/>
      <c r="E4" s="205"/>
      <c r="F4" s="319"/>
      <c r="G4" s="320"/>
      <c r="H4" s="320"/>
      <c r="I4" s="320"/>
      <c r="J4" s="320"/>
      <c r="K4" s="320"/>
      <c r="L4" s="320"/>
      <c r="M4" s="320"/>
      <c r="N4" s="321"/>
      <c r="O4" s="205"/>
      <c r="P4" s="205"/>
      <c r="Q4" s="205"/>
      <c r="R4" s="205"/>
      <c r="S4" s="205"/>
      <c r="T4" s="205"/>
      <c r="U4" s="205"/>
      <c r="V4" s="207"/>
      <c r="W4" s="208"/>
      <c r="X4" s="208"/>
      <c r="Y4" s="208"/>
      <c r="Z4" s="208"/>
      <c r="AA4" s="208"/>
      <c r="AB4" s="208"/>
      <c r="AC4" s="208"/>
      <c r="AD4" s="208"/>
      <c r="AE4" s="208"/>
      <c r="AF4" s="209"/>
      <c r="AG4" s="205"/>
      <c r="AH4" s="207"/>
      <c r="AI4" s="208"/>
      <c r="AJ4" s="208"/>
      <c r="AK4" s="208"/>
      <c r="AL4" s="209"/>
      <c r="AM4" s="205"/>
      <c r="AN4" s="205"/>
    </row>
    <row r="5">
      <c r="A5" s="203"/>
      <c r="B5" s="206"/>
      <c r="D5" s="34"/>
      <c r="E5" s="205"/>
      <c r="F5" s="322"/>
      <c r="G5" s="211" t="s">
        <v>379</v>
      </c>
      <c r="H5" s="212"/>
      <c r="I5" s="213"/>
      <c r="J5" s="23"/>
      <c r="K5" s="214" t="s">
        <v>380</v>
      </c>
      <c r="L5" s="23"/>
      <c r="M5" s="23"/>
      <c r="N5" s="323"/>
      <c r="O5" s="205"/>
      <c r="P5" s="205"/>
      <c r="Q5" s="205"/>
      <c r="R5" s="205"/>
      <c r="S5" s="205"/>
      <c r="T5" s="205"/>
      <c r="U5" s="205"/>
      <c r="V5" s="210"/>
      <c r="W5" s="216" t="s">
        <v>369</v>
      </c>
      <c r="X5" s="217"/>
      <c r="Y5" s="217"/>
      <c r="Z5" s="217"/>
      <c r="AA5" s="217"/>
      <c r="AB5" s="217"/>
      <c r="AC5" s="217"/>
      <c r="AD5" s="217"/>
      <c r="AE5" s="217"/>
      <c r="AF5" s="218"/>
      <c r="AG5" s="205"/>
      <c r="AH5" s="219" t="s">
        <v>370</v>
      </c>
      <c r="AI5" s="220"/>
      <c r="AJ5" s="221"/>
      <c r="AK5" s="222" t="s">
        <v>371</v>
      </c>
      <c r="AL5" s="218"/>
      <c r="AM5" s="205"/>
      <c r="AN5" s="205"/>
    </row>
    <row r="6">
      <c r="A6" s="203"/>
      <c r="B6" s="206"/>
      <c r="D6" s="34"/>
      <c r="E6" s="205"/>
      <c r="F6" s="322"/>
      <c r="G6" s="23"/>
      <c r="H6" s="23"/>
      <c r="I6" s="23"/>
      <c r="J6" s="23"/>
      <c r="K6" s="23"/>
      <c r="L6" s="23"/>
      <c r="M6" s="23"/>
      <c r="N6" s="323"/>
      <c r="O6" s="205"/>
      <c r="P6" s="205"/>
      <c r="Q6" s="205"/>
      <c r="R6" s="205"/>
      <c r="S6" s="205"/>
      <c r="T6" s="205"/>
      <c r="U6" s="205"/>
      <c r="V6" s="210"/>
      <c r="W6" s="223" t="str">
        <f>"Desde "&amp;TEXT(DATE(G7,MONTH(G5&amp;1),1),"mmm-dd-yy")&amp;" /Hasta "&amp;TEXT(EOMONTH(DATE(G7,MONTH(G5&amp;1),1),0),"mmm-dd-yy")</f>
        <v>Desde feb-01-24 /Hasta feb-29-24</v>
      </c>
      <c r="X6" s="197"/>
      <c r="Y6" s="197"/>
      <c r="Z6" s="197"/>
      <c r="AA6" s="197"/>
      <c r="AB6" s="197"/>
      <c r="AC6" s="197"/>
      <c r="AD6" s="197"/>
      <c r="AE6" s="197"/>
      <c r="AF6" s="224"/>
      <c r="AG6" s="205"/>
      <c r="AH6" s="225" t="str">
        <f>G5</f>
        <v>FEBRERO</v>
      </c>
      <c r="AI6" s="197"/>
      <c r="AJ6" s="198"/>
      <c r="AK6" s="226">
        <f>G7</f>
        <v>2024</v>
      </c>
      <c r="AL6" s="224"/>
      <c r="AM6" s="205"/>
      <c r="AN6" s="205"/>
    </row>
    <row r="7">
      <c r="A7" s="203"/>
      <c r="B7" s="206"/>
      <c r="D7" s="34"/>
      <c r="E7" s="205"/>
      <c r="F7" s="322"/>
      <c r="G7" s="211">
        <v>2024.0</v>
      </c>
      <c r="H7" s="212"/>
      <c r="I7" s="213"/>
      <c r="J7" s="23"/>
      <c r="K7" s="227" t="s">
        <v>372</v>
      </c>
      <c r="L7" s="23"/>
      <c r="M7" s="23"/>
      <c r="N7" s="323"/>
      <c r="O7" s="205"/>
      <c r="P7" s="205"/>
      <c r="Q7" s="205"/>
      <c r="R7" s="205"/>
      <c r="S7" s="205"/>
      <c r="T7" s="205"/>
      <c r="U7" s="205"/>
      <c r="V7" s="210"/>
      <c r="W7" s="200"/>
      <c r="X7" s="201"/>
      <c r="Y7" s="201"/>
      <c r="Z7" s="201"/>
      <c r="AA7" s="201"/>
      <c r="AB7" s="201"/>
      <c r="AC7" s="201"/>
      <c r="AD7" s="201"/>
      <c r="AE7" s="201"/>
      <c r="AF7" s="228"/>
      <c r="AG7" s="205"/>
      <c r="AH7" s="229"/>
      <c r="AI7" s="201"/>
      <c r="AJ7" s="202"/>
      <c r="AK7" s="200"/>
      <c r="AL7" s="228"/>
      <c r="AM7" s="205"/>
      <c r="AN7" s="205"/>
    </row>
    <row r="8" ht="3.75" customHeight="1">
      <c r="A8" s="203"/>
      <c r="B8" s="206"/>
      <c r="D8" s="34"/>
      <c r="E8" s="205"/>
      <c r="F8" s="324"/>
      <c r="G8" s="325"/>
      <c r="H8" s="325"/>
      <c r="I8" s="325"/>
      <c r="J8" s="325"/>
      <c r="K8" s="325"/>
      <c r="L8" s="325"/>
      <c r="M8" s="325"/>
      <c r="N8" s="326"/>
      <c r="O8" s="205"/>
      <c r="P8" s="205"/>
      <c r="Q8" s="205"/>
      <c r="R8" s="205"/>
      <c r="S8" s="205"/>
      <c r="T8" s="205"/>
      <c r="U8" s="205"/>
      <c r="V8" s="230"/>
      <c r="W8" s="231"/>
      <c r="X8" s="231"/>
      <c r="Y8" s="231"/>
      <c r="Z8" s="231"/>
      <c r="AA8" s="231"/>
      <c r="AB8" s="231"/>
      <c r="AC8" s="231"/>
      <c r="AD8" s="231"/>
      <c r="AE8" s="231"/>
      <c r="AF8" s="232"/>
      <c r="AG8" s="205"/>
      <c r="AH8" s="230"/>
      <c r="AI8" s="231"/>
      <c r="AJ8" s="231"/>
      <c r="AK8" s="231"/>
      <c r="AL8" s="232"/>
      <c r="AM8" s="205"/>
      <c r="AN8" s="205"/>
    </row>
    <row r="9">
      <c r="A9" s="203"/>
      <c r="B9" s="206"/>
      <c r="D9" s="34"/>
      <c r="E9" s="205"/>
      <c r="F9" s="205"/>
      <c r="G9" s="233">
        <f>DATE(G7,MONTH(G5&amp;1),1)</f>
        <v>45323</v>
      </c>
      <c r="H9" s="233">
        <f t="shared" ref="H9:AK9" si="1">G9+1</f>
        <v>45324</v>
      </c>
      <c r="I9" s="233">
        <f t="shared" si="1"/>
        <v>45325</v>
      </c>
      <c r="J9" s="233">
        <f t="shared" si="1"/>
        <v>45326</v>
      </c>
      <c r="K9" s="233">
        <f t="shared" si="1"/>
        <v>45327</v>
      </c>
      <c r="L9" s="233">
        <f t="shared" si="1"/>
        <v>45328</v>
      </c>
      <c r="M9" s="233">
        <f t="shared" si="1"/>
        <v>45329</v>
      </c>
      <c r="N9" s="233">
        <f t="shared" si="1"/>
        <v>45330</v>
      </c>
      <c r="O9" s="233">
        <f t="shared" si="1"/>
        <v>45331</v>
      </c>
      <c r="P9" s="233">
        <f t="shared" si="1"/>
        <v>45332</v>
      </c>
      <c r="Q9" s="233">
        <f t="shared" si="1"/>
        <v>45333</v>
      </c>
      <c r="R9" s="233">
        <f t="shared" si="1"/>
        <v>45334</v>
      </c>
      <c r="S9" s="233">
        <f t="shared" si="1"/>
        <v>45335</v>
      </c>
      <c r="T9" s="233">
        <f t="shared" si="1"/>
        <v>45336</v>
      </c>
      <c r="U9" s="233">
        <f t="shared" si="1"/>
        <v>45337</v>
      </c>
      <c r="V9" s="234">
        <f t="shared" si="1"/>
        <v>45338</v>
      </c>
      <c r="W9" s="233">
        <f t="shared" si="1"/>
        <v>45339</v>
      </c>
      <c r="X9" s="233">
        <f t="shared" si="1"/>
        <v>45340</v>
      </c>
      <c r="Y9" s="233">
        <f t="shared" si="1"/>
        <v>45341</v>
      </c>
      <c r="Z9" s="233">
        <f t="shared" si="1"/>
        <v>45342</v>
      </c>
      <c r="AA9" s="233">
        <f t="shared" si="1"/>
        <v>45343</v>
      </c>
      <c r="AB9" s="233">
        <f t="shared" si="1"/>
        <v>45344</v>
      </c>
      <c r="AC9" s="233">
        <f t="shared" si="1"/>
        <v>45345</v>
      </c>
      <c r="AD9" s="233">
        <f t="shared" si="1"/>
        <v>45346</v>
      </c>
      <c r="AE9" s="233">
        <f t="shared" si="1"/>
        <v>45347</v>
      </c>
      <c r="AF9" s="233">
        <f t="shared" si="1"/>
        <v>45348</v>
      </c>
      <c r="AG9" s="233">
        <f t="shared" si="1"/>
        <v>45349</v>
      </c>
      <c r="AH9" s="233">
        <f t="shared" si="1"/>
        <v>45350</v>
      </c>
      <c r="AI9" s="233">
        <f t="shared" si="1"/>
        <v>45351</v>
      </c>
      <c r="AJ9" s="233">
        <f t="shared" si="1"/>
        <v>45352</v>
      </c>
      <c r="AK9" s="233">
        <f t="shared" si="1"/>
        <v>45353</v>
      </c>
      <c r="AL9" s="235"/>
      <c r="AM9" s="205"/>
      <c r="AN9" s="236"/>
    </row>
    <row r="10">
      <c r="A10" s="203"/>
      <c r="B10" s="206"/>
      <c r="D10" s="34"/>
      <c r="E10" s="205"/>
      <c r="F10" s="205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05"/>
      <c r="AN10" s="205"/>
    </row>
    <row r="11">
      <c r="A11" s="203"/>
      <c r="B11" s="206"/>
      <c r="D11" s="34"/>
      <c r="E11" s="205"/>
      <c r="F11" s="205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05"/>
      <c r="AN11" s="205"/>
    </row>
    <row r="12" ht="18.0" customHeight="1">
      <c r="A12" s="203"/>
      <c r="B12" s="200"/>
      <c r="C12" s="201"/>
      <c r="D12" s="202"/>
      <c r="E12" s="205"/>
      <c r="F12" s="205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05"/>
      <c r="AN12" s="205"/>
    </row>
    <row r="13" ht="7.5" customHeight="1">
      <c r="A13" s="203"/>
      <c r="B13" s="23"/>
      <c r="C13" s="23"/>
      <c r="D13" s="23"/>
      <c r="E13" s="205"/>
      <c r="F13" s="205"/>
      <c r="G13" s="239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05"/>
      <c r="AM13" s="205"/>
      <c r="AN13" s="205"/>
    </row>
    <row r="14" ht="18.0" customHeight="1">
      <c r="A14" s="241"/>
      <c r="B14" s="242" t="s">
        <v>373</v>
      </c>
      <c r="C14" s="72" t="s">
        <v>374</v>
      </c>
      <c r="D14" s="72" t="s">
        <v>375</v>
      </c>
      <c r="E14" s="243"/>
      <c r="F14" s="243"/>
      <c r="G14" s="244" t="str">
        <f>PROPER(LEFT(TEXT(G9,"dddd"),2))</f>
        <v>Ju</v>
      </c>
      <c r="H14" s="244" t="str">
        <f t="shared" ref="H14:AK14" si="2">PROPER(LEFT(TEXT(H9,"dddd"),3))</f>
        <v>Vie</v>
      </c>
      <c r="I14" s="244" t="str">
        <f t="shared" si="2"/>
        <v>Sáb</v>
      </c>
      <c r="J14" s="244" t="str">
        <f t="shared" si="2"/>
        <v>Dom</v>
      </c>
      <c r="K14" s="244" t="str">
        <f t="shared" si="2"/>
        <v>Lun</v>
      </c>
      <c r="L14" s="244" t="str">
        <f t="shared" si="2"/>
        <v>Mar</v>
      </c>
      <c r="M14" s="244" t="str">
        <f t="shared" si="2"/>
        <v>Mié</v>
      </c>
      <c r="N14" s="244" t="str">
        <f t="shared" si="2"/>
        <v>Jue</v>
      </c>
      <c r="O14" s="244" t="str">
        <f t="shared" si="2"/>
        <v>Vie</v>
      </c>
      <c r="P14" s="244" t="str">
        <f t="shared" si="2"/>
        <v>Sáb</v>
      </c>
      <c r="Q14" s="244" t="str">
        <f t="shared" si="2"/>
        <v>Dom</v>
      </c>
      <c r="R14" s="244" t="str">
        <f t="shared" si="2"/>
        <v>Lun</v>
      </c>
      <c r="S14" s="244" t="str">
        <f t="shared" si="2"/>
        <v>Mar</v>
      </c>
      <c r="T14" s="244" t="str">
        <f t="shared" si="2"/>
        <v>Mié</v>
      </c>
      <c r="U14" s="244" t="str">
        <f t="shared" si="2"/>
        <v>Jue</v>
      </c>
      <c r="V14" s="244" t="str">
        <f t="shared" si="2"/>
        <v>Vie</v>
      </c>
      <c r="W14" s="244" t="str">
        <f t="shared" si="2"/>
        <v>Sáb</v>
      </c>
      <c r="X14" s="244" t="str">
        <f t="shared" si="2"/>
        <v>Dom</v>
      </c>
      <c r="Y14" s="244" t="str">
        <f t="shared" si="2"/>
        <v>Lun</v>
      </c>
      <c r="Z14" s="244" t="str">
        <f t="shared" si="2"/>
        <v>Mar</v>
      </c>
      <c r="AA14" s="244" t="str">
        <f t="shared" si="2"/>
        <v>Mié</v>
      </c>
      <c r="AB14" s="244" t="str">
        <f t="shared" si="2"/>
        <v>Jue</v>
      </c>
      <c r="AC14" s="244" t="str">
        <f t="shared" si="2"/>
        <v>Vie</v>
      </c>
      <c r="AD14" s="244" t="str">
        <f t="shared" si="2"/>
        <v>Sáb</v>
      </c>
      <c r="AE14" s="244" t="str">
        <f t="shared" si="2"/>
        <v>Dom</v>
      </c>
      <c r="AF14" s="244" t="str">
        <f t="shared" si="2"/>
        <v>Lun</v>
      </c>
      <c r="AG14" s="244" t="str">
        <f t="shared" si="2"/>
        <v>Mar</v>
      </c>
      <c r="AH14" s="244" t="str">
        <f t="shared" si="2"/>
        <v>Mié</v>
      </c>
      <c r="AI14" s="244" t="str">
        <f t="shared" si="2"/>
        <v>Jue</v>
      </c>
      <c r="AJ14" s="244" t="str">
        <f t="shared" si="2"/>
        <v>Vie</v>
      </c>
      <c r="AK14" s="245" t="str">
        <f t="shared" si="2"/>
        <v>Sáb</v>
      </c>
      <c r="AL14" s="246" t="s">
        <v>376</v>
      </c>
      <c r="AM14" s="247"/>
      <c r="AN14" s="248" t="s">
        <v>377</v>
      </c>
    </row>
    <row r="15" ht="5.25" customHeight="1">
      <c r="A15" s="249"/>
      <c r="B15" s="205"/>
      <c r="C15" s="205"/>
      <c r="D15" s="205"/>
      <c r="E15" s="205"/>
      <c r="F15" s="205"/>
      <c r="G15" s="250"/>
      <c r="H15" s="251"/>
      <c r="I15" s="252"/>
      <c r="J15" s="252"/>
      <c r="K15" s="252"/>
      <c r="L15" s="252"/>
      <c r="M15" s="251"/>
      <c r="N15" s="250"/>
      <c r="O15" s="250"/>
      <c r="P15" s="252"/>
      <c r="Q15" s="252"/>
      <c r="R15" s="252"/>
      <c r="S15" s="252"/>
      <c r="T15" s="253"/>
      <c r="U15" s="250"/>
      <c r="V15" s="250"/>
      <c r="W15" s="252"/>
      <c r="X15" s="252"/>
      <c r="Y15" s="252"/>
      <c r="Z15" s="252"/>
      <c r="AA15" s="253"/>
      <c r="AB15" s="250"/>
      <c r="AC15" s="250"/>
      <c r="AD15" s="252"/>
      <c r="AE15" s="252"/>
      <c r="AF15" s="252"/>
      <c r="AG15" s="252"/>
      <c r="AH15" s="253"/>
      <c r="AI15" s="250"/>
      <c r="AJ15" s="250"/>
      <c r="AK15" s="252"/>
      <c r="AL15" s="254"/>
      <c r="AM15" s="255"/>
      <c r="AN15" s="255"/>
    </row>
    <row r="16" ht="14.25" customHeight="1">
      <c r="A16" s="249" t="s">
        <v>9</v>
      </c>
      <c r="B16" s="256"/>
      <c r="C16" s="256" t="s">
        <v>30</v>
      </c>
      <c r="D16" s="256" t="s">
        <v>132</v>
      </c>
      <c r="E16" s="205"/>
      <c r="F16" s="205"/>
      <c r="G16" s="258">
        <v>1.0</v>
      </c>
      <c r="H16" s="258"/>
      <c r="I16" s="260"/>
      <c r="J16" s="260"/>
      <c r="K16" s="259"/>
      <c r="L16" s="259"/>
      <c r="M16" s="258"/>
      <c r="N16" s="258"/>
      <c r="O16" s="258"/>
      <c r="P16" s="260"/>
      <c r="Q16" s="260"/>
      <c r="R16" s="327"/>
      <c r="S16" s="327"/>
      <c r="T16" s="258"/>
      <c r="U16" s="258"/>
      <c r="V16" s="258"/>
      <c r="W16" s="260"/>
      <c r="X16" s="260"/>
      <c r="Y16" s="259"/>
      <c r="Z16" s="259"/>
      <c r="AA16" s="258"/>
      <c r="AB16" s="258"/>
      <c r="AC16" s="258"/>
      <c r="AD16" s="260"/>
      <c r="AE16" s="260"/>
      <c r="AF16" s="259"/>
      <c r="AG16" s="259"/>
      <c r="AH16" s="258"/>
      <c r="AI16" s="258"/>
      <c r="AJ16" s="258"/>
      <c r="AK16" s="259"/>
      <c r="AL16" s="262">
        <f t="shared" ref="AL16:AL23" si="3">SUM(G16:AK16)</f>
        <v>1</v>
      </c>
      <c r="AM16" s="255"/>
      <c r="AN16" s="263" t="b">
        <v>0</v>
      </c>
    </row>
    <row r="17">
      <c r="A17" s="249"/>
      <c r="B17" s="256"/>
      <c r="C17" s="256" t="s">
        <v>30</v>
      </c>
      <c r="D17" s="256" t="s">
        <v>139</v>
      </c>
      <c r="E17" s="205"/>
      <c r="F17" s="205"/>
      <c r="G17" s="258"/>
      <c r="H17" s="258"/>
      <c r="I17" s="260"/>
      <c r="J17" s="260"/>
      <c r="K17" s="259"/>
      <c r="L17" s="259"/>
      <c r="M17" s="258"/>
      <c r="N17" s="258"/>
      <c r="O17" s="258"/>
      <c r="P17" s="260"/>
      <c r="Q17" s="260"/>
      <c r="R17" s="327"/>
      <c r="S17" s="327"/>
      <c r="T17" s="258"/>
      <c r="U17" s="258"/>
      <c r="V17" s="258"/>
      <c r="W17" s="260"/>
      <c r="X17" s="260"/>
      <c r="Y17" s="259"/>
      <c r="Z17" s="259"/>
      <c r="AA17" s="258"/>
      <c r="AB17" s="258"/>
      <c r="AC17" s="258"/>
      <c r="AD17" s="260"/>
      <c r="AE17" s="260"/>
      <c r="AF17" s="259"/>
      <c r="AG17" s="259"/>
      <c r="AH17" s="258"/>
      <c r="AI17" s="258"/>
      <c r="AJ17" s="258"/>
      <c r="AK17" s="259"/>
      <c r="AL17" s="262">
        <f t="shared" si="3"/>
        <v>0</v>
      </c>
      <c r="AM17" s="255"/>
      <c r="AN17" s="263" t="b">
        <v>0</v>
      </c>
    </row>
    <row r="18">
      <c r="A18" s="249" t="s">
        <v>9</v>
      </c>
      <c r="B18" s="256"/>
      <c r="C18" s="256" t="s">
        <v>30</v>
      </c>
      <c r="D18" s="256" t="s">
        <v>131</v>
      </c>
      <c r="E18" s="205"/>
      <c r="F18" s="205"/>
      <c r="G18" s="258">
        <v>1.0</v>
      </c>
      <c r="H18" s="258"/>
      <c r="I18" s="260"/>
      <c r="J18" s="260"/>
      <c r="K18" s="259"/>
      <c r="L18" s="259"/>
      <c r="M18" s="258"/>
      <c r="N18" s="258"/>
      <c r="O18" s="258"/>
      <c r="P18" s="260"/>
      <c r="Q18" s="260"/>
      <c r="R18" s="327"/>
      <c r="S18" s="327"/>
      <c r="T18" s="258"/>
      <c r="U18" s="258"/>
      <c r="V18" s="258"/>
      <c r="W18" s="260"/>
      <c r="X18" s="260"/>
      <c r="Y18" s="259"/>
      <c r="Z18" s="259"/>
      <c r="AA18" s="258"/>
      <c r="AB18" s="258"/>
      <c r="AC18" s="258"/>
      <c r="AD18" s="260"/>
      <c r="AE18" s="260"/>
      <c r="AF18" s="259"/>
      <c r="AG18" s="259"/>
      <c r="AH18" s="258"/>
      <c r="AI18" s="258"/>
      <c r="AJ18" s="258"/>
      <c r="AK18" s="259"/>
      <c r="AL18" s="262">
        <f t="shared" si="3"/>
        <v>1</v>
      </c>
      <c r="AM18" s="264"/>
      <c r="AN18" s="263" t="b">
        <v>0</v>
      </c>
    </row>
    <row r="19">
      <c r="A19" s="249" t="s">
        <v>9</v>
      </c>
      <c r="B19" s="256"/>
      <c r="C19" s="256" t="s">
        <v>30</v>
      </c>
      <c r="D19" s="256" t="s">
        <v>137</v>
      </c>
      <c r="E19" s="205"/>
      <c r="F19" s="205"/>
      <c r="G19" s="258">
        <v>1.0</v>
      </c>
      <c r="H19" s="258"/>
      <c r="I19" s="260"/>
      <c r="J19" s="260"/>
      <c r="K19" s="259"/>
      <c r="L19" s="259"/>
      <c r="M19" s="258"/>
      <c r="N19" s="258"/>
      <c r="O19" s="258"/>
      <c r="P19" s="260"/>
      <c r="Q19" s="260"/>
      <c r="R19" s="327"/>
      <c r="S19" s="327"/>
      <c r="T19" s="258"/>
      <c r="U19" s="258"/>
      <c r="V19" s="258"/>
      <c r="W19" s="260"/>
      <c r="X19" s="260"/>
      <c r="Y19" s="259"/>
      <c r="Z19" s="259"/>
      <c r="AA19" s="258"/>
      <c r="AB19" s="258"/>
      <c r="AC19" s="258"/>
      <c r="AD19" s="260"/>
      <c r="AE19" s="260"/>
      <c r="AF19" s="259"/>
      <c r="AG19" s="259"/>
      <c r="AH19" s="258"/>
      <c r="AI19" s="258"/>
      <c r="AJ19" s="258"/>
      <c r="AK19" s="259"/>
      <c r="AL19" s="262">
        <f t="shared" si="3"/>
        <v>1</v>
      </c>
      <c r="AM19" s="264"/>
      <c r="AN19" s="263" t="b">
        <v>0</v>
      </c>
    </row>
    <row r="20">
      <c r="A20" s="249" t="s">
        <v>9</v>
      </c>
      <c r="B20" s="256"/>
      <c r="C20" s="256" t="s">
        <v>30</v>
      </c>
      <c r="D20" s="256" t="s">
        <v>135</v>
      </c>
      <c r="E20" s="205"/>
      <c r="F20" s="205"/>
      <c r="G20" s="258">
        <v>1.0</v>
      </c>
      <c r="H20" s="258"/>
      <c r="I20" s="260"/>
      <c r="J20" s="260"/>
      <c r="K20" s="259"/>
      <c r="L20" s="259"/>
      <c r="M20" s="258"/>
      <c r="N20" s="258"/>
      <c r="O20" s="258"/>
      <c r="P20" s="260"/>
      <c r="Q20" s="260"/>
      <c r="R20" s="327"/>
      <c r="S20" s="327"/>
      <c r="T20" s="258"/>
      <c r="U20" s="258"/>
      <c r="V20" s="258"/>
      <c r="W20" s="260"/>
      <c r="X20" s="260"/>
      <c r="Y20" s="259"/>
      <c r="Z20" s="259"/>
      <c r="AA20" s="258"/>
      <c r="AB20" s="258"/>
      <c r="AC20" s="258"/>
      <c r="AD20" s="260"/>
      <c r="AE20" s="260"/>
      <c r="AF20" s="259"/>
      <c r="AG20" s="259"/>
      <c r="AH20" s="258"/>
      <c r="AI20" s="258"/>
      <c r="AJ20" s="258"/>
      <c r="AK20" s="259"/>
      <c r="AL20" s="262">
        <f t="shared" si="3"/>
        <v>1</v>
      </c>
      <c r="AM20" s="264"/>
      <c r="AN20" s="263" t="b">
        <v>0</v>
      </c>
    </row>
    <row r="21" ht="15.75" customHeight="1">
      <c r="A21" s="249" t="s">
        <v>9</v>
      </c>
      <c r="B21" s="256"/>
      <c r="C21" s="256" t="s">
        <v>30</v>
      </c>
      <c r="D21" s="256" t="s">
        <v>129</v>
      </c>
      <c r="E21" s="205"/>
      <c r="F21" s="205"/>
      <c r="G21" s="258">
        <v>1.0</v>
      </c>
      <c r="H21" s="258"/>
      <c r="I21" s="260"/>
      <c r="J21" s="260"/>
      <c r="K21" s="259"/>
      <c r="L21" s="259"/>
      <c r="M21" s="258"/>
      <c r="N21" s="258"/>
      <c r="O21" s="258"/>
      <c r="P21" s="260"/>
      <c r="Q21" s="260"/>
      <c r="R21" s="327"/>
      <c r="S21" s="327"/>
      <c r="T21" s="258"/>
      <c r="U21" s="258"/>
      <c r="V21" s="258"/>
      <c r="W21" s="260"/>
      <c r="X21" s="260"/>
      <c r="Y21" s="259"/>
      <c r="Z21" s="259"/>
      <c r="AA21" s="258"/>
      <c r="AB21" s="258"/>
      <c r="AC21" s="258"/>
      <c r="AD21" s="260"/>
      <c r="AE21" s="260"/>
      <c r="AF21" s="259"/>
      <c r="AG21" s="259"/>
      <c r="AH21" s="258"/>
      <c r="AI21" s="258"/>
      <c r="AJ21" s="258"/>
      <c r="AK21" s="259"/>
      <c r="AL21" s="262">
        <f t="shared" si="3"/>
        <v>1</v>
      </c>
      <c r="AM21" s="264"/>
      <c r="AN21" s="263" t="b">
        <v>0</v>
      </c>
    </row>
    <row r="22" ht="15.75" customHeight="1">
      <c r="A22" s="249" t="s">
        <v>9</v>
      </c>
      <c r="B22" s="256"/>
      <c r="C22" s="256" t="s">
        <v>30</v>
      </c>
      <c r="D22" s="256" t="s">
        <v>130</v>
      </c>
      <c r="E22" s="205"/>
      <c r="F22" s="205"/>
      <c r="G22" s="258">
        <v>1.0</v>
      </c>
      <c r="H22" s="258"/>
      <c r="I22" s="260"/>
      <c r="J22" s="260"/>
      <c r="K22" s="259"/>
      <c r="L22" s="259"/>
      <c r="M22" s="258"/>
      <c r="N22" s="258"/>
      <c r="O22" s="258"/>
      <c r="P22" s="260"/>
      <c r="Q22" s="260"/>
      <c r="R22" s="327"/>
      <c r="S22" s="327"/>
      <c r="T22" s="258"/>
      <c r="U22" s="258"/>
      <c r="V22" s="258"/>
      <c r="W22" s="260"/>
      <c r="X22" s="260"/>
      <c r="Y22" s="259"/>
      <c r="Z22" s="259"/>
      <c r="AA22" s="258"/>
      <c r="AB22" s="258"/>
      <c r="AC22" s="258"/>
      <c r="AD22" s="260"/>
      <c r="AE22" s="260"/>
      <c r="AF22" s="259"/>
      <c r="AG22" s="259"/>
      <c r="AH22" s="258"/>
      <c r="AI22" s="258"/>
      <c r="AJ22" s="258"/>
      <c r="AK22" s="259"/>
      <c r="AL22" s="262">
        <f t="shared" si="3"/>
        <v>1</v>
      </c>
      <c r="AM22" s="264"/>
      <c r="AN22" s="263" t="b">
        <v>0</v>
      </c>
    </row>
    <row r="23" ht="15.75" customHeight="1">
      <c r="A23" s="249" t="s">
        <v>9</v>
      </c>
      <c r="B23" s="256"/>
      <c r="C23" s="256" t="s">
        <v>30</v>
      </c>
      <c r="D23" s="256"/>
      <c r="E23" s="205"/>
      <c r="F23" s="205"/>
      <c r="G23" s="258"/>
      <c r="H23" s="258"/>
      <c r="I23" s="260"/>
      <c r="J23" s="260"/>
      <c r="K23" s="259"/>
      <c r="L23" s="259"/>
      <c r="M23" s="258"/>
      <c r="N23" s="258"/>
      <c r="O23" s="258"/>
      <c r="P23" s="260"/>
      <c r="Q23" s="260"/>
      <c r="R23" s="327"/>
      <c r="S23" s="327"/>
      <c r="T23" s="258"/>
      <c r="U23" s="258"/>
      <c r="V23" s="258"/>
      <c r="W23" s="260"/>
      <c r="X23" s="260"/>
      <c r="Y23" s="259"/>
      <c r="Z23" s="259"/>
      <c r="AA23" s="258"/>
      <c r="AB23" s="258"/>
      <c r="AC23" s="258"/>
      <c r="AD23" s="260"/>
      <c r="AE23" s="260"/>
      <c r="AF23" s="259"/>
      <c r="AG23" s="259"/>
      <c r="AH23" s="258"/>
      <c r="AI23" s="258"/>
      <c r="AJ23" s="258"/>
      <c r="AK23" s="259"/>
      <c r="AL23" s="262">
        <f t="shared" si="3"/>
        <v>0</v>
      </c>
      <c r="AM23" s="265"/>
      <c r="AN23" s="263" t="b">
        <v>0</v>
      </c>
    </row>
    <row r="24" ht="15.75" customHeight="1">
      <c r="A24" s="266" t="s">
        <v>13</v>
      </c>
      <c r="B24" s="267" t="s">
        <v>10</v>
      </c>
      <c r="C24" s="267" t="s">
        <v>30</v>
      </c>
      <c r="D24" s="267" t="s">
        <v>133</v>
      </c>
      <c r="E24" s="243"/>
      <c r="F24" s="243"/>
      <c r="G24" s="268">
        <f t="shared" ref="G24:AL24" si="4">SUM(G16:G23)</f>
        <v>6</v>
      </c>
      <c r="H24" s="268">
        <f t="shared" si="4"/>
        <v>0</v>
      </c>
      <c r="I24" s="268">
        <f t="shared" si="4"/>
        <v>0</v>
      </c>
      <c r="J24" s="268">
        <f t="shared" si="4"/>
        <v>0</v>
      </c>
      <c r="K24" s="268">
        <f t="shared" si="4"/>
        <v>0</v>
      </c>
      <c r="L24" s="268">
        <f t="shared" si="4"/>
        <v>0</v>
      </c>
      <c r="M24" s="268">
        <f t="shared" si="4"/>
        <v>0</v>
      </c>
      <c r="N24" s="268">
        <f t="shared" si="4"/>
        <v>0</v>
      </c>
      <c r="O24" s="268">
        <f t="shared" si="4"/>
        <v>0</v>
      </c>
      <c r="P24" s="268">
        <f t="shared" si="4"/>
        <v>0</v>
      </c>
      <c r="Q24" s="268">
        <f t="shared" si="4"/>
        <v>0</v>
      </c>
      <c r="R24" s="268">
        <f t="shared" si="4"/>
        <v>0</v>
      </c>
      <c r="S24" s="268">
        <f t="shared" si="4"/>
        <v>0</v>
      </c>
      <c r="T24" s="268">
        <f t="shared" si="4"/>
        <v>0</v>
      </c>
      <c r="U24" s="268">
        <f t="shared" si="4"/>
        <v>0</v>
      </c>
      <c r="V24" s="268">
        <f t="shared" si="4"/>
        <v>0</v>
      </c>
      <c r="W24" s="268">
        <f t="shared" si="4"/>
        <v>0</v>
      </c>
      <c r="X24" s="268">
        <f t="shared" si="4"/>
        <v>0</v>
      </c>
      <c r="Y24" s="268">
        <f t="shared" si="4"/>
        <v>0</v>
      </c>
      <c r="Z24" s="268">
        <f t="shared" si="4"/>
        <v>0</v>
      </c>
      <c r="AA24" s="268">
        <f t="shared" si="4"/>
        <v>0</v>
      </c>
      <c r="AB24" s="268">
        <f t="shared" si="4"/>
        <v>0</v>
      </c>
      <c r="AC24" s="268">
        <f t="shared" si="4"/>
        <v>0</v>
      </c>
      <c r="AD24" s="268">
        <f t="shared" si="4"/>
        <v>0</v>
      </c>
      <c r="AE24" s="268">
        <f t="shared" si="4"/>
        <v>0</v>
      </c>
      <c r="AF24" s="268">
        <f t="shared" si="4"/>
        <v>0</v>
      </c>
      <c r="AG24" s="268">
        <f t="shared" si="4"/>
        <v>0</v>
      </c>
      <c r="AH24" s="268">
        <f t="shared" si="4"/>
        <v>0</v>
      </c>
      <c r="AI24" s="268">
        <f t="shared" si="4"/>
        <v>0</v>
      </c>
      <c r="AJ24" s="268">
        <f t="shared" si="4"/>
        <v>0</v>
      </c>
      <c r="AK24" s="268">
        <f t="shared" si="4"/>
        <v>0</v>
      </c>
      <c r="AL24" s="269">
        <f t="shared" si="4"/>
        <v>6</v>
      </c>
      <c r="AM24" s="270"/>
      <c r="AN24" s="270" t="b">
        <v>0</v>
      </c>
    </row>
    <row r="25" ht="15.75" customHeight="1">
      <c r="A25" s="249" t="s">
        <v>13</v>
      </c>
      <c r="B25" s="256" t="s">
        <v>10</v>
      </c>
      <c r="C25" s="256" t="s">
        <v>11</v>
      </c>
      <c r="D25" s="256" t="s">
        <v>146</v>
      </c>
      <c r="E25" s="205"/>
      <c r="F25" s="205"/>
      <c r="G25" s="258"/>
      <c r="H25" s="258">
        <v>8.0</v>
      </c>
      <c r="I25" s="260">
        <v>8.0</v>
      </c>
      <c r="J25" s="272"/>
      <c r="K25" s="271">
        <v>8.0</v>
      </c>
      <c r="L25" s="271">
        <v>8.0</v>
      </c>
      <c r="M25" s="258"/>
      <c r="N25" s="258"/>
      <c r="O25" s="258"/>
      <c r="P25" s="272">
        <v>8.0</v>
      </c>
      <c r="Q25" s="272">
        <v>8.0</v>
      </c>
      <c r="R25" s="328">
        <v>8.0</v>
      </c>
      <c r="S25" s="328"/>
      <c r="T25" s="258">
        <v>8.0</v>
      </c>
      <c r="U25" s="258"/>
      <c r="V25" s="258">
        <v>8.0</v>
      </c>
      <c r="W25" s="272"/>
      <c r="X25" s="272"/>
      <c r="Y25" s="271"/>
      <c r="Z25" s="271">
        <v>8.0</v>
      </c>
      <c r="AA25" s="258">
        <v>8.0</v>
      </c>
      <c r="AB25" s="258">
        <v>8.0</v>
      </c>
      <c r="AC25" s="258"/>
      <c r="AD25" s="272">
        <v>8.0</v>
      </c>
      <c r="AE25" s="272"/>
      <c r="AF25" s="271">
        <v>8.0</v>
      </c>
      <c r="AG25" s="271"/>
      <c r="AH25" s="258">
        <v>8.0</v>
      </c>
      <c r="AI25" s="258"/>
      <c r="AJ25" s="258"/>
      <c r="AK25" s="271"/>
      <c r="AL25" s="262">
        <f t="shared" ref="AL25:AL70" si="5">SUM(G25:AK25)</f>
        <v>120</v>
      </c>
      <c r="AM25" s="265"/>
      <c r="AN25" s="263" t="b">
        <v>1</v>
      </c>
    </row>
    <row r="26" ht="15.75" customHeight="1">
      <c r="A26" s="249" t="s">
        <v>13</v>
      </c>
      <c r="B26" s="256" t="s">
        <v>10</v>
      </c>
      <c r="C26" s="256" t="s">
        <v>11</v>
      </c>
      <c r="D26" s="256" t="s">
        <v>145</v>
      </c>
      <c r="E26" s="205"/>
      <c r="F26" s="205"/>
      <c r="G26" s="258">
        <v>8.0</v>
      </c>
      <c r="H26" s="258"/>
      <c r="I26" s="260"/>
      <c r="J26" s="272">
        <v>8.0</v>
      </c>
      <c r="K26" s="271">
        <v>8.0</v>
      </c>
      <c r="L26" s="271"/>
      <c r="M26" s="258">
        <v>9.0</v>
      </c>
      <c r="N26" s="258">
        <v>15.0</v>
      </c>
      <c r="O26" s="258">
        <v>8.0</v>
      </c>
      <c r="P26" s="272">
        <v>8.0</v>
      </c>
      <c r="Q26" s="272"/>
      <c r="R26" s="328"/>
      <c r="S26" s="328">
        <v>8.0</v>
      </c>
      <c r="T26" s="258">
        <v>8.0</v>
      </c>
      <c r="U26" s="258">
        <v>7.0</v>
      </c>
      <c r="V26" s="258"/>
      <c r="W26" s="272">
        <v>8.0</v>
      </c>
      <c r="X26" s="272">
        <v>8.0</v>
      </c>
      <c r="Y26" s="271">
        <v>9.0</v>
      </c>
      <c r="Z26" s="271">
        <v>7.0</v>
      </c>
      <c r="AA26" s="258">
        <v>8.0</v>
      </c>
      <c r="AB26" s="258"/>
      <c r="AC26" s="258">
        <v>8.0</v>
      </c>
      <c r="AD26" s="272"/>
      <c r="AE26" s="272">
        <v>8.0</v>
      </c>
      <c r="AF26" s="271"/>
      <c r="AG26" s="271">
        <v>8.0</v>
      </c>
      <c r="AH26" s="258"/>
      <c r="AI26" s="258">
        <v>8.0</v>
      </c>
      <c r="AJ26" s="258"/>
      <c r="AK26" s="271"/>
      <c r="AL26" s="262">
        <f t="shared" si="5"/>
        <v>159</v>
      </c>
      <c r="AM26" s="264"/>
      <c r="AN26" s="263" t="b">
        <v>1</v>
      </c>
    </row>
    <row r="27" ht="15.75" customHeight="1">
      <c r="A27" s="249" t="s">
        <v>13</v>
      </c>
      <c r="B27" s="256" t="s">
        <v>10</v>
      </c>
      <c r="C27" s="256" t="s">
        <v>11</v>
      </c>
      <c r="D27" s="256"/>
      <c r="E27" s="205"/>
      <c r="F27" s="205"/>
      <c r="G27" s="258"/>
      <c r="H27" s="258"/>
      <c r="I27" s="260"/>
      <c r="J27" s="272"/>
      <c r="K27" s="271"/>
      <c r="L27" s="271"/>
      <c r="M27" s="258"/>
      <c r="N27" s="258"/>
      <c r="O27" s="258"/>
      <c r="P27" s="272"/>
      <c r="Q27" s="272"/>
      <c r="R27" s="328"/>
      <c r="S27" s="328"/>
      <c r="T27" s="258"/>
      <c r="U27" s="258"/>
      <c r="V27" s="258"/>
      <c r="W27" s="272"/>
      <c r="X27" s="272"/>
      <c r="Y27" s="271"/>
      <c r="Z27" s="271"/>
      <c r="AA27" s="258"/>
      <c r="AB27" s="258"/>
      <c r="AC27" s="258"/>
      <c r="AD27" s="272"/>
      <c r="AE27" s="272"/>
      <c r="AF27" s="271"/>
      <c r="AG27" s="271"/>
      <c r="AH27" s="258"/>
      <c r="AI27" s="258"/>
      <c r="AJ27" s="258"/>
      <c r="AK27" s="271"/>
      <c r="AL27" s="262">
        <f t="shared" si="5"/>
        <v>0</v>
      </c>
      <c r="AM27" s="264"/>
      <c r="AN27" s="263" t="b">
        <v>0</v>
      </c>
    </row>
    <row r="28" ht="15.75" customHeight="1">
      <c r="A28" s="249" t="s">
        <v>13</v>
      </c>
      <c r="B28" s="256" t="s">
        <v>10</v>
      </c>
      <c r="C28" s="256" t="s">
        <v>11</v>
      </c>
      <c r="D28" s="256" t="s">
        <v>158</v>
      </c>
      <c r="E28" s="205"/>
      <c r="F28" s="205"/>
      <c r="G28" s="258"/>
      <c r="H28" s="258"/>
      <c r="I28" s="260"/>
      <c r="J28" s="272"/>
      <c r="K28" s="271"/>
      <c r="L28" s="271"/>
      <c r="M28" s="258"/>
      <c r="N28" s="258"/>
      <c r="O28" s="258"/>
      <c r="P28" s="272"/>
      <c r="Q28" s="272"/>
      <c r="R28" s="328"/>
      <c r="S28" s="328"/>
      <c r="T28" s="258"/>
      <c r="U28" s="258"/>
      <c r="V28" s="258"/>
      <c r="W28" s="272"/>
      <c r="X28" s="272"/>
      <c r="Y28" s="271"/>
      <c r="Z28" s="271">
        <v>1.0</v>
      </c>
      <c r="AA28" s="258">
        <v>8.0</v>
      </c>
      <c r="AB28" s="258">
        <v>8.0</v>
      </c>
      <c r="AC28" s="258">
        <v>7.0</v>
      </c>
      <c r="AD28" s="272">
        <v>1.0</v>
      </c>
      <c r="AE28" s="272">
        <v>8.0</v>
      </c>
      <c r="AF28" s="271">
        <v>7.0</v>
      </c>
      <c r="AG28" s="271">
        <v>1.0</v>
      </c>
      <c r="AH28" s="258">
        <v>8.0</v>
      </c>
      <c r="AI28" s="258">
        <v>8.0</v>
      </c>
      <c r="AJ28" s="258"/>
      <c r="AK28" s="271"/>
      <c r="AL28" s="262">
        <f t="shared" si="5"/>
        <v>57</v>
      </c>
      <c r="AM28" s="264"/>
      <c r="AN28" s="263" t="b">
        <v>1</v>
      </c>
    </row>
    <row r="29" ht="15.75" customHeight="1">
      <c r="A29" s="249" t="s">
        <v>13</v>
      </c>
      <c r="B29" s="256" t="s">
        <v>10</v>
      </c>
      <c r="C29" s="256" t="s">
        <v>11</v>
      </c>
      <c r="D29" s="256" t="s">
        <v>167</v>
      </c>
      <c r="E29" s="205"/>
      <c r="F29" s="205"/>
      <c r="G29" s="258">
        <v>8.0</v>
      </c>
      <c r="H29" s="258"/>
      <c r="I29" s="260">
        <v>8.0</v>
      </c>
      <c r="J29" s="272">
        <v>8.0</v>
      </c>
      <c r="K29" s="271"/>
      <c r="L29" s="271">
        <v>8.0</v>
      </c>
      <c r="M29" s="258"/>
      <c r="N29" s="258">
        <v>8.0</v>
      </c>
      <c r="O29" s="258">
        <v>8.0</v>
      </c>
      <c r="P29" s="272"/>
      <c r="Q29" s="272">
        <v>8.0</v>
      </c>
      <c r="R29" s="328">
        <v>8.0</v>
      </c>
      <c r="S29" s="328">
        <v>8.0</v>
      </c>
      <c r="T29" s="258"/>
      <c r="U29" s="258"/>
      <c r="V29" s="258">
        <v>8.0</v>
      </c>
      <c r="W29" s="272">
        <v>8.0</v>
      </c>
      <c r="X29" s="272">
        <v>8.0</v>
      </c>
      <c r="Y29" s="271">
        <v>8.0</v>
      </c>
      <c r="Z29" s="271"/>
      <c r="AA29" s="258"/>
      <c r="AB29" s="258"/>
      <c r="AC29" s="258">
        <v>8.0</v>
      </c>
      <c r="AD29" s="272"/>
      <c r="AE29" s="272"/>
      <c r="AF29" s="271"/>
      <c r="AG29" s="271"/>
      <c r="AH29" s="258">
        <v>8.0</v>
      </c>
      <c r="AI29" s="258"/>
      <c r="AJ29" s="258"/>
      <c r="AK29" s="271"/>
      <c r="AL29" s="262">
        <f t="shared" si="5"/>
        <v>120</v>
      </c>
      <c r="AM29" s="264"/>
      <c r="AN29" s="263" t="b">
        <v>1</v>
      </c>
    </row>
    <row r="30" ht="15.75" customHeight="1">
      <c r="A30" s="249" t="s">
        <v>13</v>
      </c>
      <c r="B30" s="256" t="s">
        <v>10</v>
      </c>
      <c r="C30" s="256" t="s">
        <v>11</v>
      </c>
      <c r="D30" s="256" t="s">
        <v>259</v>
      </c>
      <c r="E30" s="205"/>
      <c r="F30" s="205"/>
      <c r="G30" s="258"/>
      <c r="H30" s="258"/>
      <c r="I30" s="260"/>
      <c r="J30" s="272"/>
      <c r="K30" s="271"/>
      <c r="L30" s="271"/>
      <c r="M30" s="258"/>
      <c r="N30" s="258"/>
      <c r="O30" s="258"/>
      <c r="P30" s="272"/>
      <c r="Q30" s="272"/>
      <c r="R30" s="328"/>
      <c r="S30" s="328"/>
      <c r="T30" s="258"/>
      <c r="U30" s="258"/>
      <c r="V30" s="258"/>
      <c r="W30" s="272"/>
      <c r="X30" s="272"/>
      <c r="Y30" s="271"/>
      <c r="Z30" s="271"/>
      <c r="AA30" s="258"/>
      <c r="AB30" s="258"/>
      <c r="AC30" s="258"/>
      <c r="AD30" s="272"/>
      <c r="AE30" s="272"/>
      <c r="AF30" s="271"/>
      <c r="AG30" s="271"/>
      <c r="AH30" s="258"/>
      <c r="AI30" s="258"/>
      <c r="AJ30" s="258"/>
      <c r="AK30" s="271"/>
      <c r="AL30" s="262">
        <f t="shared" si="5"/>
        <v>0</v>
      </c>
      <c r="AM30" s="265"/>
      <c r="AN30" s="263" t="b">
        <v>0</v>
      </c>
    </row>
    <row r="31" ht="15.75" customHeight="1">
      <c r="A31" s="249" t="s">
        <v>13</v>
      </c>
      <c r="B31" s="256" t="s">
        <v>10</v>
      </c>
      <c r="C31" s="256" t="s">
        <v>11</v>
      </c>
      <c r="D31" s="256"/>
      <c r="E31" s="205"/>
      <c r="F31" s="205"/>
      <c r="G31" s="258"/>
      <c r="H31" s="258"/>
      <c r="I31" s="260"/>
      <c r="J31" s="272"/>
      <c r="K31" s="271"/>
      <c r="L31" s="271"/>
      <c r="M31" s="258"/>
      <c r="N31" s="258"/>
      <c r="O31" s="258"/>
      <c r="P31" s="272"/>
      <c r="Q31" s="272"/>
      <c r="R31" s="328"/>
      <c r="S31" s="328"/>
      <c r="T31" s="258"/>
      <c r="U31" s="258"/>
      <c r="V31" s="258"/>
      <c r="W31" s="272"/>
      <c r="X31" s="272"/>
      <c r="Y31" s="271"/>
      <c r="Z31" s="271"/>
      <c r="AA31" s="258"/>
      <c r="AB31" s="258"/>
      <c r="AC31" s="258"/>
      <c r="AD31" s="272"/>
      <c r="AE31" s="272"/>
      <c r="AF31" s="271"/>
      <c r="AG31" s="271"/>
      <c r="AH31" s="258"/>
      <c r="AI31" s="258"/>
      <c r="AJ31" s="258"/>
      <c r="AK31" s="271"/>
      <c r="AL31" s="262">
        <f t="shared" si="5"/>
        <v>0</v>
      </c>
      <c r="AM31" s="265"/>
      <c r="AN31" s="263" t="b">
        <v>0</v>
      </c>
    </row>
    <row r="32" ht="15.75" customHeight="1">
      <c r="A32" s="249" t="s">
        <v>13</v>
      </c>
      <c r="B32" s="256" t="s">
        <v>10</v>
      </c>
      <c r="C32" s="256" t="s">
        <v>11</v>
      </c>
      <c r="D32" s="256" t="s">
        <v>193</v>
      </c>
      <c r="E32" s="205"/>
      <c r="F32" s="205"/>
      <c r="G32" s="258">
        <v>1.0</v>
      </c>
      <c r="H32" s="258">
        <v>8.0</v>
      </c>
      <c r="I32" s="260">
        <v>7.0</v>
      </c>
      <c r="J32" s="272"/>
      <c r="K32" s="271"/>
      <c r="L32" s="271">
        <v>1.0</v>
      </c>
      <c r="M32" s="258">
        <v>7.0</v>
      </c>
      <c r="N32" s="258"/>
      <c r="O32" s="258"/>
      <c r="P32" s="272">
        <v>1.0</v>
      </c>
      <c r="Q32" s="272">
        <v>7.0</v>
      </c>
      <c r="R32" s="328">
        <v>1.0</v>
      </c>
      <c r="S32" s="328">
        <v>7.0</v>
      </c>
      <c r="T32" s="258">
        <v>1.0</v>
      </c>
      <c r="U32" s="258">
        <v>8.0</v>
      </c>
      <c r="V32" s="258">
        <v>7.0</v>
      </c>
      <c r="W32" s="272"/>
      <c r="X32" s="272"/>
      <c r="Y32" s="271"/>
      <c r="Z32" s="271"/>
      <c r="AA32" s="258"/>
      <c r="AB32" s="258"/>
      <c r="AC32" s="258">
        <v>1.0</v>
      </c>
      <c r="AD32" s="272">
        <v>7.0</v>
      </c>
      <c r="AE32" s="272"/>
      <c r="AF32" s="271">
        <v>1.0</v>
      </c>
      <c r="AG32" s="271">
        <v>7.0</v>
      </c>
      <c r="AH32" s="258"/>
      <c r="AI32" s="258"/>
      <c r="AJ32" s="258"/>
      <c r="AK32" s="271"/>
      <c r="AL32" s="262">
        <f t="shared" si="5"/>
        <v>72</v>
      </c>
      <c r="AM32" s="264"/>
      <c r="AN32" s="263" t="b">
        <v>0</v>
      </c>
    </row>
    <row r="33" ht="15.75" customHeight="1">
      <c r="A33" s="249" t="s">
        <v>13</v>
      </c>
      <c r="B33" s="256" t="s">
        <v>10</v>
      </c>
      <c r="C33" s="256" t="s">
        <v>11</v>
      </c>
      <c r="D33" s="256" t="s">
        <v>166</v>
      </c>
      <c r="E33" s="205"/>
      <c r="F33" s="205"/>
      <c r="G33" s="258">
        <v>7.0</v>
      </c>
      <c r="H33" s="258">
        <v>8.0</v>
      </c>
      <c r="I33" s="260">
        <v>1.0</v>
      </c>
      <c r="J33" s="272">
        <v>8.0</v>
      </c>
      <c r="K33" s="271">
        <v>8.0</v>
      </c>
      <c r="L33" s="271">
        <v>7.0</v>
      </c>
      <c r="M33" s="258">
        <v>8.0</v>
      </c>
      <c r="N33" s="258">
        <v>1.0</v>
      </c>
      <c r="O33" s="258">
        <v>8.0</v>
      </c>
      <c r="P33" s="272">
        <v>7.0</v>
      </c>
      <c r="Q33" s="272">
        <v>1.0</v>
      </c>
      <c r="R33" s="328">
        <v>7.0</v>
      </c>
      <c r="S33" s="328">
        <v>1.0</v>
      </c>
      <c r="T33" s="258">
        <v>7.0</v>
      </c>
      <c r="U33" s="258">
        <v>9.0</v>
      </c>
      <c r="V33" s="258">
        <v>1.0</v>
      </c>
      <c r="W33" s="272">
        <v>8.0</v>
      </c>
      <c r="X33" s="272">
        <v>8.0</v>
      </c>
      <c r="Y33" s="271">
        <v>7.0</v>
      </c>
      <c r="Z33" s="271">
        <v>8.0</v>
      </c>
      <c r="AA33" s="258">
        <v>6.0</v>
      </c>
      <c r="AB33" s="258">
        <v>8.0</v>
      </c>
      <c r="AC33" s="258"/>
      <c r="AD33" s="272">
        <v>8.0</v>
      </c>
      <c r="AE33" s="272">
        <v>8.0</v>
      </c>
      <c r="AF33" s="271">
        <v>8.0</v>
      </c>
      <c r="AG33" s="271">
        <v>8.0</v>
      </c>
      <c r="AH33" s="258"/>
      <c r="AI33" s="258">
        <v>8.0</v>
      </c>
      <c r="AJ33" s="258"/>
      <c r="AK33" s="271"/>
      <c r="AL33" s="262">
        <f t="shared" si="5"/>
        <v>174</v>
      </c>
      <c r="AM33" s="264"/>
      <c r="AN33" s="263" t="b">
        <v>1</v>
      </c>
    </row>
    <row r="34" ht="15.75" customHeight="1">
      <c r="A34" s="249" t="s">
        <v>13</v>
      </c>
      <c r="B34" s="256" t="s">
        <v>10</v>
      </c>
      <c r="C34" s="256" t="s">
        <v>11</v>
      </c>
      <c r="D34" s="256"/>
      <c r="E34" s="205"/>
      <c r="F34" s="205"/>
      <c r="G34" s="258"/>
      <c r="H34" s="258"/>
      <c r="I34" s="260"/>
      <c r="J34" s="272"/>
      <c r="K34" s="271"/>
      <c r="L34" s="271"/>
      <c r="M34" s="258"/>
      <c r="N34" s="258"/>
      <c r="O34" s="258"/>
      <c r="P34" s="272"/>
      <c r="Q34" s="272"/>
      <c r="R34" s="328"/>
      <c r="S34" s="328"/>
      <c r="T34" s="258"/>
      <c r="U34" s="258"/>
      <c r="V34" s="258"/>
      <c r="W34" s="272"/>
      <c r="X34" s="272"/>
      <c r="Y34" s="271"/>
      <c r="Z34" s="271"/>
      <c r="AA34" s="258"/>
      <c r="AB34" s="258"/>
      <c r="AC34" s="258"/>
      <c r="AD34" s="272"/>
      <c r="AE34" s="272"/>
      <c r="AF34" s="271"/>
      <c r="AG34" s="271"/>
      <c r="AH34" s="258"/>
      <c r="AI34" s="258"/>
      <c r="AJ34" s="258"/>
      <c r="AK34" s="271"/>
      <c r="AL34" s="262">
        <f t="shared" si="5"/>
        <v>0</v>
      </c>
      <c r="AM34" s="265"/>
      <c r="AN34" s="263" t="b">
        <v>0</v>
      </c>
    </row>
    <row r="35" ht="15.75" customHeight="1">
      <c r="A35" s="266" t="s">
        <v>13</v>
      </c>
      <c r="B35" s="267" t="s">
        <v>10</v>
      </c>
      <c r="C35" s="267" t="s">
        <v>11</v>
      </c>
      <c r="D35" s="267" t="s">
        <v>141</v>
      </c>
      <c r="E35" s="243"/>
      <c r="F35" s="243"/>
      <c r="G35" s="268">
        <f t="shared" ref="G35:AK35" si="6">SUM(G25:G34)</f>
        <v>24</v>
      </c>
      <c r="H35" s="268">
        <f t="shared" si="6"/>
        <v>24</v>
      </c>
      <c r="I35" s="268">
        <f t="shared" si="6"/>
        <v>24</v>
      </c>
      <c r="J35" s="268">
        <f t="shared" si="6"/>
        <v>24</v>
      </c>
      <c r="K35" s="268">
        <f t="shared" si="6"/>
        <v>24</v>
      </c>
      <c r="L35" s="268">
        <f t="shared" si="6"/>
        <v>24</v>
      </c>
      <c r="M35" s="268">
        <f t="shared" si="6"/>
        <v>24</v>
      </c>
      <c r="N35" s="268">
        <f t="shared" si="6"/>
        <v>24</v>
      </c>
      <c r="O35" s="268">
        <f t="shared" si="6"/>
        <v>24</v>
      </c>
      <c r="P35" s="268">
        <f t="shared" si="6"/>
        <v>24</v>
      </c>
      <c r="Q35" s="268">
        <f t="shared" si="6"/>
        <v>24</v>
      </c>
      <c r="R35" s="268">
        <f t="shared" si="6"/>
        <v>24</v>
      </c>
      <c r="S35" s="268">
        <f t="shared" si="6"/>
        <v>24</v>
      </c>
      <c r="T35" s="268">
        <f t="shared" si="6"/>
        <v>24</v>
      </c>
      <c r="U35" s="268">
        <f t="shared" si="6"/>
        <v>24</v>
      </c>
      <c r="V35" s="268">
        <f t="shared" si="6"/>
        <v>24</v>
      </c>
      <c r="W35" s="268">
        <f t="shared" si="6"/>
        <v>24</v>
      </c>
      <c r="X35" s="268">
        <f t="shared" si="6"/>
        <v>24</v>
      </c>
      <c r="Y35" s="268">
        <f t="shared" si="6"/>
        <v>24</v>
      </c>
      <c r="Z35" s="268">
        <f t="shared" si="6"/>
        <v>24</v>
      </c>
      <c r="AA35" s="268">
        <f t="shared" si="6"/>
        <v>30</v>
      </c>
      <c r="AB35" s="268">
        <f t="shared" si="6"/>
        <v>24</v>
      </c>
      <c r="AC35" s="268">
        <f t="shared" si="6"/>
        <v>24</v>
      </c>
      <c r="AD35" s="268">
        <f t="shared" si="6"/>
        <v>24</v>
      </c>
      <c r="AE35" s="268">
        <f t="shared" si="6"/>
        <v>24</v>
      </c>
      <c r="AF35" s="268">
        <f t="shared" si="6"/>
        <v>24</v>
      </c>
      <c r="AG35" s="268">
        <f t="shared" si="6"/>
        <v>24</v>
      </c>
      <c r="AH35" s="268">
        <f t="shared" si="6"/>
        <v>24</v>
      </c>
      <c r="AI35" s="268">
        <f t="shared" si="6"/>
        <v>24</v>
      </c>
      <c r="AJ35" s="268">
        <f t="shared" si="6"/>
        <v>0</v>
      </c>
      <c r="AK35" s="268">
        <f t="shared" si="6"/>
        <v>0</v>
      </c>
      <c r="AL35" s="269">
        <f t="shared" si="5"/>
        <v>702</v>
      </c>
      <c r="AM35" s="270"/>
      <c r="AN35" s="270" t="b">
        <v>0</v>
      </c>
    </row>
    <row r="36" ht="15.75" customHeight="1">
      <c r="A36" s="249" t="s">
        <v>13</v>
      </c>
      <c r="B36" s="256" t="s">
        <v>10</v>
      </c>
      <c r="C36" s="256" t="s">
        <v>15</v>
      </c>
      <c r="D36" s="256" t="s">
        <v>248</v>
      </c>
      <c r="E36" s="205"/>
      <c r="F36" s="205"/>
      <c r="G36" s="258"/>
      <c r="H36" s="258"/>
      <c r="I36" s="260">
        <v>1.0</v>
      </c>
      <c r="J36" s="272">
        <v>4.0</v>
      </c>
      <c r="K36" s="271"/>
      <c r="L36" s="271"/>
      <c r="M36" s="258"/>
      <c r="N36" s="258"/>
      <c r="O36" s="258"/>
      <c r="P36" s="272">
        <v>1.0</v>
      </c>
      <c r="Q36" s="272">
        <v>4.0</v>
      </c>
      <c r="R36" s="328">
        <v>1.0</v>
      </c>
      <c r="S36" s="328">
        <v>1.0</v>
      </c>
      <c r="T36" s="258"/>
      <c r="U36" s="258"/>
      <c r="V36" s="258"/>
      <c r="W36" s="272">
        <v>1.0</v>
      </c>
      <c r="X36" s="272">
        <v>4.0</v>
      </c>
      <c r="Y36" s="271"/>
      <c r="Z36" s="271"/>
      <c r="AA36" s="258"/>
      <c r="AB36" s="258"/>
      <c r="AC36" s="258"/>
      <c r="AD36" s="272">
        <v>1.0</v>
      </c>
      <c r="AE36" s="272">
        <v>4.0</v>
      </c>
      <c r="AF36" s="271"/>
      <c r="AG36" s="271"/>
      <c r="AH36" s="258"/>
      <c r="AI36" s="258"/>
      <c r="AJ36" s="258"/>
      <c r="AK36" s="271"/>
      <c r="AL36" s="262">
        <f t="shared" si="5"/>
        <v>22</v>
      </c>
      <c r="AM36" s="264"/>
      <c r="AN36" s="263" t="b">
        <v>0</v>
      </c>
    </row>
    <row r="37" ht="15.75" customHeight="1">
      <c r="A37" s="249" t="s">
        <v>13</v>
      </c>
      <c r="B37" s="256" t="s">
        <v>10</v>
      </c>
      <c r="C37" s="256" t="s">
        <v>15</v>
      </c>
      <c r="D37" s="256" t="s">
        <v>251</v>
      </c>
      <c r="E37" s="205"/>
      <c r="F37" s="205"/>
      <c r="G37" s="258">
        <v>3.0</v>
      </c>
      <c r="H37" s="258">
        <v>3.0</v>
      </c>
      <c r="I37" s="260">
        <v>3.0</v>
      </c>
      <c r="J37" s="272"/>
      <c r="K37" s="271">
        <v>3.0</v>
      </c>
      <c r="L37" s="271">
        <v>3.0</v>
      </c>
      <c r="M37" s="258">
        <v>3.0</v>
      </c>
      <c r="N37" s="258">
        <v>3.0</v>
      </c>
      <c r="O37" s="258">
        <v>3.0</v>
      </c>
      <c r="P37" s="272">
        <v>3.0</v>
      </c>
      <c r="Q37" s="272"/>
      <c r="R37" s="328">
        <v>3.0</v>
      </c>
      <c r="S37" s="328">
        <v>3.0</v>
      </c>
      <c r="T37" s="258">
        <v>3.0</v>
      </c>
      <c r="U37" s="258">
        <v>3.0</v>
      </c>
      <c r="V37" s="258">
        <v>3.0</v>
      </c>
      <c r="W37" s="272">
        <v>3.0</v>
      </c>
      <c r="X37" s="272"/>
      <c r="Y37" s="271">
        <v>3.0</v>
      </c>
      <c r="Z37" s="271">
        <v>3.0</v>
      </c>
      <c r="AA37" s="258">
        <v>3.0</v>
      </c>
      <c r="AB37" s="258">
        <v>3.0</v>
      </c>
      <c r="AC37" s="258">
        <v>4.0</v>
      </c>
      <c r="AD37" s="272">
        <v>3.0</v>
      </c>
      <c r="AE37" s="272"/>
      <c r="AF37" s="271">
        <v>3.0</v>
      </c>
      <c r="AG37" s="271">
        <v>3.0</v>
      </c>
      <c r="AH37" s="258">
        <v>3.0</v>
      </c>
      <c r="AI37" s="258">
        <v>3.0</v>
      </c>
      <c r="AJ37" s="258"/>
      <c r="AK37" s="271"/>
      <c r="AL37" s="262">
        <f t="shared" si="5"/>
        <v>76</v>
      </c>
      <c r="AM37" s="264"/>
      <c r="AN37" s="263" t="b">
        <v>1</v>
      </c>
    </row>
    <row r="38" ht="15.75" customHeight="1">
      <c r="A38" s="249" t="s">
        <v>13</v>
      </c>
      <c r="B38" s="256" t="s">
        <v>10</v>
      </c>
      <c r="C38" s="256" t="s">
        <v>15</v>
      </c>
      <c r="D38" s="256"/>
      <c r="E38" s="205"/>
      <c r="F38" s="205"/>
      <c r="G38" s="258"/>
      <c r="H38" s="258"/>
      <c r="I38" s="260"/>
      <c r="J38" s="272"/>
      <c r="K38" s="271"/>
      <c r="L38" s="271"/>
      <c r="M38" s="258"/>
      <c r="N38" s="258"/>
      <c r="O38" s="258"/>
      <c r="P38" s="272"/>
      <c r="Q38" s="272"/>
      <c r="R38" s="328"/>
      <c r="S38" s="328"/>
      <c r="T38" s="258"/>
      <c r="U38" s="258"/>
      <c r="V38" s="258"/>
      <c r="W38" s="272"/>
      <c r="X38" s="272"/>
      <c r="Y38" s="271"/>
      <c r="Z38" s="271"/>
      <c r="AA38" s="258"/>
      <c r="AB38" s="258"/>
      <c r="AC38" s="258"/>
      <c r="AD38" s="272"/>
      <c r="AE38" s="272"/>
      <c r="AF38" s="271"/>
      <c r="AG38" s="271"/>
      <c r="AH38" s="258"/>
      <c r="AI38" s="258"/>
      <c r="AJ38" s="258"/>
      <c r="AK38" s="271"/>
      <c r="AL38" s="262">
        <f t="shared" si="5"/>
        <v>0</v>
      </c>
      <c r="AM38" s="265"/>
      <c r="AN38" s="263" t="b">
        <v>0</v>
      </c>
    </row>
    <row r="39" ht="15.75" customHeight="1">
      <c r="A39" s="249" t="s">
        <v>13</v>
      </c>
      <c r="B39" s="256" t="s">
        <v>10</v>
      </c>
      <c r="C39" s="256" t="s">
        <v>15</v>
      </c>
      <c r="D39" s="256" t="s">
        <v>250</v>
      </c>
      <c r="E39" s="205"/>
      <c r="F39" s="205"/>
      <c r="G39" s="258">
        <v>1.0</v>
      </c>
      <c r="H39" s="258">
        <v>1.0</v>
      </c>
      <c r="I39" s="260"/>
      <c r="J39" s="272"/>
      <c r="K39" s="271">
        <v>1.0</v>
      </c>
      <c r="L39" s="271">
        <v>1.0</v>
      </c>
      <c r="M39" s="258">
        <v>1.0</v>
      </c>
      <c r="N39" s="258">
        <v>1.0</v>
      </c>
      <c r="O39" s="258">
        <v>1.0</v>
      </c>
      <c r="P39" s="272"/>
      <c r="Q39" s="272"/>
      <c r="R39" s="328"/>
      <c r="S39" s="328"/>
      <c r="T39" s="258">
        <v>1.0</v>
      </c>
      <c r="U39" s="258">
        <v>1.0</v>
      </c>
      <c r="V39" s="258">
        <v>1.0</v>
      </c>
      <c r="W39" s="272"/>
      <c r="X39" s="272"/>
      <c r="Y39" s="271">
        <v>1.0</v>
      </c>
      <c r="Z39" s="271">
        <v>1.0</v>
      </c>
      <c r="AA39" s="258">
        <v>1.0</v>
      </c>
      <c r="AB39" s="258">
        <v>1.0</v>
      </c>
      <c r="AC39" s="258">
        <v>1.0</v>
      </c>
      <c r="AD39" s="272"/>
      <c r="AE39" s="272"/>
      <c r="AF39" s="271">
        <v>1.0</v>
      </c>
      <c r="AG39" s="271">
        <v>1.0</v>
      </c>
      <c r="AH39" s="258">
        <v>1.0</v>
      </c>
      <c r="AI39" s="258">
        <v>1.0</v>
      </c>
      <c r="AJ39" s="258"/>
      <c r="AK39" s="271"/>
      <c r="AL39" s="262">
        <f t="shared" si="5"/>
        <v>19</v>
      </c>
      <c r="AM39" s="264"/>
      <c r="AN39" s="263" t="b">
        <v>1</v>
      </c>
    </row>
    <row r="40" ht="15.75" customHeight="1">
      <c r="A40" s="249" t="s">
        <v>13</v>
      </c>
      <c r="B40" s="256" t="s">
        <v>10</v>
      </c>
      <c r="C40" s="256" t="s">
        <v>15</v>
      </c>
      <c r="D40" s="256"/>
      <c r="E40" s="205"/>
      <c r="F40" s="205"/>
      <c r="G40" s="258"/>
      <c r="H40" s="258"/>
      <c r="I40" s="260"/>
      <c r="J40" s="272"/>
      <c r="K40" s="271"/>
      <c r="L40" s="271"/>
      <c r="M40" s="258"/>
      <c r="N40" s="258"/>
      <c r="O40" s="258"/>
      <c r="P40" s="272"/>
      <c r="Q40" s="272"/>
      <c r="R40" s="328"/>
      <c r="S40" s="328"/>
      <c r="T40" s="258"/>
      <c r="U40" s="258"/>
      <c r="V40" s="258"/>
      <c r="W40" s="272"/>
      <c r="X40" s="272"/>
      <c r="Y40" s="271"/>
      <c r="Z40" s="271"/>
      <c r="AA40" s="258"/>
      <c r="AB40" s="258"/>
      <c r="AC40" s="258"/>
      <c r="AD40" s="272"/>
      <c r="AE40" s="272"/>
      <c r="AF40" s="271"/>
      <c r="AG40" s="271"/>
      <c r="AH40" s="258"/>
      <c r="AI40" s="258"/>
      <c r="AJ40" s="258"/>
      <c r="AK40" s="271"/>
      <c r="AL40" s="262">
        <f t="shared" si="5"/>
        <v>0</v>
      </c>
      <c r="AM40" s="265"/>
      <c r="AN40" s="263" t="b">
        <v>0</v>
      </c>
    </row>
    <row r="41" ht="15.75" customHeight="1">
      <c r="A41" s="249" t="s">
        <v>13</v>
      </c>
      <c r="B41" s="256" t="s">
        <v>10</v>
      </c>
      <c r="C41" s="256" t="s">
        <v>15</v>
      </c>
      <c r="D41" s="256"/>
      <c r="E41" s="205"/>
      <c r="F41" s="205"/>
      <c r="G41" s="258"/>
      <c r="H41" s="258"/>
      <c r="I41" s="260"/>
      <c r="J41" s="272"/>
      <c r="K41" s="271"/>
      <c r="L41" s="271"/>
      <c r="M41" s="258"/>
      <c r="N41" s="258"/>
      <c r="O41" s="258"/>
      <c r="P41" s="272"/>
      <c r="Q41" s="272"/>
      <c r="R41" s="328"/>
      <c r="S41" s="328"/>
      <c r="T41" s="258"/>
      <c r="U41" s="258"/>
      <c r="V41" s="258"/>
      <c r="W41" s="272"/>
      <c r="X41" s="272"/>
      <c r="Y41" s="271"/>
      <c r="Z41" s="271"/>
      <c r="AA41" s="258"/>
      <c r="AB41" s="258"/>
      <c r="AC41" s="258"/>
      <c r="AD41" s="272"/>
      <c r="AE41" s="272"/>
      <c r="AF41" s="271"/>
      <c r="AG41" s="271"/>
      <c r="AH41" s="258"/>
      <c r="AI41" s="258"/>
      <c r="AJ41" s="258"/>
      <c r="AK41" s="271"/>
      <c r="AL41" s="262">
        <f t="shared" si="5"/>
        <v>0</v>
      </c>
      <c r="AM41" s="265"/>
      <c r="AN41" s="263" t="b">
        <v>0</v>
      </c>
    </row>
    <row r="42" ht="15.75" customHeight="1">
      <c r="A42" s="266" t="s">
        <v>13</v>
      </c>
      <c r="B42" s="267" t="s">
        <v>10</v>
      </c>
      <c r="C42" s="267" t="s">
        <v>15</v>
      </c>
      <c r="D42" s="267" t="s">
        <v>245</v>
      </c>
      <c r="E42" s="243"/>
      <c r="F42" s="243"/>
      <c r="G42" s="268">
        <f t="shared" ref="G42:AK42" si="7">SUM(G36:G41)</f>
        <v>4</v>
      </c>
      <c r="H42" s="268">
        <f t="shared" si="7"/>
        <v>4</v>
      </c>
      <c r="I42" s="268">
        <f t="shared" si="7"/>
        <v>4</v>
      </c>
      <c r="J42" s="268">
        <f t="shared" si="7"/>
        <v>4</v>
      </c>
      <c r="K42" s="268">
        <f t="shared" si="7"/>
        <v>4</v>
      </c>
      <c r="L42" s="268">
        <f t="shared" si="7"/>
        <v>4</v>
      </c>
      <c r="M42" s="268">
        <f t="shared" si="7"/>
        <v>4</v>
      </c>
      <c r="N42" s="268">
        <f t="shared" si="7"/>
        <v>4</v>
      </c>
      <c r="O42" s="268">
        <f t="shared" si="7"/>
        <v>4</v>
      </c>
      <c r="P42" s="268">
        <f t="shared" si="7"/>
        <v>4</v>
      </c>
      <c r="Q42" s="268">
        <f t="shared" si="7"/>
        <v>4</v>
      </c>
      <c r="R42" s="268">
        <f t="shared" si="7"/>
        <v>4</v>
      </c>
      <c r="S42" s="268">
        <f t="shared" si="7"/>
        <v>4</v>
      </c>
      <c r="T42" s="268">
        <f t="shared" si="7"/>
        <v>4</v>
      </c>
      <c r="U42" s="268">
        <f t="shared" si="7"/>
        <v>4</v>
      </c>
      <c r="V42" s="268">
        <f t="shared" si="7"/>
        <v>4</v>
      </c>
      <c r="W42" s="268">
        <f t="shared" si="7"/>
        <v>4</v>
      </c>
      <c r="X42" s="268">
        <f t="shared" si="7"/>
        <v>4</v>
      </c>
      <c r="Y42" s="268">
        <f t="shared" si="7"/>
        <v>4</v>
      </c>
      <c r="Z42" s="268">
        <f t="shared" si="7"/>
        <v>4</v>
      </c>
      <c r="AA42" s="268">
        <f t="shared" si="7"/>
        <v>4</v>
      </c>
      <c r="AB42" s="268">
        <f t="shared" si="7"/>
        <v>4</v>
      </c>
      <c r="AC42" s="268">
        <f t="shared" si="7"/>
        <v>5</v>
      </c>
      <c r="AD42" s="268">
        <f t="shared" si="7"/>
        <v>4</v>
      </c>
      <c r="AE42" s="268">
        <f t="shared" si="7"/>
        <v>4</v>
      </c>
      <c r="AF42" s="268">
        <f t="shared" si="7"/>
        <v>4</v>
      </c>
      <c r="AG42" s="268">
        <f t="shared" si="7"/>
        <v>4</v>
      </c>
      <c r="AH42" s="268">
        <f t="shared" si="7"/>
        <v>4</v>
      </c>
      <c r="AI42" s="268">
        <f t="shared" si="7"/>
        <v>4</v>
      </c>
      <c r="AJ42" s="268">
        <f t="shared" si="7"/>
        <v>0</v>
      </c>
      <c r="AK42" s="268">
        <f t="shared" si="7"/>
        <v>0</v>
      </c>
      <c r="AL42" s="269">
        <f t="shared" si="5"/>
        <v>117</v>
      </c>
      <c r="AM42" s="270"/>
      <c r="AN42" s="270" t="b">
        <v>0</v>
      </c>
    </row>
    <row r="43" ht="15.75" customHeight="1">
      <c r="A43" s="249" t="s">
        <v>13</v>
      </c>
      <c r="B43" s="256" t="s">
        <v>10</v>
      </c>
      <c r="C43" s="256" t="s">
        <v>22</v>
      </c>
      <c r="D43" s="256" t="s">
        <v>280</v>
      </c>
      <c r="E43" s="205"/>
      <c r="F43" s="205"/>
      <c r="G43" s="258"/>
      <c r="H43" s="258"/>
      <c r="I43" s="260"/>
      <c r="J43" s="272"/>
      <c r="K43" s="271"/>
      <c r="L43" s="271"/>
      <c r="M43" s="258"/>
      <c r="N43" s="258"/>
      <c r="O43" s="258"/>
      <c r="P43" s="272"/>
      <c r="Q43" s="272"/>
      <c r="R43" s="328"/>
      <c r="S43" s="328"/>
      <c r="T43" s="258"/>
      <c r="U43" s="258"/>
      <c r="V43" s="258"/>
      <c r="W43" s="272"/>
      <c r="X43" s="272"/>
      <c r="Y43" s="271"/>
      <c r="Z43" s="271"/>
      <c r="AA43" s="258"/>
      <c r="AB43" s="258"/>
      <c r="AC43" s="258"/>
      <c r="AD43" s="272"/>
      <c r="AE43" s="272"/>
      <c r="AF43" s="271"/>
      <c r="AG43" s="271">
        <v>1.0</v>
      </c>
      <c r="AH43" s="258"/>
      <c r="AI43" s="258"/>
      <c r="AJ43" s="258"/>
      <c r="AK43" s="271"/>
      <c r="AL43" s="262">
        <f t="shared" si="5"/>
        <v>1</v>
      </c>
      <c r="AM43" s="264"/>
      <c r="AN43" s="263" t="b">
        <v>1</v>
      </c>
    </row>
    <row r="44" ht="15.75" customHeight="1">
      <c r="A44" s="249" t="s">
        <v>13</v>
      </c>
      <c r="B44" s="256" t="s">
        <v>10</v>
      </c>
      <c r="C44" s="256" t="s">
        <v>22</v>
      </c>
      <c r="D44" s="256"/>
      <c r="E44" s="205"/>
      <c r="F44" s="205"/>
      <c r="G44" s="258"/>
      <c r="H44" s="258"/>
      <c r="I44" s="260"/>
      <c r="J44" s="272"/>
      <c r="K44" s="271"/>
      <c r="L44" s="271"/>
      <c r="M44" s="258"/>
      <c r="N44" s="258"/>
      <c r="O44" s="258"/>
      <c r="P44" s="272"/>
      <c r="Q44" s="272"/>
      <c r="R44" s="328"/>
      <c r="S44" s="328"/>
      <c r="T44" s="258"/>
      <c r="U44" s="258"/>
      <c r="V44" s="258"/>
      <c r="W44" s="272"/>
      <c r="X44" s="272"/>
      <c r="Y44" s="271"/>
      <c r="Z44" s="271"/>
      <c r="AA44" s="258"/>
      <c r="AB44" s="258"/>
      <c r="AC44" s="258"/>
      <c r="AD44" s="272"/>
      <c r="AE44" s="272"/>
      <c r="AF44" s="271"/>
      <c r="AG44" s="271"/>
      <c r="AH44" s="258"/>
      <c r="AI44" s="258"/>
      <c r="AJ44" s="258"/>
      <c r="AK44" s="271"/>
      <c r="AL44" s="262">
        <f t="shared" si="5"/>
        <v>0</v>
      </c>
      <c r="AM44" s="265"/>
      <c r="AN44" s="263" t="b">
        <v>0</v>
      </c>
    </row>
    <row r="45" ht="15.75" customHeight="1">
      <c r="A45" s="266" t="s">
        <v>13</v>
      </c>
      <c r="B45" s="267" t="s">
        <v>10</v>
      </c>
      <c r="C45" s="267" t="s">
        <v>22</v>
      </c>
      <c r="D45" s="267" t="s">
        <v>279</v>
      </c>
      <c r="E45" s="243"/>
      <c r="F45" s="243"/>
      <c r="G45" s="268">
        <f t="shared" ref="G45:AK45" si="8">SUM(G43:G44)</f>
        <v>0</v>
      </c>
      <c r="H45" s="268">
        <f t="shared" si="8"/>
        <v>0</v>
      </c>
      <c r="I45" s="268">
        <f t="shared" si="8"/>
        <v>0</v>
      </c>
      <c r="J45" s="268">
        <f t="shared" si="8"/>
        <v>0</v>
      </c>
      <c r="K45" s="268">
        <f t="shared" si="8"/>
        <v>0</v>
      </c>
      <c r="L45" s="268">
        <f t="shared" si="8"/>
        <v>0</v>
      </c>
      <c r="M45" s="268">
        <f t="shared" si="8"/>
        <v>0</v>
      </c>
      <c r="N45" s="268">
        <f t="shared" si="8"/>
        <v>0</v>
      </c>
      <c r="O45" s="268">
        <f t="shared" si="8"/>
        <v>0</v>
      </c>
      <c r="P45" s="268">
        <f t="shared" si="8"/>
        <v>0</v>
      </c>
      <c r="Q45" s="268">
        <f t="shared" si="8"/>
        <v>0</v>
      </c>
      <c r="R45" s="268">
        <f t="shared" si="8"/>
        <v>0</v>
      </c>
      <c r="S45" s="268">
        <f t="shared" si="8"/>
        <v>0</v>
      </c>
      <c r="T45" s="268">
        <f t="shared" si="8"/>
        <v>0</v>
      </c>
      <c r="U45" s="268">
        <f t="shared" si="8"/>
        <v>0</v>
      </c>
      <c r="V45" s="268">
        <f t="shared" si="8"/>
        <v>0</v>
      </c>
      <c r="W45" s="268">
        <f t="shared" si="8"/>
        <v>0</v>
      </c>
      <c r="X45" s="268">
        <f t="shared" si="8"/>
        <v>0</v>
      </c>
      <c r="Y45" s="268">
        <f t="shared" si="8"/>
        <v>0</v>
      </c>
      <c r="Z45" s="268">
        <f t="shared" si="8"/>
        <v>0</v>
      </c>
      <c r="AA45" s="268">
        <f t="shared" si="8"/>
        <v>0</v>
      </c>
      <c r="AB45" s="268">
        <f t="shared" si="8"/>
        <v>0</v>
      </c>
      <c r="AC45" s="268">
        <f t="shared" si="8"/>
        <v>0</v>
      </c>
      <c r="AD45" s="268">
        <f t="shared" si="8"/>
        <v>0</v>
      </c>
      <c r="AE45" s="268">
        <f t="shared" si="8"/>
        <v>0</v>
      </c>
      <c r="AF45" s="268">
        <f t="shared" si="8"/>
        <v>0</v>
      </c>
      <c r="AG45" s="268">
        <f t="shared" si="8"/>
        <v>1</v>
      </c>
      <c r="AH45" s="268">
        <f t="shared" si="8"/>
        <v>0</v>
      </c>
      <c r="AI45" s="268">
        <f t="shared" si="8"/>
        <v>0</v>
      </c>
      <c r="AJ45" s="268">
        <f t="shared" si="8"/>
        <v>0</v>
      </c>
      <c r="AK45" s="268">
        <f t="shared" si="8"/>
        <v>0</v>
      </c>
      <c r="AL45" s="269">
        <f t="shared" si="5"/>
        <v>1</v>
      </c>
      <c r="AM45" s="270"/>
      <c r="AN45" s="270" t="b">
        <v>0</v>
      </c>
    </row>
    <row r="46" ht="15.75" customHeight="1">
      <c r="A46" s="249" t="s">
        <v>13</v>
      </c>
      <c r="B46" s="256" t="s">
        <v>10</v>
      </c>
      <c r="C46" s="256" t="s">
        <v>18</v>
      </c>
      <c r="D46" s="256" t="s">
        <v>282</v>
      </c>
      <c r="E46" s="205"/>
      <c r="F46" s="205"/>
      <c r="G46" s="258">
        <v>1.0</v>
      </c>
      <c r="H46" s="258">
        <v>1.0</v>
      </c>
      <c r="I46" s="260"/>
      <c r="J46" s="272"/>
      <c r="K46" s="271"/>
      <c r="L46" s="271">
        <v>1.0</v>
      </c>
      <c r="M46" s="258"/>
      <c r="N46" s="258">
        <v>1.0</v>
      </c>
      <c r="O46" s="258">
        <v>1.0</v>
      </c>
      <c r="P46" s="272"/>
      <c r="Q46" s="272"/>
      <c r="R46" s="328"/>
      <c r="S46" s="328"/>
      <c r="T46" s="258">
        <v>1.0</v>
      </c>
      <c r="U46" s="258">
        <v>1.0</v>
      </c>
      <c r="V46" s="258">
        <v>1.0</v>
      </c>
      <c r="W46" s="272"/>
      <c r="X46" s="272"/>
      <c r="Y46" s="271"/>
      <c r="Z46" s="271">
        <v>1.0</v>
      </c>
      <c r="AA46" s="258"/>
      <c r="AB46" s="258">
        <v>1.0</v>
      </c>
      <c r="AC46" s="258">
        <v>1.0</v>
      </c>
      <c r="AD46" s="272"/>
      <c r="AE46" s="272"/>
      <c r="AF46" s="271"/>
      <c r="AG46" s="271">
        <v>1.0</v>
      </c>
      <c r="AH46" s="258">
        <v>1.0</v>
      </c>
      <c r="AI46" s="258"/>
      <c r="AJ46" s="258"/>
      <c r="AK46" s="271"/>
      <c r="AL46" s="262">
        <f t="shared" si="5"/>
        <v>13</v>
      </c>
      <c r="AM46" s="264"/>
      <c r="AN46" s="263" t="b">
        <v>0</v>
      </c>
    </row>
    <row r="47" ht="15.75" customHeight="1">
      <c r="A47" s="249" t="s">
        <v>13</v>
      </c>
      <c r="B47" s="256" t="s">
        <v>10</v>
      </c>
      <c r="C47" s="256" t="s">
        <v>18</v>
      </c>
      <c r="D47" s="256"/>
      <c r="E47" s="205"/>
      <c r="F47" s="205"/>
      <c r="G47" s="258"/>
      <c r="H47" s="258"/>
      <c r="I47" s="260"/>
      <c r="J47" s="272"/>
      <c r="K47" s="271"/>
      <c r="L47" s="271"/>
      <c r="M47" s="258"/>
      <c r="N47" s="258"/>
      <c r="O47" s="258"/>
      <c r="P47" s="272"/>
      <c r="Q47" s="272"/>
      <c r="R47" s="328"/>
      <c r="S47" s="328"/>
      <c r="T47" s="258"/>
      <c r="U47" s="258"/>
      <c r="V47" s="258"/>
      <c r="W47" s="272"/>
      <c r="X47" s="272"/>
      <c r="Y47" s="271"/>
      <c r="Z47" s="271"/>
      <c r="AA47" s="258"/>
      <c r="AB47" s="258"/>
      <c r="AC47" s="258"/>
      <c r="AD47" s="272"/>
      <c r="AE47" s="272"/>
      <c r="AF47" s="271"/>
      <c r="AG47" s="271"/>
      <c r="AH47" s="258"/>
      <c r="AI47" s="258"/>
      <c r="AJ47" s="258"/>
      <c r="AK47" s="271"/>
      <c r="AL47" s="262">
        <f t="shared" si="5"/>
        <v>0</v>
      </c>
      <c r="AM47" s="265"/>
      <c r="AN47" s="263" t="b">
        <v>0</v>
      </c>
    </row>
    <row r="48" ht="15.75" customHeight="1">
      <c r="A48" s="266" t="s">
        <v>13</v>
      </c>
      <c r="B48" s="267" t="s">
        <v>10</v>
      </c>
      <c r="C48" s="267" t="s">
        <v>18</v>
      </c>
      <c r="D48" s="267" t="s">
        <v>281</v>
      </c>
      <c r="E48" s="243"/>
      <c r="F48" s="243"/>
      <c r="G48" s="268">
        <f t="shared" ref="G48:AK48" si="9">SUM(G46:G47)</f>
        <v>1</v>
      </c>
      <c r="H48" s="268">
        <f t="shared" si="9"/>
        <v>1</v>
      </c>
      <c r="I48" s="268">
        <f t="shared" si="9"/>
        <v>0</v>
      </c>
      <c r="J48" s="268">
        <f t="shared" si="9"/>
        <v>0</v>
      </c>
      <c r="K48" s="268">
        <f t="shared" si="9"/>
        <v>0</v>
      </c>
      <c r="L48" s="268">
        <f t="shared" si="9"/>
        <v>1</v>
      </c>
      <c r="M48" s="268">
        <f t="shared" si="9"/>
        <v>0</v>
      </c>
      <c r="N48" s="268">
        <f t="shared" si="9"/>
        <v>1</v>
      </c>
      <c r="O48" s="268">
        <f t="shared" si="9"/>
        <v>1</v>
      </c>
      <c r="P48" s="268">
        <f t="shared" si="9"/>
        <v>0</v>
      </c>
      <c r="Q48" s="268">
        <f t="shared" si="9"/>
        <v>0</v>
      </c>
      <c r="R48" s="268">
        <f t="shared" si="9"/>
        <v>0</v>
      </c>
      <c r="S48" s="268">
        <f t="shared" si="9"/>
        <v>0</v>
      </c>
      <c r="T48" s="268">
        <f t="shared" si="9"/>
        <v>1</v>
      </c>
      <c r="U48" s="268">
        <f t="shared" si="9"/>
        <v>1</v>
      </c>
      <c r="V48" s="268">
        <f t="shared" si="9"/>
        <v>1</v>
      </c>
      <c r="W48" s="268">
        <f t="shared" si="9"/>
        <v>0</v>
      </c>
      <c r="X48" s="268">
        <f t="shared" si="9"/>
        <v>0</v>
      </c>
      <c r="Y48" s="268">
        <f t="shared" si="9"/>
        <v>0</v>
      </c>
      <c r="Z48" s="268">
        <f t="shared" si="9"/>
        <v>1</v>
      </c>
      <c r="AA48" s="268">
        <f t="shared" si="9"/>
        <v>0</v>
      </c>
      <c r="AB48" s="268">
        <f t="shared" si="9"/>
        <v>1</v>
      </c>
      <c r="AC48" s="268">
        <f t="shared" si="9"/>
        <v>1</v>
      </c>
      <c r="AD48" s="268">
        <f t="shared" si="9"/>
        <v>0</v>
      </c>
      <c r="AE48" s="268">
        <f t="shared" si="9"/>
        <v>0</v>
      </c>
      <c r="AF48" s="268">
        <f t="shared" si="9"/>
        <v>0</v>
      </c>
      <c r="AG48" s="268">
        <f t="shared" si="9"/>
        <v>1</v>
      </c>
      <c r="AH48" s="268">
        <f t="shared" si="9"/>
        <v>1</v>
      </c>
      <c r="AI48" s="268">
        <f t="shared" si="9"/>
        <v>0</v>
      </c>
      <c r="AJ48" s="268">
        <f t="shared" si="9"/>
        <v>0</v>
      </c>
      <c r="AK48" s="268">
        <f t="shared" si="9"/>
        <v>0</v>
      </c>
      <c r="AL48" s="269">
        <f t="shared" si="5"/>
        <v>13</v>
      </c>
      <c r="AM48" s="270"/>
      <c r="AN48" s="270" t="b">
        <v>0</v>
      </c>
    </row>
    <row r="49" ht="15.75" customHeight="1">
      <c r="A49" s="249" t="s">
        <v>13</v>
      </c>
      <c r="B49" s="256" t="s">
        <v>10</v>
      </c>
      <c r="C49" s="256" t="s">
        <v>7</v>
      </c>
      <c r="D49" s="273" t="s">
        <v>268</v>
      </c>
      <c r="E49" s="274"/>
      <c r="F49" s="275"/>
      <c r="G49" s="277">
        <v>1.0</v>
      </c>
      <c r="H49" s="277"/>
      <c r="I49" s="279"/>
      <c r="J49" s="279"/>
      <c r="K49" s="278"/>
      <c r="L49" s="278">
        <v>1.0</v>
      </c>
      <c r="M49" s="277"/>
      <c r="N49" s="277"/>
      <c r="O49" s="277"/>
      <c r="P49" s="279"/>
      <c r="Q49" s="279"/>
      <c r="R49" s="329"/>
      <c r="S49" s="329"/>
      <c r="T49" s="277">
        <v>1.0</v>
      </c>
      <c r="U49" s="277"/>
      <c r="V49" s="277"/>
      <c r="W49" s="279"/>
      <c r="X49" s="279"/>
      <c r="Y49" s="278">
        <v>1.0</v>
      </c>
      <c r="Z49" s="278"/>
      <c r="AA49" s="277"/>
      <c r="AB49" s="277"/>
      <c r="AC49" s="277"/>
      <c r="AD49" s="279"/>
      <c r="AE49" s="279"/>
      <c r="AF49" s="278"/>
      <c r="AG49" s="278">
        <v>1.0</v>
      </c>
      <c r="AH49" s="277"/>
      <c r="AI49" s="277"/>
      <c r="AJ49" s="277"/>
      <c r="AK49" s="278"/>
      <c r="AL49" s="281">
        <f t="shared" si="5"/>
        <v>5</v>
      </c>
      <c r="AM49" s="264"/>
      <c r="AN49" s="263" t="b">
        <v>0</v>
      </c>
    </row>
    <row r="50" ht="15.75" customHeight="1">
      <c r="A50" s="249" t="s">
        <v>13</v>
      </c>
      <c r="B50" s="256" t="s">
        <v>10</v>
      </c>
      <c r="C50" s="256" t="s">
        <v>7</v>
      </c>
      <c r="D50" s="273"/>
      <c r="E50" s="274"/>
      <c r="F50" s="275"/>
      <c r="G50" s="258"/>
      <c r="H50" s="258"/>
      <c r="I50" s="260"/>
      <c r="J50" s="260"/>
      <c r="K50" s="259"/>
      <c r="L50" s="259"/>
      <c r="M50" s="258"/>
      <c r="N50" s="258"/>
      <c r="O50" s="258"/>
      <c r="P50" s="260"/>
      <c r="Q50" s="260"/>
      <c r="R50" s="327"/>
      <c r="S50" s="327"/>
      <c r="T50" s="258"/>
      <c r="U50" s="258"/>
      <c r="V50" s="258"/>
      <c r="W50" s="260"/>
      <c r="X50" s="260"/>
      <c r="Y50" s="259"/>
      <c r="Z50" s="259"/>
      <c r="AA50" s="258"/>
      <c r="AB50" s="258"/>
      <c r="AC50" s="258"/>
      <c r="AD50" s="260"/>
      <c r="AE50" s="260"/>
      <c r="AF50" s="259"/>
      <c r="AG50" s="259"/>
      <c r="AH50" s="258"/>
      <c r="AI50" s="258"/>
      <c r="AJ50" s="258"/>
      <c r="AK50" s="259"/>
      <c r="AL50" s="282">
        <f t="shared" si="5"/>
        <v>0</v>
      </c>
      <c r="AM50" s="265"/>
      <c r="AN50" s="263" t="b">
        <v>0</v>
      </c>
    </row>
    <row r="51" ht="15.75" customHeight="1">
      <c r="A51" s="266" t="s">
        <v>13</v>
      </c>
      <c r="B51" s="267" t="s">
        <v>10</v>
      </c>
      <c r="C51" s="267" t="s">
        <v>7</v>
      </c>
      <c r="D51" s="283" t="s">
        <v>267</v>
      </c>
      <c r="E51" s="284"/>
      <c r="F51" s="285"/>
      <c r="G51" s="268">
        <f t="shared" ref="G51:AK51" si="10">SUM(G49:G50)</f>
        <v>1</v>
      </c>
      <c r="H51" s="268">
        <f t="shared" si="10"/>
        <v>0</v>
      </c>
      <c r="I51" s="268">
        <f t="shared" si="10"/>
        <v>0</v>
      </c>
      <c r="J51" s="268">
        <f t="shared" si="10"/>
        <v>0</v>
      </c>
      <c r="K51" s="268">
        <f t="shared" si="10"/>
        <v>0</v>
      </c>
      <c r="L51" s="268">
        <f t="shared" si="10"/>
        <v>1</v>
      </c>
      <c r="M51" s="268">
        <f t="shared" si="10"/>
        <v>0</v>
      </c>
      <c r="N51" s="268">
        <f t="shared" si="10"/>
        <v>0</v>
      </c>
      <c r="O51" s="268">
        <f t="shared" si="10"/>
        <v>0</v>
      </c>
      <c r="P51" s="268">
        <f t="shared" si="10"/>
        <v>0</v>
      </c>
      <c r="Q51" s="268">
        <f t="shared" si="10"/>
        <v>0</v>
      </c>
      <c r="R51" s="268">
        <f t="shared" si="10"/>
        <v>0</v>
      </c>
      <c r="S51" s="268">
        <f t="shared" si="10"/>
        <v>0</v>
      </c>
      <c r="T51" s="268">
        <f t="shared" si="10"/>
        <v>1</v>
      </c>
      <c r="U51" s="268">
        <f t="shared" si="10"/>
        <v>0</v>
      </c>
      <c r="V51" s="268">
        <f t="shared" si="10"/>
        <v>0</v>
      </c>
      <c r="W51" s="268">
        <f t="shared" si="10"/>
        <v>0</v>
      </c>
      <c r="X51" s="268">
        <f t="shared" si="10"/>
        <v>0</v>
      </c>
      <c r="Y51" s="268">
        <f t="shared" si="10"/>
        <v>1</v>
      </c>
      <c r="Z51" s="268">
        <f t="shared" si="10"/>
        <v>0</v>
      </c>
      <c r="AA51" s="268">
        <f t="shared" si="10"/>
        <v>0</v>
      </c>
      <c r="AB51" s="268">
        <f t="shared" si="10"/>
        <v>0</v>
      </c>
      <c r="AC51" s="268">
        <f t="shared" si="10"/>
        <v>0</v>
      </c>
      <c r="AD51" s="268">
        <f t="shared" si="10"/>
        <v>0</v>
      </c>
      <c r="AE51" s="268">
        <f t="shared" si="10"/>
        <v>0</v>
      </c>
      <c r="AF51" s="268">
        <f t="shared" si="10"/>
        <v>0</v>
      </c>
      <c r="AG51" s="268">
        <f t="shared" si="10"/>
        <v>1</v>
      </c>
      <c r="AH51" s="268">
        <f t="shared" si="10"/>
        <v>0</v>
      </c>
      <c r="AI51" s="268">
        <f t="shared" si="10"/>
        <v>0</v>
      </c>
      <c r="AJ51" s="268">
        <f t="shared" si="10"/>
        <v>0</v>
      </c>
      <c r="AK51" s="268">
        <f t="shared" si="10"/>
        <v>0</v>
      </c>
      <c r="AL51" s="269">
        <f t="shared" si="5"/>
        <v>5</v>
      </c>
      <c r="AM51" s="270"/>
      <c r="AN51" s="270" t="b">
        <v>0</v>
      </c>
    </row>
    <row r="52" ht="15.75" customHeight="1">
      <c r="A52" s="249" t="s">
        <v>20</v>
      </c>
      <c r="B52" s="256" t="s">
        <v>29</v>
      </c>
      <c r="C52" s="256" t="s">
        <v>11</v>
      </c>
      <c r="D52" s="256" t="s">
        <v>156</v>
      </c>
      <c r="E52" s="205"/>
      <c r="F52" s="205"/>
      <c r="G52" s="258"/>
      <c r="H52" s="258"/>
      <c r="I52" s="260"/>
      <c r="J52" s="272"/>
      <c r="K52" s="271"/>
      <c r="L52" s="271"/>
      <c r="M52" s="258"/>
      <c r="N52" s="258"/>
      <c r="O52" s="258"/>
      <c r="P52" s="272"/>
      <c r="Q52" s="272"/>
      <c r="R52" s="328"/>
      <c r="S52" s="328"/>
      <c r="T52" s="258"/>
      <c r="U52" s="258"/>
      <c r="V52" s="258"/>
      <c r="W52" s="272"/>
      <c r="X52" s="272"/>
      <c r="Y52" s="271"/>
      <c r="Z52" s="271"/>
      <c r="AA52" s="258"/>
      <c r="AB52" s="258"/>
      <c r="AC52" s="258"/>
      <c r="AD52" s="272"/>
      <c r="AE52" s="272"/>
      <c r="AF52" s="271"/>
      <c r="AG52" s="271"/>
      <c r="AH52" s="258"/>
      <c r="AI52" s="258"/>
      <c r="AJ52" s="258"/>
      <c r="AK52" s="271"/>
      <c r="AL52" s="262">
        <f t="shared" si="5"/>
        <v>0</v>
      </c>
      <c r="AM52" s="264"/>
      <c r="AN52" s="263" t="b">
        <v>0</v>
      </c>
    </row>
    <row r="53" ht="15.75" customHeight="1">
      <c r="A53" s="249" t="s">
        <v>20</v>
      </c>
      <c r="B53" s="256" t="s">
        <v>29</v>
      </c>
      <c r="C53" s="256" t="s">
        <v>11</v>
      </c>
      <c r="D53" s="256" t="s">
        <v>162</v>
      </c>
      <c r="E53" s="205"/>
      <c r="F53" s="205"/>
      <c r="G53" s="258">
        <v>1.0</v>
      </c>
      <c r="H53" s="258">
        <v>1.0</v>
      </c>
      <c r="I53" s="260">
        <v>1.0</v>
      </c>
      <c r="J53" s="272">
        <v>1.0</v>
      </c>
      <c r="K53" s="271">
        <v>1.0</v>
      </c>
      <c r="L53" s="271">
        <v>1.0</v>
      </c>
      <c r="M53" s="258">
        <v>1.0</v>
      </c>
      <c r="N53" s="258">
        <v>1.0</v>
      </c>
      <c r="O53" s="258">
        <v>1.0</v>
      </c>
      <c r="P53" s="272">
        <v>1.0</v>
      </c>
      <c r="Q53" s="272">
        <v>1.0</v>
      </c>
      <c r="R53" s="328">
        <v>1.0</v>
      </c>
      <c r="S53" s="328">
        <v>1.0</v>
      </c>
      <c r="T53" s="258">
        <v>1.0</v>
      </c>
      <c r="U53" s="258">
        <v>1.0</v>
      </c>
      <c r="V53" s="258">
        <v>1.0</v>
      </c>
      <c r="W53" s="272">
        <v>1.0</v>
      </c>
      <c r="X53" s="272">
        <v>1.0</v>
      </c>
      <c r="Y53" s="271">
        <v>1.0</v>
      </c>
      <c r="Z53" s="271">
        <v>1.0</v>
      </c>
      <c r="AA53" s="258">
        <v>1.0</v>
      </c>
      <c r="AB53" s="258">
        <v>1.0</v>
      </c>
      <c r="AC53" s="258">
        <v>1.0</v>
      </c>
      <c r="AD53" s="272">
        <v>1.0</v>
      </c>
      <c r="AE53" s="272">
        <v>1.0</v>
      </c>
      <c r="AF53" s="271">
        <v>1.0</v>
      </c>
      <c r="AG53" s="271">
        <v>1.0</v>
      </c>
      <c r="AH53" s="258">
        <v>1.0</v>
      </c>
      <c r="AI53" s="258">
        <v>1.0</v>
      </c>
      <c r="AJ53" s="258"/>
      <c r="AK53" s="271"/>
      <c r="AL53" s="262">
        <f t="shared" si="5"/>
        <v>29</v>
      </c>
      <c r="AM53" s="264"/>
      <c r="AN53" s="263" t="b">
        <v>0</v>
      </c>
    </row>
    <row r="54" ht="15.75" customHeight="1">
      <c r="A54" s="266" t="s">
        <v>20</v>
      </c>
      <c r="B54" s="267" t="s">
        <v>29</v>
      </c>
      <c r="C54" s="267" t="s">
        <v>11</v>
      </c>
      <c r="D54" s="267" t="s">
        <v>141</v>
      </c>
      <c r="E54" s="243"/>
      <c r="F54" s="243"/>
      <c r="G54" s="268">
        <f t="shared" ref="G54:AK54" si="11">SUM(G52:G53)</f>
        <v>1</v>
      </c>
      <c r="H54" s="268">
        <f t="shared" si="11"/>
        <v>1</v>
      </c>
      <c r="I54" s="268">
        <f t="shared" si="11"/>
        <v>1</v>
      </c>
      <c r="J54" s="268">
        <f t="shared" si="11"/>
        <v>1</v>
      </c>
      <c r="K54" s="268">
        <f t="shared" si="11"/>
        <v>1</v>
      </c>
      <c r="L54" s="268">
        <f t="shared" si="11"/>
        <v>1</v>
      </c>
      <c r="M54" s="268">
        <f t="shared" si="11"/>
        <v>1</v>
      </c>
      <c r="N54" s="268">
        <f t="shared" si="11"/>
        <v>1</v>
      </c>
      <c r="O54" s="268">
        <f t="shared" si="11"/>
        <v>1</v>
      </c>
      <c r="P54" s="268">
        <f t="shared" si="11"/>
        <v>1</v>
      </c>
      <c r="Q54" s="268">
        <f t="shared" si="11"/>
        <v>1</v>
      </c>
      <c r="R54" s="268">
        <f t="shared" si="11"/>
        <v>1</v>
      </c>
      <c r="S54" s="268">
        <f t="shared" si="11"/>
        <v>1</v>
      </c>
      <c r="T54" s="268">
        <f t="shared" si="11"/>
        <v>1</v>
      </c>
      <c r="U54" s="268">
        <f t="shared" si="11"/>
        <v>1</v>
      </c>
      <c r="V54" s="268">
        <f t="shared" si="11"/>
        <v>1</v>
      </c>
      <c r="W54" s="268">
        <f t="shared" si="11"/>
        <v>1</v>
      </c>
      <c r="X54" s="268">
        <f t="shared" si="11"/>
        <v>1</v>
      </c>
      <c r="Y54" s="268">
        <f t="shared" si="11"/>
        <v>1</v>
      </c>
      <c r="Z54" s="268">
        <f t="shared" si="11"/>
        <v>1</v>
      </c>
      <c r="AA54" s="268">
        <f t="shared" si="11"/>
        <v>1</v>
      </c>
      <c r="AB54" s="268">
        <f t="shared" si="11"/>
        <v>1</v>
      </c>
      <c r="AC54" s="268">
        <f t="shared" si="11"/>
        <v>1</v>
      </c>
      <c r="AD54" s="268">
        <f t="shared" si="11"/>
        <v>1</v>
      </c>
      <c r="AE54" s="268">
        <f t="shared" si="11"/>
        <v>1</v>
      </c>
      <c r="AF54" s="268">
        <f t="shared" si="11"/>
        <v>1</v>
      </c>
      <c r="AG54" s="268">
        <f t="shared" si="11"/>
        <v>1</v>
      </c>
      <c r="AH54" s="268">
        <f t="shared" si="11"/>
        <v>1</v>
      </c>
      <c r="AI54" s="268">
        <f t="shared" si="11"/>
        <v>1</v>
      </c>
      <c r="AJ54" s="268">
        <f t="shared" si="11"/>
        <v>0</v>
      </c>
      <c r="AK54" s="268">
        <f t="shared" si="11"/>
        <v>0</v>
      </c>
      <c r="AL54" s="269">
        <f t="shared" si="5"/>
        <v>29</v>
      </c>
      <c r="AM54" s="270"/>
      <c r="AN54" s="270" t="b">
        <v>0</v>
      </c>
    </row>
    <row r="55" ht="15.75" customHeight="1">
      <c r="A55" s="249" t="s">
        <v>20</v>
      </c>
      <c r="B55" s="256" t="s">
        <v>29</v>
      </c>
      <c r="C55" s="256" t="s">
        <v>7</v>
      </c>
      <c r="D55" s="256" t="s">
        <v>277</v>
      </c>
      <c r="E55" s="205"/>
      <c r="F55" s="205"/>
      <c r="G55" s="258"/>
      <c r="H55" s="258"/>
      <c r="I55" s="260"/>
      <c r="J55" s="272"/>
      <c r="K55" s="271"/>
      <c r="L55" s="271"/>
      <c r="M55" s="258"/>
      <c r="N55" s="258"/>
      <c r="O55" s="258"/>
      <c r="P55" s="272"/>
      <c r="Q55" s="272"/>
      <c r="R55" s="328"/>
      <c r="S55" s="328"/>
      <c r="T55" s="258"/>
      <c r="U55" s="258"/>
      <c r="V55" s="258"/>
      <c r="W55" s="272"/>
      <c r="X55" s="272"/>
      <c r="Y55" s="271"/>
      <c r="Z55" s="271"/>
      <c r="AA55" s="258"/>
      <c r="AB55" s="258"/>
      <c r="AC55" s="258"/>
      <c r="AD55" s="272"/>
      <c r="AE55" s="272"/>
      <c r="AF55" s="271"/>
      <c r="AG55" s="271"/>
      <c r="AH55" s="258"/>
      <c r="AI55" s="258"/>
      <c r="AJ55" s="258"/>
      <c r="AK55" s="271"/>
      <c r="AL55" s="262">
        <f t="shared" si="5"/>
        <v>0</v>
      </c>
      <c r="AM55" s="264"/>
      <c r="AN55" s="263" t="b">
        <v>0</v>
      </c>
    </row>
    <row r="56" ht="15.75" customHeight="1">
      <c r="A56" s="266" t="s">
        <v>20</v>
      </c>
      <c r="B56" s="267" t="s">
        <v>29</v>
      </c>
      <c r="C56" s="267" t="s">
        <v>7</v>
      </c>
      <c r="D56" s="267" t="s">
        <v>267</v>
      </c>
      <c r="E56" s="243"/>
      <c r="F56" s="243"/>
      <c r="G56" s="268">
        <f t="shared" ref="G56:AK56" si="12">SUM(G55)</f>
        <v>0</v>
      </c>
      <c r="H56" s="268">
        <f t="shared" si="12"/>
        <v>0</v>
      </c>
      <c r="I56" s="268">
        <f t="shared" si="12"/>
        <v>0</v>
      </c>
      <c r="J56" s="268">
        <f t="shared" si="12"/>
        <v>0</v>
      </c>
      <c r="K56" s="268">
        <f t="shared" si="12"/>
        <v>0</v>
      </c>
      <c r="L56" s="268">
        <f t="shared" si="12"/>
        <v>0</v>
      </c>
      <c r="M56" s="268">
        <f t="shared" si="12"/>
        <v>0</v>
      </c>
      <c r="N56" s="268">
        <f t="shared" si="12"/>
        <v>0</v>
      </c>
      <c r="O56" s="268">
        <f t="shared" si="12"/>
        <v>0</v>
      </c>
      <c r="P56" s="268">
        <f t="shared" si="12"/>
        <v>0</v>
      </c>
      <c r="Q56" s="268">
        <f t="shared" si="12"/>
        <v>0</v>
      </c>
      <c r="R56" s="268">
        <f t="shared" si="12"/>
        <v>0</v>
      </c>
      <c r="S56" s="268">
        <f t="shared" si="12"/>
        <v>0</v>
      </c>
      <c r="T56" s="268">
        <f t="shared" si="12"/>
        <v>0</v>
      </c>
      <c r="U56" s="268">
        <f t="shared" si="12"/>
        <v>0</v>
      </c>
      <c r="V56" s="268">
        <f t="shared" si="12"/>
        <v>0</v>
      </c>
      <c r="W56" s="268">
        <f t="shared" si="12"/>
        <v>0</v>
      </c>
      <c r="X56" s="268">
        <f t="shared" si="12"/>
        <v>0</v>
      </c>
      <c r="Y56" s="268">
        <f t="shared" si="12"/>
        <v>0</v>
      </c>
      <c r="Z56" s="268">
        <f t="shared" si="12"/>
        <v>0</v>
      </c>
      <c r="AA56" s="268">
        <f t="shared" si="12"/>
        <v>0</v>
      </c>
      <c r="AB56" s="268">
        <f t="shared" si="12"/>
        <v>0</v>
      </c>
      <c r="AC56" s="268">
        <f t="shared" si="12"/>
        <v>0</v>
      </c>
      <c r="AD56" s="268">
        <f t="shared" si="12"/>
        <v>0</v>
      </c>
      <c r="AE56" s="268">
        <f t="shared" si="12"/>
        <v>0</v>
      </c>
      <c r="AF56" s="268">
        <f t="shared" si="12"/>
        <v>0</v>
      </c>
      <c r="AG56" s="268">
        <f t="shared" si="12"/>
        <v>0</v>
      </c>
      <c r="AH56" s="268">
        <f t="shared" si="12"/>
        <v>0</v>
      </c>
      <c r="AI56" s="268">
        <f t="shared" si="12"/>
        <v>0</v>
      </c>
      <c r="AJ56" s="268">
        <f t="shared" si="12"/>
        <v>0</v>
      </c>
      <c r="AK56" s="268">
        <f t="shared" si="12"/>
        <v>0</v>
      </c>
      <c r="AL56" s="269">
        <f t="shared" si="5"/>
        <v>0</v>
      </c>
      <c r="AM56" s="270"/>
      <c r="AN56" s="270" t="b">
        <v>0</v>
      </c>
    </row>
    <row r="57" ht="15.75" customHeight="1">
      <c r="A57" s="249" t="s">
        <v>20</v>
      </c>
      <c r="B57" s="289" t="s">
        <v>29</v>
      </c>
      <c r="C57" s="256" t="s">
        <v>22</v>
      </c>
      <c r="D57" s="256" t="s">
        <v>280</v>
      </c>
      <c r="E57" s="205"/>
      <c r="F57" s="205"/>
      <c r="G57" s="258"/>
      <c r="H57" s="258"/>
      <c r="I57" s="260"/>
      <c r="J57" s="260"/>
      <c r="K57" s="259"/>
      <c r="L57" s="259"/>
      <c r="M57" s="258"/>
      <c r="N57" s="258"/>
      <c r="O57" s="258"/>
      <c r="P57" s="260"/>
      <c r="Q57" s="260"/>
      <c r="R57" s="327"/>
      <c r="S57" s="327"/>
      <c r="T57" s="258"/>
      <c r="U57" s="258"/>
      <c r="V57" s="258"/>
      <c r="W57" s="260"/>
      <c r="X57" s="260"/>
      <c r="Y57" s="259">
        <v>1.0</v>
      </c>
      <c r="Z57" s="259"/>
      <c r="AA57" s="258"/>
      <c r="AB57" s="258"/>
      <c r="AC57" s="258"/>
      <c r="AD57" s="260"/>
      <c r="AE57" s="260"/>
      <c r="AF57" s="259"/>
      <c r="AG57" s="259"/>
      <c r="AH57" s="258"/>
      <c r="AI57" s="258"/>
      <c r="AJ57" s="258"/>
      <c r="AK57" s="259"/>
      <c r="AL57" s="290">
        <f t="shared" si="5"/>
        <v>1</v>
      </c>
      <c r="AM57" s="264"/>
      <c r="AN57" s="263" t="b">
        <v>1</v>
      </c>
    </row>
    <row r="58" ht="15.75" customHeight="1">
      <c r="A58" s="249" t="s">
        <v>20</v>
      </c>
      <c r="B58" s="289" t="s">
        <v>29</v>
      </c>
      <c r="C58" s="256" t="s">
        <v>22</v>
      </c>
      <c r="D58" s="273"/>
      <c r="E58" s="205"/>
      <c r="F58" s="205"/>
      <c r="G58" s="258"/>
      <c r="H58" s="258"/>
      <c r="I58" s="260"/>
      <c r="J58" s="260"/>
      <c r="K58" s="259"/>
      <c r="L58" s="259"/>
      <c r="M58" s="258"/>
      <c r="N58" s="258"/>
      <c r="O58" s="258"/>
      <c r="P58" s="260"/>
      <c r="Q58" s="260"/>
      <c r="R58" s="327"/>
      <c r="S58" s="327"/>
      <c r="T58" s="258"/>
      <c r="U58" s="258"/>
      <c r="V58" s="258"/>
      <c r="W58" s="260"/>
      <c r="X58" s="260"/>
      <c r="Y58" s="259"/>
      <c r="Z58" s="259"/>
      <c r="AA58" s="258"/>
      <c r="AB58" s="258"/>
      <c r="AC58" s="258"/>
      <c r="AD58" s="260"/>
      <c r="AE58" s="260"/>
      <c r="AF58" s="259"/>
      <c r="AG58" s="259"/>
      <c r="AH58" s="258"/>
      <c r="AI58" s="258"/>
      <c r="AJ58" s="258"/>
      <c r="AK58" s="259"/>
      <c r="AL58" s="290">
        <f t="shared" si="5"/>
        <v>0</v>
      </c>
      <c r="AM58" s="265"/>
      <c r="AN58" s="263" t="b">
        <v>0</v>
      </c>
    </row>
    <row r="59" ht="15.75" customHeight="1">
      <c r="A59" s="266" t="s">
        <v>20</v>
      </c>
      <c r="B59" s="267" t="s">
        <v>29</v>
      </c>
      <c r="C59" s="291" t="s">
        <v>22</v>
      </c>
      <c r="D59" s="292" t="s">
        <v>279</v>
      </c>
      <c r="E59" s="32"/>
      <c r="F59" s="32"/>
      <c r="G59" s="268">
        <f t="shared" ref="G59:AK59" si="13">SUM(G57:G58)</f>
        <v>0</v>
      </c>
      <c r="H59" s="268">
        <f t="shared" si="13"/>
        <v>0</v>
      </c>
      <c r="I59" s="268">
        <f t="shared" si="13"/>
        <v>0</v>
      </c>
      <c r="J59" s="268">
        <f t="shared" si="13"/>
        <v>0</v>
      </c>
      <c r="K59" s="268">
        <f t="shared" si="13"/>
        <v>0</v>
      </c>
      <c r="L59" s="268">
        <f t="shared" si="13"/>
        <v>0</v>
      </c>
      <c r="M59" s="268">
        <f t="shared" si="13"/>
        <v>0</v>
      </c>
      <c r="N59" s="268">
        <f t="shared" si="13"/>
        <v>0</v>
      </c>
      <c r="O59" s="268">
        <f t="shared" si="13"/>
        <v>0</v>
      </c>
      <c r="P59" s="268">
        <f t="shared" si="13"/>
        <v>0</v>
      </c>
      <c r="Q59" s="268">
        <f t="shared" si="13"/>
        <v>0</v>
      </c>
      <c r="R59" s="268">
        <f t="shared" si="13"/>
        <v>0</v>
      </c>
      <c r="S59" s="268">
        <f t="shared" si="13"/>
        <v>0</v>
      </c>
      <c r="T59" s="268">
        <f t="shared" si="13"/>
        <v>0</v>
      </c>
      <c r="U59" s="268">
        <f t="shared" si="13"/>
        <v>0</v>
      </c>
      <c r="V59" s="268">
        <f t="shared" si="13"/>
        <v>0</v>
      </c>
      <c r="W59" s="268">
        <f t="shared" si="13"/>
        <v>0</v>
      </c>
      <c r="X59" s="268">
        <f t="shared" si="13"/>
        <v>0</v>
      </c>
      <c r="Y59" s="268">
        <f t="shared" si="13"/>
        <v>1</v>
      </c>
      <c r="Z59" s="268">
        <f t="shared" si="13"/>
        <v>0</v>
      </c>
      <c r="AA59" s="268">
        <f t="shared" si="13"/>
        <v>0</v>
      </c>
      <c r="AB59" s="268">
        <f t="shared" si="13"/>
        <v>0</v>
      </c>
      <c r="AC59" s="268">
        <f t="shared" si="13"/>
        <v>0</v>
      </c>
      <c r="AD59" s="268">
        <f t="shared" si="13"/>
        <v>0</v>
      </c>
      <c r="AE59" s="268">
        <f t="shared" si="13"/>
        <v>0</v>
      </c>
      <c r="AF59" s="268">
        <f t="shared" si="13"/>
        <v>0</v>
      </c>
      <c r="AG59" s="268">
        <f t="shared" si="13"/>
        <v>0</v>
      </c>
      <c r="AH59" s="268">
        <f t="shared" si="13"/>
        <v>0</v>
      </c>
      <c r="AI59" s="268">
        <f t="shared" si="13"/>
        <v>0</v>
      </c>
      <c r="AJ59" s="268">
        <f t="shared" si="13"/>
        <v>0</v>
      </c>
      <c r="AK59" s="268">
        <f t="shared" si="13"/>
        <v>0</v>
      </c>
      <c r="AL59" s="269">
        <f t="shared" si="5"/>
        <v>1</v>
      </c>
      <c r="AM59" s="270"/>
      <c r="AN59" s="270" t="b">
        <v>0</v>
      </c>
    </row>
    <row r="60" ht="15.75" customHeight="1">
      <c r="A60" s="249" t="s">
        <v>24</v>
      </c>
      <c r="B60" s="256" t="s">
        <v>43</v>
      </c>
      <c r="C60" s="256" t="s">
        <v>7</v>
      </c>
      <c r="D60" s="273"/>
      <c r="E60" s="274"/>
      <c r="F60" s="275"/>
      <c r="G60" s="258"/>
      <c r="H60" s="258"/>
      <c r="I60" s="260"/>
      <c r="J60" s="260"/>
      <c r="K60" s="259"/>
      <c r="L60" s="259"/>
      <c r="M60" s="258"/>
      <c r="N60" s="258"/>
      <c r="O60" s="258"/>
      <c r="P60" s="260"/>
      <c r="Q60" s="260"/>
      <c r="R60" s="327"/>
      <c r="S60" s="327"/>
      <c r="T60" s="258"/>
      <c r="U60" s="258"/>
      <c r="V60" s="258"/>
      <c r="W60" s="260"/>
      <c r="X60" s="260"/>
      <c r="Y60" s="259"/>
      <c r="Z60" s="259"/>
      <c r="AA60" s="258"/>
      <c r="AB60" s="258"/>
      <c r="AC60" s="258"/>
      <c r="AD60" s="260"/>
      <c r="AE60" s="260"/>
      <c r="AF60" s="259"/>
      <c r="AG60" s="259"/>
      <c r="AH60" s="258"/>
      <c r="AI60" s="258"/>
      <c r="AJ60" s="258"/>
      <c r="AK60" s="259"/>
      <c r="AL60" s="282">
        <f t="shared" si="5"/>
        <v>0</v>
      </c>
      <c r="AM60" s="264"/>
      <c r="AN60" s="263" t="b">
        <v>0</v>
      </c>
    </row>
    <row r="61" ht="15.75" customHeight="1">
      <c r="A61" s="249" t="s">
        <v>24</v>
      </c>
      <c r="B61" s="256" t="s">
        <v>43</v>
      </c>
      <c r="C61" s="256" t="s">
        <v>7</v>
      </c>
      <c r="D61" s="273" t="s">
        <v>269</v>
      </c>
      <c r="E61" s="274"/>
      <c r="F61" s="275"/>
      <c r="G61" s="258"/>
      <c r="H61" s="258"/>
      <c r="I61" s="260"/>
      <c r="J61" s="260"/>
      <c r="K61" s="259"/>
      <c r="L61" s="259">
        <v>1.0</v>
      </c>
      <c r="M61" s="258"/>
      <c r="N61" s="258"/>
      <c r="O61" s="258"/>
      <c r="P61" s="260"/>
      <c r="Q61" s="260"/>
      <c r="R61" s="327"/>
      <c r="S61" s="327"/>
      <c r="T61" s="258">
        <v>1.0</v>
      </c>
      <c r="U61" s="258"/>
      <c r="V61" s="258"/>
      <c r="W61" s="260"/>
      <c r="X61" s="260"/>
      <c r="Y61" s="259"/>
      <c r="Z61" s="259">
        <v>1.0</v>
      </c>
      <c r="AA61" s="258"/>
      <c r="AB61" s="258"/>
      <c r="AC61" s="258"/>
      <c r="AD61" s="260"/>
      <c r="AE61" s="260"/>
      <c r="AF61" s="259"/>
      <c r="AG61" s="259">
        <v>1.0</v>
      </c>
      <c r="AH61" s="258"/>
      <c r="AI61" s="258"/>
      <c r="AJ61" s="258"/>
      <c r="AK61" s="259"/>
      <c r="AL61" s="282">
        <f t="shared" si="5"/>
        <v>4</v>
      </c>
      <c r="AM61" s="265"/>
      <c r="AN61" s="263" t="b">
        <v>1</v>
      </c>
    </row>
    <row r="62" ht="15.75" customHeight="1">
      <c r="A62" s="266" t="s">
        <v>24</v>
      </c>
      <c r="B62" s="267" t="s">
        <v>43</v>
      </c>
      <c r="C62" s="267" t="s">
        <v>7</v>
      </c>
      <c r="D62" s="283" t="s">
        <v>267</v>
      </c>
      <c r="E62" s="284"/>
      <c r="F62" s="285"/>
      <c r="G62" s="268">
        <f t="shared" ref="G62:AK62" si="14">SUM(G60:G61)</f>
        <v>0</v>
      </c>
      <c r="H62" s="268">
        <f t="shared" si="14"/>
        <v>0</v>
      </c>
      <c r="I62" s="268">
        <f t="shared" si="14"/>
        <v>0</v>
      </c>
      <c r="J62" s="268">
        <f t="shared" si="14"/>
        <v>0</v>
      </c>
      <c r="K62" s="268">
        <f t="shared" si="14"/>
        <v>0</v>
      </c>
      <c r="L62" s="268">
        <f t="shared" si="14"/>
        <v>1</v>
      </c>
      <c r="M62" s="268">
        <f t="shared" si="14"/>
        <v>0</v>
      </c>
      <c r="N62" s="268">
        <f t="shared" si="14"/>
        <v>0</v>
      </c>
      <c r="O62" s="268">
        <f t="shared" si="14"/>
        <v>0</v>
      </c>
      <c r="P62" s="268">
        <f t="shared" si="14"/>
        <v>0</v>
      </c>
      <c r="Q62" s="268">
        <f t="shared" si="14"/>
        <v>0</v>
      </c>
      <c r="R62" s="268">
        <f t="shared" si="14"/>
        <v>0</v>
      </c>
      <c r="S62" s="268">
        <f t="shared" si="14"/>
        <v>0</v>
      </c>
      <c r="T62" s="268">
        <f t="shared" si="14"/>
        <v>1</v>
      </c>
      <c r="U62" s="268">
        <f t="shared" si="14"/>
        <v>0</v>
      </c>
      <c r="V62" s="268">
        <f t="shared" si="14"/>
        <v>0</v>
      </c>
      <c r="W62" s="268">
        <f t="shared" si="14"/>
        <v>0</v>
      </c>
      <c r="X62" s="268">
        <f t="shared" si="14"/>
        <v>0</v>
      </c>
      <c r="Y62" s="268">
        <f t="shared" si="14"/>
        <v>0</v>
      </c>
      <c r="Z62" s="268">
        <f t="shared" si="14"/>
        <v>1</v>
      </c>
      <c r="AA62" s="268">
        <f t="shared" si="14"/>
        <v>0</v>
      </c>
      <c r="AB62" s="268">
        <f t="shared" si="14"/>
        <v>0</v>
      </c>
      <c r="AC62" s="268">
        <f t="shared" si="14"/>
        <v>0</v>
      </c>
      <c r="AD62" s="268">
        <f t="shared" si="14"/>
        <v>0</v>
      </c>
      <c r="AE62" s="268">
        <f t="shared" si="14"/>
        <v>0</v>
      </c>
      <c r="AF62" s="268">
        <f t="shared" si="14"/>
        <v>0</v>
      </c>
      <c r="AG62" s="268">
        <f t="shared" si="14"/>
        <v>1</v>
      </c>
      <c r="AH62" s="268">
        <f t="shared" si="14"/>
        <v>0</v>
      </c>
      <c r="AI62" s="268">
        <f t="shared" si="14"/>
        <v>0</v>
      </c>
      <c r="AJ62" s="268">
        <f t="shared" si="14"/>
        <v>0</v>
      </c>
      <c r="AK62" s="268">
        <f t="shared" si="14"/>
        <v>0</v>
      </c>
      <c r="AL62" s="269">
        <f t="shared" si="5"/>
        <v>4</v>
      </c>
      <c r="AM62" s="270"/>
      <c r="AN62" s="270" t="b">
        <v>0</v>
      </c>
    </row>
    <row r="63" ht="15.75" customHeight="1">
      <c r="A63" s="249" t="s">
        <v>24</v>
      </c>
      <c r="B63" s="256" t="s">
        <v>43</v>
      </c>
      <c r="C63" s="256" t="s">
        <v>15</v>
      </c>
      <c r="D63" s="273" t="s">
        <v>248</v>
      </c>
      <c r="E63" s="293"/>
      <c r="F63" s="294"/>
      <c r="G63" s="258"/>
      <c r="H63" s="258"/>
      <c r="I63" s="260"/>
      <c r="J63" s="260"/>
      <c r="K63" s="259"/>
      <c r="L63" s="259"/>
      <c r="M63" s="258"/>
      <c r="N63" s="258"/>
      <c r="O63" s="258"/>
      <c r="P63" s="260"/>
      <c r="Q63" s="260"/>
      <c r="R63" s="327"/>
      <c r="S63" s="327"/>
      <c r="T63" s="258"/>
      <c r="U63" s="258"/>
      <c r="V63" s="258"/>
      <c r="W63" s="260"/>
      <c r="X63" s="260"/>
      <c r="Y63" s="259"/>
      <c r="Z63" s="259"/>
      <c r="AA63" s="258"/>
      <c r="AB63" s="258"/>
      <c r="AC63" s="258"/>
      <c r="AD63" s="260"/>
      <c r="AE63" s="260"/>
      <c r="AF63" s="259"/>
      <c r="AG63" s="259"/>
      <c r="AH63" s="258"/>
      <c r="AI63" s="258"/>
      <c r="AJ63" s="258"/>
      <c r="AK63" s="259"/>
      <c r="AL63" s="282">
        <f t="shared" si="5"/>
        <v>0</v>
      </c>
      <c r="AM63" s="264"/>
      <c r="AN63" s="263" t="b">
        <v>0</v>
      </c>
    </row>
    <row r="64" ht="15.75" customHeight="1">
      <c r="A64" s="266" t="s">
        <v>24</v>
      </c>
      <c r="B64" s="267" t="s">
        <v>43</v>
      </c>
      <c r="C64" s="267" t="s">
        <v>15</v>
      </c>
      <c r="D64" s="283" t="s">
        <v>245</v>
      </c>
      <c r="E64" s="284"/>
      <c r="F64" s="285"/>
      <c r="G64" s="268">
        <f t="shared" ref="G64:AK64" si="15">SUM(G63)</f>
        <v>0</v>
      </c>
      <c r="H64" s="268">
        <f t="shared" si="15"/>
        <v>0</v>
      </c>
      <c r="I64" s="268">
        <f t="shared" si="15"/>
        <v>0</v>
      </c>
      <c r="J64" s="268">
        <f t="shared" si="15"/>
        <v>0</v>
      </c>
      <c r="K64" s="268">
        <f t="shared" si="15"/>
        <v>0</v>
      </c>
      <c r="L64" s="268">
        <f t="shared" si="15"/>
        <v>0</v>
      </c>
      <c r="M64" s="268">
        <f t="shared" si="15"/>
        <v>0</v>
      </c>
      <c r="N64" s="268">
        <f t="shared" si="15"/>
        <v>0</v>
      </c>
      <c r="O64" s="268">
        <f t="shared" si="15"/>
        <v>0</v>
      </c>
      <c r="P64" s="268">
        <f t="shared" si="15"/>
        <v>0</v>
      </c>
      <c r="Q64" s="268">
        <f t="shared" si="15"/>
        <v>0</v>
      </c>
      <c r="R64" s="268">
        <f t="shared" si="15"/>
        <v>0</v>
      </c>
      <c r="S64" s="268">
        <f t="shared" si="15"/>
        <v>0</v>
      </c>
      <c r="T64" s="268">
        <f t="shared" si="15"/>
        <v>0</v>
      </c>
      <c r="U64" s="268">
        <f t="shared" si="15"/>
        <v>0</v>
      </c>
      <c r="V64" s="268">
        <f t="shared" si="15"/>
        <v>0</v>
      </c>
      <c r="W64" s="268">
        <f t="shared" si="15"/>
        <v>0</v>
      </c>
      <c r="X64" s="268">
        <f t="shared" si="15"/>
        <v>0</v>
      </c>
      <c r="Y64" s="268">
        <f t="shared" si="15"/>
        <v>0</v>
      </c>
      <c r="Z64" s="268">
        <f t="shared" si="15"/>
        <v>0</v>
      </c>
      <c r="AA64" s="268">
        <f t="shared" si="15"/>
        <v>0</v>
      </c>
      <c r="AB64" s="268">
        <f t="shared" si="15"/>
        <v>0</v>
      </c>
      <c r="AC64" s="268">
        <f t="shared" si="15"/>
        <v>0</v>
      </c>
      <c r="AD64" s="268">
        <f t="shared" si="15"/>
        <v>0</v>
      </c>
      <c r="AE64" s="268">
        <f t="shared" si="15"/>
        <v>0</v>
      </c>
      <c r="AF64" s="268">
        <f t="shared" si="15"/>
        <v>0</v>
      </c>
      <c r="AG64" s="268">
        <f t="shared" si="15"/>
        <v>0</v>
      </c>
      <c r="AH64" s="268">
        <f t="shared" si="15"/>
        <v>0</v>
      </c>
      <c r="AI64" s="268">
        <f t="shared" si="15"/>
        <v>0</v>
      </c>
      <c r="AJ64" s="268">
        <f t="shared" si="15"/>
        <v>0</v>
      </c>
      <c r="AK64" s="268">
        <f t="shared" si="15"/>
        <v>0</v>
      </c>
      <c r="AL64" s="269">
        <f t="shared" si="5"/>
        <v>0</v>
      </c>
      <c r="AM64" s="270"/>
      <c r="AN64" s="270" t="b">
        <v>0</v>
      </c>
    </row>
    <row r="65" ht="15.75" customHeight="1">
      <c r="A65" s="249" t="s">
        <v>24</v>
      </c>
      <c r="B65" s="256" t="s">
        <v>45</v>
      </c>
      <c r="C65" s="256" t="s">
        <v>15</v>
      </c>
      <c r="D65" s="273" t="s">
        <v>252</v>
      </c>
      <c r="E65" s="274"/>
      <c r="F65" s="275"/>
      <c r="G65" s="258">
        <v>1.0</v>
      </c>
      <c r="H65" s="258">
        <v>1.0</v>
      </c>
      <c r="I65" s="260"/>
      <c r="J65" s="260"/>
      <c r="K65" s="259">
        <v>1.0</v>
      </c>
      <c r="L65" s="259">
        <v>1.0</v>
      </c>
      <c r="M65" s="258">
        <v>1.0</v>
      </c>
      <c r="N65" s="258">
        <v>1.0</v>
      </c>
      <c r="O65" s="258">
        <v>1.0</v>
      </c>
      <c r="P65" s="260"/>
      <c r="Q65" s="260"/>
      <c r="R65" s="327">
        <v>1.0</v>
      </c>
      <c r="S65" s="327">
        <v>1.0</v>
      </c>
      <c r="T65" s="258">
        <v>1.0</v>
      </c>
      <c r="U65" s="258">
        <v>1.0</v>
      </c>
      <c r="V65" s="258">
        <v>1.0</v>
      </c>
      <c r="W65" s="260"/>
      <c r="X65" s="260"/>
      <c r="Y65" s="259">
        <v>1.0</v>
      </c>
      <c r="Z65" s="259">
        <v>1.0</v>
      </c>
      <c r="AA65" s="258">
        <v>1.0</v>
      </c>
      <c r="AB65" s="258">
        <v>1.0</v>
      </c>
      <c r="AC65" s="258">
        <v>1.0</v>
      </c>
      <c r="AD65" s="260"/>
      <c r="AE65" s="260"/>
      <c r="AF65" s="259">
        <v>1.0</v>
      </c>
      <c r="AG65" s="259">
        <v>1.0</v>
      </c>
      <c r="AH65" s="258">
        <v>1.0</v>
      </c>
      <c r="AI65" s="258">
        <v>1.0</v>
      </c>
      <c r="AJ65" s="258"/>
      <c r="AK65" s="259"/>
      <c r="AL65" s="282">
        <f t="shared" si="5"/>
        <v>21</v>
      </c>
      <c r="AM65" s="265"/>
      <c r="AN65" s="263" t="b">
        <v>0</v>
      </c>
    </row>
    <row r="66" ht="15.75" customHeight="1">
      <c r="A66" s="249" t="s">
        <v>24</v>
      </c>
      <c r="B66" s="256" t="s">
        <v>45</v>
      </c>
      <c r="C66" s="256" t="s">
        <v>15</v>
      </c>
      <c r="D66" s="273"/>
      <c r="E66" s="274"/>
      <c r="F66" s="275"/>
      <c r="G66" s="258"/>
      <c r="H66" s="258"/>
      <c r="I66" s="260"/>
      <c r="J66" s="260"/>
      <c r="K66" s="259"/>
      <c r="L66" s="259"/>
      <c r="M66" s="258"/>
      <c r="N66" s="258"/>
      <c r="O66" s="258"/>
      <c r="P66" s="260"/>
      <c r="Q66" s="260"/>
      <c r="R66" s="327"/>
      <c r="S66" s="327"/>
      <c r="T66" s="258"/>
      <c r="U66" s="258"/>
      <c r="V66" s="258"/>
      <c r="W66" s="260"/>
      <c r="X66" s="260"/>
      <c r="Y66" s="259"/>
      <c r="Z66" s="259"/>
      <c r="AA66" s="258"/>
      <c r="AB66" s="258"/>
      <c r="AC66" s="258"/>
      <c r="AD66" s="260"/>
      <c r="AE66" s="260"/>
      <c r="AF66" s="259"/>
      <c r="AG66" s="259"/>
      <c r="AH66" s="258"/>
      <c r="AI66" s="258"/>
      <c r="AJ66" s="258"/>
      <c r="AK66" s="259"/>
      <c r="AL66" s="282">
        <f t="shared" si="5"/>
        <v>0</v>
      </c>
      <c r="AM66" s="265"/>
      <c r="AN66" s="263" t="b">
        <v>0</v>
      </c>
    </row>
    <row r="67" ht="15.75" customHeight="1">
      <c r="A67" s="266" t="s">
        <v>24</v>
      </c>
      <c r="B67" s="267" t="s">
        <v>45</v>
      </c>
      <c r="C67" s="267" t="s">
        <v>15</v>
      </c>
      <c r="D67" s="283" t="s">
        <v>245</v>
      </c>
      <c r="E67" s="284"/>
      <c r="F67" s="285"/>
      <c r="G67" s="268">
        <f t="shared" ref="G67:AK67" si="16">SUM(G65:G66)</f>
        <v>1</v>
      </c>
      <c r="H67" s="268">
        <f t="shared" si="16"/>
        <v>1</v>
      </c>
      <c r="I67" s="268">
        <f t="shared" si="16"/>
        <v>0</v>
      </c>
      <c r="J67" s="268">
        <f t="shared" si="16"/>
        <v>0</v>
      </c>
      <c r="K67" s="268">
        <f t="shared" si="16"/>
        <v>1</v>
      </c>
      <c r="L67" s="268">
        <f t="shared" si="16"/>
        <v>1</v>
      </c>
      <c r="M67" s="268">
        <f t="shared" si="16"/>
        <v>1</v>
      </c>
      <c r="N67" s="268">
        <f t="shared" si="16"/>
        <v>1</v>
      </c>
      <c r="O67" s="268">
        <f t="shared" si="16"/>
        <v>1</v>
      </c>
      <c r="P67" s="268">
        <f t="shared" si="16"/>
        <v>0</v>
      </c>
      <c r="Q67" s="268">
        <f t="shared" si="16"/>
        <v>0</v>
      </c>
      <c r="R67" s="268">
        <f t="shared" si="16"/>
        <v>1</v>
      </c>
      <c r="S67" s="268">
        <f t="shared" si="16"/>
        <v>1</v>
      </c>
      <c r="T67" s="268">
        <f t="shared" si="16"/>
        <v>1</v>
      </c>
      <c r="U67" s="268">
        <f t="shared" si="16"/>
        <v>1</v>
      </c>
      <c r="V67" s="268">
        <f t="shared" si="16"/>
        <v>1</v>
      </c>
      <c r="W67" s="268">
        <f t="shared" si="16"/>
        <v>0</v>
      </c>
      <c r="X67" s="268">
        <f t="shared" si="16"/>
        <v>0</v>
      </c>
      <c r="Y67" s="268">
        <f t="shared" si="16"/>
        <v>1</v>
      </c>
      <c r="Z67" s="268">
        <f t="shared" si="16"/>
        <v>1</v>
      </c>
      <c r="AA67" s="268">
        <f t="shared" si="16"/>
        <v>1</v>
      </c>
      <c r="AB67" s="268">
        <f t="shared" si="16"/>
        <v>1</v>
      </c>
      <c r="AC67" s="268">
        <f t="shared" si="16"/>
        <v>1</v>
      </c>
      <c r="AD67" s="268">
        <f t="shared" si="16"/>
        <v>0</v>
      </c>
      <c r="AE67" s="268">
        <f t="shared" si="16"/>
        <v>0</v>
      </c>
      <c r="AF67" s="268">
        <f t="shared" si="16"/>
        <v>1</v>
      </c>
      <c r="AG67" s="268">
        <f t="shared" si="16"/>
        <v>1</v>
      </c>
      <c r="AH67" s="268">
        <f t="shared" si="16"/>
        <v>1</v>
      </c>
      <c r="AI67" s="268">
        <f t="shared" si="16"/>
        <v>1</v>
      </c>
      <c r="AJ67" s="268">
        <f t="shared" si="16"/>
        <v>0</v>
      </c>
      <c r="AK67" s="268">
        <f t="shared" si="16"/>
        <v>0</v>
      </c>
      <c r="AL67" s="269">
        <f t="shared" si="5"/>
        <v>21</v>
      </c>
      <c r="AM67" s="270"/>
      <c r="AN67" s="270" t="b">
        <v>0</v>
      </c>
    </row>
    <row r="68" ht="15.75" customHeight="1">
      <c r="A68" s="249" t="s">
        <v>24</v>
      </c>
      <c r="B68" s="256" t="s">
        <v>45</v>
      </c>
      <c r="C68" s="256" t="s">
        <v>11</v>
      </c>
      <c r="D68" s="273" t="s">
        <v>161</v>
      </c>
      <c r="E68" s="274"/>
      <c r="F68" s="275"/>
      <c r="G68" s="258">
        <v>1.0</v>
      </c>
      <c r="H68" s="258">
        <v>1.0</v>
      </c>
      <c r="I68" s="260">
        <v>1.0</v>
      </c>
      <c r="J68" s="260">
        <v>1.0</v>
      </c>
      <c r="K68" s="259">
        <v>1.0</v>
      </c>
      <c r="L68" s="259">
        <v>1.0</v>
      </c>
      <c r="M68" s="258">
        <v>1.0</v>
      </c>
      <c r="N68" s="258">
        <v>1.0</v>
      </c>
      <c r="O68" s="258">
        <v>1.0</v>
      </c>
      <c r="P68" s="260">
        <v>1.0</v>
      </c>
      <c r="Q68" s="260">
        <v>1.0</v>
      </c>
      <c r="R68" s="327">
        <v>1.0</v>
      </c>
      <c r="S68" s="327">
        <v>1.0</v>
      </c>
      <c r="T68" s="258">
        <v>1.0</v>
      </c>
      <c r="U68" s="258">
        <v>1.0</v>
      </c>
      <c r="V68" s="258">
        <v>1.0</v>
      </c>
      <c r="W68" s="260">
        <v>1.0</v>
      </c>
      <c r="X68" s="260">
        <v>1.0</v>
      </c>
      <c r="Y68" s="259">
        <v>1.0</v>
      </c>
      <c r="Z68" s="259">
        <v>1.0</v>
      </c>
      <c r="AA68" s="258">
        <v>1.0</v>
      </c>
      <c r="AB68" s="258">
        <v>1.0</v>
      </c>
      <c r="AC68" s="258">
        <v>1.0</v>
      </c>
      <c r="AD68" s="260">
        <v>1.0</v>
      </c>
      <c r="AE68" s="260">
        <v>1.0</v>
      </c>
      <c r="AF68" s="259">
        <v>1.0</v>
      </c>
      <c r="AG68" s="259">
        <v>1.0</v>
      </c>
      <c r="AH68" s="258">
        <v>1.0</v>
      </c>
      <c r="AI68" s="258">
        <v>1.0</v>
      </c>
      <c r="AJ68" s="258"/>
      <c r="AK68" s="259"/>
      <c r="AL68" s="282">
        <f t="shared" si="5"/>
        <v>29</v>
      </c>
      <c r="AM68" s="264"/>
      <c r="AN68" s="263" t="b">
        <v>0</v>
      </c>
    </row>
    <row r="69" ht="15.75" customHeight="1">
      <c r="A69" s="249" t="s">
        <v>24</v>
      </c>
      <c r="B69" s="256" t="s">
        <v>45</v>
      </c>
      <c r="C69" s="256" t="s">
        <v>11</v>
      </c>
      <c r="D69" s="273"/>
      <c r="E69" s="274"/>
      <c r="F69" s="275"/>
      <c r="G69" s="258"/>
      <c r="H69" s="258"/>
      <c r="I69" s="260"/>
      <c r="J69" s="260"/>
      <c r="K69" s="259"/>
      <c r="L69" s="259"/>
      <c r="M69" s="258"/>
      <c r="N69" s="258"/>
      <c r="O69" s="258"/>
      <c r="P69" s="260"/>
      <c r="Q69" s="260"/>
      <c r="R69" s="327"/>
      <c r="S69" s="327"/>
      <c r="T69" s="258"/>
      <c r="U69" s="258"/>
      <c r="V69" s="258"/>
      <c r="W69" s="260"/>
      <c r="X69" s="260"/>
      <c r="Y69" s="259"/>
      <c r="Z69" s="259"/>
      <c r="AA69" s="258"/>
      <c r="AB69" s="258"/>
      <c r="AC69" s="258"/>
      <c r="AD69" s="260"/>
      <c r="AE69" s="260"/>
      <c r="AF69" s="259"/>
      <c r="AG69" s="259"/>
      <c r="AH69" s="258"/>
      <c r="AI69" s="258"/>
      <c r="AJ69" s="258"/>
      <c r="AK69" s="259"/>
      <c r="AL69" s="282">
        <f t="shared" si="5"/>
        <v>0</v>
      </c>
      <c r="AM69" s="265"/>
      <c r="AN69" s="263" t="b">
        <v>0</v>
      </c>
    </row>
    <row r="70" ht="15.75" customHeight="1">
      <c r="A70" s="266" t="s">
        <v>24</v>
      </c>
      <c r="B70" s="267" t="s">
        <v>45</v>
      </c>
      <c r="C70" s="267" t="s">
        <v>11</v>
      </c>
      <c r="D70" s="283" t="s">
        <v>141</v>
      </c>
      <c r="E70" s="284"/>
      <c r="F70" s="285"/>
      <c r="G70" s="268">
        <f t="shared" ref="G70:AK70" si="17">SUM(G68:G69)</f>
        <v>1</v>
      </c>
      <c r="H70" s="268">
        <f t="shared" si="17"/>
        <v>1</v>
      </c>
      <c r="I70" s="268">
        <f t="shared" si="17"/>
        <v>1</v>
      </c>
      <c r="J70" s="268">
        <f t="shared" si="17"/>
        <v>1</v>
      </c>
      <c r="K70" s="268">
        <f t="shared" si="17"/>
        <v>1</v>
      </c>
      <c r="L70" s="268">
        <f t="shared" si="17"/>
        <v>1</v>
      </c>
      <c r="M70" s="268">
        <f t="shared" si="17"/>
        <v>1</v>
      </c>
      <c r="N70" s="268">
        <f t="shared" si="17"/>
        <v>1</v>
      </c>
      <c r="O70" s="268">
        <f t="shared" si="17"/>
        <v>1</v>
      </c>
      <c r="P70" s="268">
        <f t="shared" si="17"/>
        <v>1</v>
      </c>
      <c r="Q70" s="268">
        <f t="shared" si="17"/>
        <v>1</v>
      </c>
      <c r="R70" s="268">
        <f t="shared" si="17"/>
        <v>1</v>
      </c>
      <c r="S70" s="268">
        <f t="shared" si="17"/>
        <v>1</v>
      </c>
      <c r="T70" s="268">
        <f t="shared" si="17"/>
        <v>1</v>
      </c>
      <c r="U70" s="268">
        <f t="shared" si="17"/>
        <v>1</v>
      </c>
      <c r="V70" s="268">
        <f t="shared" si="17"/>
        <v>1</v>
      </c>
      <c r="W70" s="268">
        <f t="shared" si="17"/>
        <v>1</v>
      </c>
      <c r="X70" s="268">
        <f t="shared" si="17"/>
        <v>1</v>
      </c>
      <c r="Y70" s="268">
        <f t="shared" si="17"/>
        <v>1</v>
      </c>
      <c r="Z70" s="268">
        <f t="shared" si="17"/>
        <v>1</v>
      </c>
      <c r="AA70" s="268">
        <f t="shared" si="17"/>
        <v>1</v>
      </c>
      <c r="AB70" s="268">
        <f t="shared" si="17"/>
        <v>1</v>
      </c>
      <c r="AC70" s="268">
        <f t="shared" si="17"/>
        <v>1</v>
      </c>
      <c r="AD70" s="268">
        <f t="shared" si="17"/>
        <v>1</v>
      </c>
      <c r="AE70" s="268">
        <f t="shared" si="17"/>
        <v>1</v>
      </c>
      <c r="AF70" s="268">
        <f t="shared" si="17"/>
        <v>1</v>
      </c>
      <c r="AG70" s="268">
        <f t="shared" si="17"/>
        <v>1</v>
      </c>
      <c r="AH70" s="268">
        <f t="shared" si="17"/>
        <v>1</v>
      </c>
      <c r="AI70" s="268">
        <f t="shared" si="17"/>
        <v>1</v>
      </c>
      <c r="AJ70" s="268">
        <f t="shared" si="17"/>
        <v>0</v>
      </c>
      <c r="AK70" s="268">
        <f t="shared" si="17"/>
        <v>0</v>
      </c>
      <c r="AL70" s="269">
        <f t="shared" si="5"/>
        <v>29</v>
      </c>
      <c r="AM70" s="270"/>
      <c r="AN70" s="270" t="b">
        <v>0</v>
      </c>
    </row>
    <row r="71" ht="15.75" customHeight="1">
      <c r="A71" s="249" t="s">
        <v>32</v>
      </c>
      <c r="B71" s="256" t="s">
        <v>32</v>
      </c>
      <c r="C71" s="256" t="s">
        <v>15</v>
      </c>
      <c r="D71" s="273" t="s">
        <v>254</v>
      </c>
      <c r="E71" s="274"/>
      <c r="F71" s="294"/>
      <c r="G71" s="295"/>
      <c r="H71" s="296"/>
      <c r="I71" s="296"/>
      <c r="J71" s="296"/>
      <c r="K71" s="296"/>
      <c r="L71" s="296"/>
      <c r="M71" s="296"/>
      <c r="N71" s="296"/>
      <c r="O71" s="296"/>
      <c r="P71" s="296"/>
      <c r="Q71" s="296"/>
      <c r="R71" s="296"/>
      <c r="S71" s="296"/>
      <c r="T71" s="296"/>
      <c r="U71" s="296"/>
      <c r="V71" s="296"/>
      <c r="W71" s="296"/>
      <c r="X71" s="296"/>
      <c r="Y71" s="296"/>
      <c r="Z71" s="296"/>
      <c r="AA71" s="296"/>
      <c r="AB71" s="296"/>
      <c r="AC71" s="296"/>
      <c r="AD71" s="296"/>
      <c r="AE71" s="296"/>
      <c r="AF71" s="296"/>
      <c r="AG71" s="296"/>
      <c r="AH71" s="296"/>
      <c r="AI71" s="296"/>
      <c r="AJ71" s="296"/>
      <c r="AK71" s="297"/>
      <c r="AL71" s="298" t="str">
        <f>SUM(#REF!+#REF!+#REF!+#REF!+#REF!+#REF!)</f>
        <v>#REF!</v>
      </c>
      <c r="AM71" s="264"/>
      <c r="AN71" s="263" t="b">
        <v>0</v>
      </c>
    </row>
    <row r="72" ht="15.75" customHeight="1">
      <c r="A72" s="266" t="s">
        <v>32</v>
      </c>
      <c r="B72" s="288" t="s">
        <v>32</v>
      </c>
      <c r="C72" s="291" t="s">
        <v>15</v>
      </c>
      <c r="D72" s="292" t="s">
        <v>245</v>
      </c>
      <c r="E72" s="299"/>
      <c r="F72" s="32"/>
      <c r="G72" s="330"/>
      <c r="H72" s="296"/>
      <c r="I72" s="296"/>
      <c r="J72" s="296"/>
      <c r="K72" s="296"/>
      <c r="L72" s="296"/>
      <c r="M72" s="296"/>
      <c r="N72" s="296"/>
      <c r="O72" s="296"/>
      <c r="P72" s="296"/>
      <c r="Q72" s="296"/>
      <c r="R72" s="296"/>
      <c r="S72" s="296"/>
      <c r="T72" s="296"/>
      <c r="U72" s="296"/>
      <c r="V72" s="296"/>
      <c r="W72" s="296"/>
      <c r="X72" s="296"/>
      <c r="Y72" s="296"/>
      <c r="Z72" s="296"/>
      <c r="AA72" s="296"/>
      <c r="AB72" s="296"/>
      <c r="AC72" s="296"/>
      <c r="AD72" s="296"/>
      <c r="AE72" s="296"/>
      <c r="AF72" s="296"/>
      <c r="AG72" s="296"/>
      <c r="AH72" s="296"/>
      <c r="AI72" s="296"/>
      <c r="AJ72" s="296"/>
      <c r="AK72" s="297"/>
      <c r="AL72" s="301" t="str">
        <f>SUM(#REF!+#REF!+#REF!+#REF!+#REF!+#REF!+#REF!+#REF!+#REF!+#REF!+#REF!+#REF!+#REF!)</f>
        <v>#REF!</v>
      </c>
      <c r="AM72" s="302"/>
      <c r="AN72" s="270" t="b">
        <v>0</v>
      </c>
    </row>
    <row r="73" ht="15.75" customHeight="1">
      <c r="A73" s="249" t="s">
        <v>24</v>
      </c>
      <c r="B73" s="256" t="s">
        <v>73</v>
      </c>
      <c r="C73" s="256" t="s">
        <v>15</v>
      </c>
      <c r="D73" s="256" t="s">
        <v>263</v>
      </c>
      <c r="E73" s="256"/>
      <c r="F73" s="256"/>
      <c r="G73" s="258"/>
      <c r="H73" s="258"/>
      <c r="I73" s="261"/>
      <c r="J73" s="261"/>
      <c r="K73" s="258"/>
      <c r="L73" s="258"/>
      <c r="M73" s="258"/>
      <c r="N73" s="258"/>
      <c r="O73" s="258"/>
      <c r="P73" s="261"/>
      <c r="Q73" s="261"/>
      <c r="R73" s="257"/>
      <c r="S73" s="257"/>
      <c r="T73" s="258"/>
      <c r="U73" s="258"/>
      <c r="V73" s="258"/>
      <c r="W73" s="261"/>
      <c r="X73" s="261"/>
      <c r="Y73" s="258"/>
      <c r="Z73" s="258"/>
      <c r="AA73" s="258"/>
      <c r="AB73" s="258"/>
      <c r="AC73" s="258"/>
      <c r="AD73" s="261"/>
      <c r="AE73" s="261"/>
      <c r="AF73" s="258"/>
      <c r="AG73" s="258"/>
      <c r="AH73" s="258"/>
      <c r="AI73" s="258"/>
      <c r="AJ73" s="258"/>
      <c r="AK73" s="258"/>
      <c r="AL73" s="290">
        <f t="shared" ref="AL73:AL117" si="19">SUM(G73:AK73)</f>
        <v>0</v>
      </c>
      <c r="AM73" s="264"/>
      <c r="AN73" s="263" t="b">
        <v>0</v>
      </c>
    </row>
    <row r="74" ht="15.75" customHeight="1">
      <c r="A74" s="266" t="s">
        <v>24</v>
      </c>
      <c r="B74" s="288" t="s">
        <v>73</v>
      </c>
      <c r="C74" s="267" t="s">
        <v>15</v>
      </c>
      <c r="D74" s="267" t="s">
        <v>245</v>
      </c>
      <c r="E74" s="267"/>
      <c r="F74" s="267"/>
      <c r="G74" s="268">
        <f t="shared" ref="G74:AK74" si="18">SUM(G73)</f>
        <v>0</v>
      </c>
      <c r="H74" s="268">
        <f t="shared" si="18"/>
        <v>0</v>
      </c>
      <c r="I74" s="268">
        <f t="shared" si="18"/>
        <v>0</v>
      </c>
      <c r="J74" s="268">
        <f t="shared" si="18"/>
        <v>0</v>
      </c>
      <c r="K74" s="268">
        <f t="shared" si="18"/>
        <v>0</v>
      </c>
      <c r="L74" s="268">
        <f t="shared" si="18"/>
        <v>0</v>
      </c>
      <c r="M74" s="268">
        <f t="shared" si="18"/>
        <v>0</v>
      </c>
      <c r="N74" s="268">
        <f t="shared" si="18"/>
        <v>0</v>
      </c>
      <c r="O74" s="268">
        <f t="shared" si="18"/>
        <v>0</v>
      </c>
      <c r="P74" s="268">
        <f t="shared" si="18"/>
        <v>0</v>
      </c>
      <c r="Q74" s="268">
        <f t="shared" si="18"/>
        <v>0</v>
      </c>
      <c r="R74" s="268">
        <f t="shared" si="18"/>
        <v>0</v>
      </c>
      <c r="S74" s="268">
        <f t="shared" si="18"/>
        <v>0</v>
      </c>
      <c r="T74" s="268">
        <f t="shared" si="18"/>
        <v>0</v>
      </c>
      <c r="U74" s="268">
        <f t="shared" si="18"/>
        <v>0</v>
      </c>
      <c r="V74" s="268">
        <f t="shared" si="18"/>
        <v>0</v>
      </c>
      <c r="W74" s="268">
        <f t="shared" si="18"/>
        <v>0</v>
      </c>
      <c r="X74" s="268">
        <f t="shared" si="18"/>
        <v>0</v>
      </c>
      <c r="Y74" s="268">
        <f t="shared" si="18"/>
        <v>0</v>
      </c>
      <c r="Z74" s="268">
        <f t="shared" si="18"/>
        <v>0</v>
      </c>
      <c r="AA74" s="268">
        <f t="shared" si="18"/>
        <v>0</v>
      </c>
      <c r="AB74" s="268">
        <f t="shared" si="18"/>
        <v>0</v>
      </c>
      <c r="AC74" s="268">
        <f t="shared" si="18"/>
        <v>0</v>
      </c>
      <c r="AD74" s="268">
        <f t="shared" si="18"/>
        <v>0</v>
      </c>
      <c r="AE74" s="268">
        <f t="shared" si="18"/>
        <v>0</v>
      </c>
      <c r="AF74" s="268">
        <f t="shared" si="18"/>
        <v>0</v>
      </c>
      <c r="AG74" s="268">
        <f t="shared" si="18"/>
        <v>0</v>
      </c>
      <c r="AH74" s="268">
        <f t="shared" si="18"/>
        <v>0</v>
      </c>
      <c r="AI74" s="268">
        <f t="shared" si="18"/>
        <v>0</v>
      </c>
      <c r="AJ74" s="268">
        <f t="shared" si="18"/>
        <v>0</v>
      </c>
      <c r="AK74" s="268">
        <f t="shared" si="18"/>
        <v>0</v>
      </c>
      <c r="AL74" s="269">
        <f t="shared" si="19"/>
        <v>0</v>
      </c>
      <c r="AM74" s="270"/>
      <c r="AN74" s="303" t="b">
        <v>0</v>
      </c>
    </row>
    <row r="75" ht="15.75" customHeight="1">
      <c r="A75" s="249" t="s">
        <v>24</v>
      </c>
      <c r="B75" s="256" t="s">
        <v>50</v>
      </c>
      <c r="C75" s="256" t="s">
        <v>11</v>
      </c>
      <c r="D75" s="256" t="s">
        <v>168</v>
      </c>
      <c r="E75" s="256"/>
      <c r="F75" s="256"/>
      <c r="G75" s="258">
        <v>2.0</v>
      </c>
      <c r="H75" s="258">
        <v>2.0</v>
      </c>
      <c r="I75" s="261">
        <v>2.0</v>
      </c>
      <c r="J75" s="261">
        <v>2.0</v>
      </c>
      <c r="K75" s="258">
        <v>2.0</v>
      </c>
      <c r="L75" s="258">
        <v>2.0</v>
      </c>
      <c r="M75" s="258">
        <v>2.0</v>
      </c>
      <c r="N75" s="258">
        <v>2.0</v>
      </c>
      <c r="O75" s="258">
        <v>2.0</v>
      </c>
      <c r="P75" s="261">
        <v>2.0</v>
      </c>
      <c r="Q75" s="261">
        <v>2.0</v>
      </c>
      <c r="R75" s="257"/>
      <c r="S75" s="257"/>
      <c r="T75" s="258"/>
      <c r="U75" s="258"/>
      <c r="V75" s="258"/>
      <c r="W75" s="261"/>
      <c r="X75" s="261"/>
      <c r="Y75" s="258"/>
      <c r="Z75" s="258"/>
      <c r="AA75" s="258"/>
      <c r="AB75" s="258"/>
      <c r="AC75" s="258"/>
      <c r="AD75" s="261"/>
      <c r="AE75" s="261"/>
      <c r="AF75" s="258"/>
      <c r="AG75" s="258"/>
      <c r="AH75" s="258"/>
      <c r="AI75" s="258"/>
      <c r="AJ75" s="258"/>
      <c r="AK75" s="258"/>
      <c r="AL75" s="290">
        <f t="shared" si="19"/>
        <v>22</v>
      </c>
      <c r="AM75" s="264"/>
      <c r="AN75" s="263" t="b">
        <v>0</v>
      </c>
    </row>
    <row r="76" ht="15.75" customHeight="1">
      <c r="A76" s="249" t="s">
        <v>24</v>
      </c>
      <c r="B76" s="256" t="s">
        <v>50</v>
      </c>
      <c r="C76" s="256" t="s">
        <v>11</v>
      </c>
      <c r="D76" s="256" t="s">
        <v>156</v>
      </c>
      <c r="E76" s="256"/>
      <c r="F76" s="256"/>
      <c r="G76" s="331"/>
      <c r="H76" s="258"/>
      <c r="I76" s="261"/>
      <c r="J76" s="261"/>
      <c r="K76" s="258"/>
      <c r="L76" s="258"/>
      <c r="M76" s="258"/>
      <c r="N76" s="259"/>
      <c r="O76" s="259"/>
      <c r="P76" s="261"/>
      <c r="Q76" s="261"/>
      <c r="R76" s="257"/>
      <c r="S76" s="257"/>
      <c r="T76" s="258"/>
      <c r="U76" s="259"/>
      <c r="V76" s="259"/>
      <c r="W76" s="261"/>
      <c r="X76" s="261"/>
      <c r="Y76" s="258"/>
      <c r="Z76" s="258"/>
      <c r="AA76" s="258"/>
      <c r="AB76" s="259"/>
      <c r="AC76" s="259"/>
      <c r="AD76" s="261"/>
      <c r="AE76" s="261"/>
      <c r="AF76" s="258"/>
      <c r="AG76" s="258"/>
      <c r="AH76" s="258"/>
      <c r="AI76" s="259"/>
      <c r="AJ76" s="259"/>
      <c r="AK76" s="258"/>
      <c r="AL76" s="290">
        <f t="shared" si="19"/>
        <v>0</v>
      </c>
      <c r="AM76" s="264"/>
      <c r="AN76" s="263" t="b">
        <v>0</v>
      </c>
    </row>
    <row r="77" ht="15.75" customHeight="1">
      <c r="A77" s="249" t="s">
        <v>24</v>
      </c>
      <c r="B77" s="256" t="s">
        <v>50</v>
      </c>
      <c r="C77" s="256" t="s">
        <v>11</v>
      </c>
      <c r="D77" s="256" t="s">
        <v>194</v>
      </c>
      <c r="E77" s="256"/>
      <c r="F77" s="256"/>
      <c r="G77" s="332"/>
      <c r="H77" s="258"/>
      <c r="I77" s="261"/>
      <c r="J77" s="261"/>
      <c r="K77" s="258"/>
      <c r="L77" s="258"/>
      <c r="M77" s="258"/>
      <c r="N77" s="259"/>
      <c r="O77" s="259"/>
      <c r="P77" s="261"/>
      <c r="Q77" s="261"/>
      <c r="R77" s="257">
        <v>1.0</v>
      </c>
      <c r="S77" s="257">
        <v>2.0</v>
      </c>
      <c r="T77" s="258">
        <v>2.0</v>
      </c>
      <c r="U77" s="259">
        <v>2.0</v>
      </c>
      <c r="V77" s="259">
        <v>1.0</v>
      </c>
      <c r="W77" s="261">
        <v>2.0</v>
      </c>
      <c r="X77" s="261">
        <v>1.0</v>
      </c>
      <c r="Y77" s="258">
        <v>2.0</v>
      </c>
      <c r="Z77" s="258">
        <v>1.0</v>
      </c>
      <c r="AA77" s="258">
        <v>2.0</v>
      </c>
      <c r="AB77" s="259">
        <v>2.0</v>
      </c>
      <c r="AC77" s="259">
        <v>2.0</v>
      </c>
      <c r="AD77" s="261">
        <v>2.0</v>
      </c>
      <c r="AE77" s="261">
        <v>2.0</v>
      </c>
      <c r="AF77" s="258">
        <v>2.0</v>
      </c>
      <c r="AG77" s="258">
        <v>1.0</v>
      </c>
      <c r="AH77" s="258">
        <v>2.0</v>
      </c>
      <c r="AI77" s="259">
        <v>2.0</v>
      </c>
      <c r="AJ77" s="259"/>
      <c r="AK77" s="258"/>
      <c r="AL77" s="290">
        <f t="shared" si="19"/>
        <v>31</v>
      </c>
      <c r="AM77" s="264"/>
      <c r="AN77" s="263" t="b">
        <v>0</v>
      </c>
    </row>
    <row r="78" ht="15.75" customHeight="1">
      <c r="A78" s="266" t="s">
        <v>24</v>
      </c>
      <c r="B78" s="288" t="s">
        <v>50</v>
      </c>
      <c r="C78" s="291" t="s">
        <v>11</v>
      </c>
      <c r="D78" s="267" t="s">
        <v>141</v>
      </c>
      <c r="E78" s="267"/>
      <c r="F78" s="267"/>
      <c r="G78" s="305">
        <f t="shared" ref="G78:AK78" si="20">SUM(G75:G77)</f>
        <v>2</v>
      </c>
      <c r="H78" s="305">
        <f t="shared" si="20"/>
        <v>2</v>
      </c>
      <c r="I78" s="305">
        <f t="shared" si="20"/>
        <v>2</v>
      </c>
      <c r="J78" s="305">
        <f t="shared" si="20"/>
        <v>2</v>
      </c>
      <c r="K78" s="305">
        <f t="shared" si="20"/>
        <v>2</v>
      </c>
      <c r="L78" s="305">
        <f t="shared" si="20"/>
        <v>2</v>
      </c>
      <c r="M78" s="305">
        <f t="shared" si="20"/>
        <v>2</v>
      </c>
      <c r="N78" s="305">
        <f t="shared" si="20"/>
        <v>2</v>
      </c>
      <c r="O78" s="305">
        <f t="shared" si="20"/>
        <v>2</v>
      </c>
      <c r="P78" s="305">
        <f t="shared" si="20"/>
        <v>2</v>
      </c>
      <c r="Q78" s="305">
        <f t="shared" si="20"/>
        <v>2</v>
      </c>
      <c r="R78" s="305">
        <f t="shared" si="20"/>
        <v>1</v>
      </c>
      <c r="S78" s="305">
        <f t="shared" si="20"/>
        <v>2</v>
      </c>
      <c r="T78" s="305">
        <f t="shared" si="20"/>
        <v>2</v>
      </c>
      <c r="U78" s="305">
        <f t="shared" si="20"/>
        <v>2</v>
      </c>
      <c r="V78" s="305">
        <f t="shared" si="20"/>
        <v>1</v>
      </c>
      <c r="W78" s="305">
        <f t="shared" si="20"/>
        <v>2</v>
      </c>
      <c r="X78" s="305">
        <f t="shared" si="20"/>
        <v>1</v>
      </c>
      <c r="Y78" s="305">
        <f t="shared" si="20"/>
        <v>2</v>
      </c>
      <c r="Z78" s="305">
        <f t="shared" si="20"/>
        <v>1</v>
      </c>
      <c r="AA78" s="305">
        <f t="shared" si="20"/>
        <v>2</v>
      </c>
      <c r="AB78" s="305">
        <f t="shared" si="20"/>
        <v>2</v>
      </c>
      <c r="AC78" s="305">
        <f t="shared" si="20"/>
        <v>2</v>
      </c>
      <c r="AD78" s="305">
        <f t="shared" si="20"/>
        <v>2</v>
      </c>
      <c r="AE78" s="305">
        <f t="shared" si="20"/>
        <v>2</v>
      </c>
      <c r="AF78" s="305">
        <f t="shared" si="20"/>
        <v>2</v>
      </c>
      <c r="AG78" s="305">
        <f t="shared" si="20"/>
        <v>1</v>
      </c>
      <c r="AH78" s="305">
        <f t="shared" si="20"/>
        <v>2</v>
      </c>
      <c r="AI78" s="305">
        <f t="shared" si="20"/>
        <v>2</v>
      </c>
      <c r="AJ78" s="305">
        <f t="shared" si="20"/>
        <v>0</v>
      </c>
      <c r="AK78" s="305">
        <f t="shared" si="20"/>
        <v>0</v>
      </c>
      <c r="AL78" s="269">
        <f t="shared" si="19"/>
        <v>53</v>
      </c>
      <c r="AM78" s="270"/>
      <c r="AN78" s="303" t="b">
        <v>0</v>
      </c>
    </row>
    <row r="79" ht="15.75" customHeight="1">
      <c r="A79" s="249" t="s">
        <v>5</v>
      </c>
      <c r="B79" s="256" t="s">
        <v>64</v>
      </c>
      <c r="C79" s="256" t="s">
        <v>26</v>
      </c>
      <c r="D79" s="256" t="s">
        <v>234</v>
      </c>
      <c r="E79" s="256"/>
      <c r="F79" s="256"/>
      <c r="G79" s="258"/>
      <c r="H79" s="258">
        <v>8.0</v>
      </c>
      <c r="I79" s="261"/>
      <c r="J79" s="261"/>
      <c r="K79" s="258">
        <v>8.0</v>
      </c>
      <c r="L79" s="258">
        <v>8.0</v>
      </c>
      <c r="M79" s="258">
        <v>8.0</v>
      </c>
      <c r="N79" s="258">
        <v>8.0</v>
      </c>
      <c r="O79" s="258">
        <v>8.0</v>
      </c>
      <c r="P79" s="261"/>
      <c r="Q79" s="261"/>
      <c r="R79" s="257">
        <v>8.0</v>
      </c>
      <c r="S79" s="257">
        <v>8.0</v>
      </c>
      <c r="T79" s="258">
        <v>8.0</v>
      </c>
      <c r="U79" s="258">
        <v>8.0</v>
      </c>
      <c r="V79" s="258">
        <v>8.0</v>
      </c>
      <c r="W79" s="261"/>
      <c r="X79" s="261"/>
      <c r="Y79" s="258">
        <v>8.0</v>
      </c>
      <c r="Z79" s="258">
        <v>8.0</v>
      </c>
      <c r="AA79" s="258">
        <v>8.0</v>
      </c>
      <c r="AB79" s="258">
        <v>8.0</v>
      </c>
      <c r="AC79" s="258">
        <v>8.0</v>
      </c>
      <c r="AD79" s="261"/>
      <c r="AE79" s="261"/>
      <c r="AF79" s="258">
        <v>8.0</v>
      </c>
      <c r="AG79" s="258">
        <v>8.0</v>
      </c>
      <c r="AH79" s="258">
        <v>8.0</v>
      </c>
      <c r="AI79" s="258">
        <v>8.0</v>
      </c>
      <c r="AJ79" s="258"/>
      <c r="AK79" s="258"/>
      <c r="AL79" s="290">
        <f t="shared" si="19"/>
        <v>160</v>
      </c>
      <c r="AM79" s="306"/>
      <c r="AN79" s="263" t="b">
        <v>0</v>
      </c>
    </row>
    <row r="80" ht="15.75" customHeight="1">
      <c r="A80" s="249" t="s">
        <v>5</v>
      </c>
      <c r="B80" s="256" t="s">
        <v>64</v>
      </c>
      <c r="C80" s="256" t="s">
        <v>26</v>
      </c>
      <c r="D80" s="256" t="s">
        <v>243</v>
      </c>
      <c r="E80" s="256"/>
      <c r="F80" s="256"/>
      <c r="G80" s="258"/>
      <c r="H80" s="258"/>
      <c r="I80" s="261">
        <v>8.0</v>
      </c>
      <c r="J80" s="261">
        <v>8.0</v>
      </c>
      <c r="K80" s="258"/>
      <c r="L80" s="258"/>
      <c r="M80" s="258"/>
      <c r="N80" s="258"/>
      <c r="O80" s="258"/>
      <c r="P80" s="261">
        <v>8.0</v>
      </c>
      <c r="Q80" s="261">
        <v>8.0</v>
      </c>
      <c r="R80" s="257"/>
      <c r="S80" s="257"/>
      <c r="T80" s="258"/>
      <c r="U80" s="258"/>
      <c r="V80" s="258"/>
      <c r="W80" s="261">
        <v>8.0</v>
      </c>
      <c r="X80" s="261">
        <v>8.0</v>
      </c>
      <c r="Y80" s="258"/>
      <c r="Z80" s="258"/>
      <c r="AA80" s="258"/>
      <c r="AB80" s="258"/>
      <c r="AC80" s="258"/>
      <c r="AD80" s="261">
        <v>8.0</v>
      </c>
      <c r="AE80" s="261">
        <v>8.0</v>
      </c>
      <c r="AF80" s="258"/>
      <c r="AG80" s="258"/>
      <c r="AH80" s="258"/>
      <c r="AI80" s="258"/>
      <c r="AJ80" s="258"/>
      <c r="AK80" s="258"/>
      <c r="AL80" s="290">
        <f t="shared" si="19"/>
        <v>64</v>
      </c>
      <c r="AM80" s="306"/>
      <c r="AN80" s="263" t="b">
        <v>0</v>
      </c>
    </row>
    <row r="81" ht="15.75" customHeight="1">
      <c r="A81" s="249" t="s">
        <v>5</v>
      </c>
      <c r="B81" s="256" t="s">
        <v>64</v>
      </c>
      <c r="C81" s="256" t="s">
        <v>26</v>
      </c>
      <c r="D81" s="256"/>
      <c r="E81" s="256"/>
      <c r="F81" s="256"/>
      <c r="G81" s="258"/>
      <c r="H81" s="258"/>
      <c r="I81" s="261"/>
      <c r="J81" s="261"/>
      <c r="K81" s="258"/>
      <c r="L81" s="258"/>
      <c r="M81" s="258"/>
      <c r="N81" s="258"/>
      <c r="O81" s="258"/>
      <c r="P81" s="261"/>
      <c r="Q81" s="261"/>
      <c r="R81" s="257"/>
      <c r="S81" s="257"/>
      <c r="T81" s="258"/>
      <c r="U81" s="258"/>
      <c r="V81" s="258"/>
      <c r="W81" s="261"/>
      <c r="X81" s="261"/>
      <c r="Y81" s="258"/>
      <c r="Z81" s="258"/>
      <c r="AA81" s="258"/>
      <c r="AB81" s="258"/>
      <c r="AC81" s="258"/>
      <c r="AD81" s="261"/>
      <c r="AE81" s="261"/>
      <c r="AF81" s="258"/>
      <c r="AG81" s="258"/>
      <c r="AH81" s="258"/>
      <c r="AI81" s="258"/>
      <c r="AJ81" s="258"/>
      <c r="AK81" s="258"/>
      <c r="AL81" s="290">
        <f t="shared" si="19"/>
        <v>0</v>
      </c>
      <c r="AM81" s="265"/>
      <c r="AN81" s="263" t="b">
        <v>0</v>
      </c>
    </row>
    <row r="82" ht="15.75" customHeight="1">
      <c r="A82" s="266" t="s">
        <v>5</v>
      </c>
      <c r="B82" s="291" t="s">
        <v>64</v>
      </c>
      <c r="C82" s="291" t="s">
        <v>26</v>
      </c>
      <c r="D82" s="291" t="s">
        <v>200</v>
      </c>
      <c r="E82" s="291"/>
      <c r="F82" s="291"/>
      <c r="G82" s="268">
        <f t="shared" ref="G82:AK82" si="21">SUM(G79:G81)</f>
        <v>0</v>
      </c>
      <c r="H82" s="268">
        <f t="shared" si="21"/>
        <v>8</v>
      </c>
      <c r="I82" s="268">
        <f t="shared" si="21"/>
        <v>8</v>
      </c>
      <c r="J82" s="268">
        <f t="shared" si="21"/>
        <v>8</v>
      </c>
      <c r="K82" s="268">
        <f t="shared" si="21"/>
        <v>8</v>
      </c>
      <c r="L82" s="268">
        <f t="shared" si="21"/>
        <v>8</v>
      </c>
      <c r="M82" s="268">
        <f t="shared" si="21"/>
        <v>8</v>
      </c>
      <c r="N82" s="268">
        <f t="shared" si="21"/>
        <v>8</v>
      </c>
      <c r="O82" s="268">
        <f t="shared" si="21"/>
        <v>8</v>
      </c>
      <c r="P82" s="268">
        <f t="shared" si="21"/>
        <v>8</v>
      </c>
      <c r="Q82" s="268">
        <f t="shared" si="21"/>
        <v>8</v>
      </c>
      <c r="R82" s="268">
        <f t="shared" si="21"/>
        <v>8</v>
      </c>
      <c r="S82" s="268">
        <f t="shared" si="21"/>
        <v>8</v>
      </c>
      <c r="T82" s="268">
        <f t="shared" si="21"/>
        <v>8</v>
      </c>
      <c r="U82" s="268">
        <f t="shared" si="21"/>
        <v>8</v>
      </c>
      <c r="V82" s="268">
        <f t="shared" si="21"/>
        <v>8</v>
      </c>
      <c r="W82" s="268">
        <f t="shared" si="21"/>
        <v>8</v>
      </c>
      <c r="X82" s="268">
        <f t="shared" si="21"/>
        <v>8</v>
      </c>
      <c r="Y82" s="268">
        <f t="shared" si="21"/>
        <v>8</v>
      </c>
      <c r="Z82" s="268">
        <f t="shared" si="21"/>
        <v>8</v>
      </c>
      <c r="AA82" s="268">
        <f t="shared" si="21"/>
        <v>8</v>
      </c>
      <c r="AB82" s="268">
        <f t="shared" si="21"/>
        <v>8</v>
      </c>
      <c r="AC82" s="268">
        <f t="shared" si="21"/>
        <v>8</v>
      </c>
      <c r="AD82" s="268">
        <f t="shared" si="21"/>
        <v>8</v>
      </c>
      <c r="AE82" s="268">
        <f t="shared" si="21"/>
        <v>8</v>
      </c>
      <c r="AF82" s="268">
        <f t="shared" si="21"/>
        <v>8</v>
      </c>
      <c r="AG82" s="268">
        <f t="shared" si="21"/>
        <v>8</v>
      </c>
      <c r="AH82" s="268">
        <f t="shared" si="21"/>
        <v>8</v>
      </c>
      <c r="AI82" s="268">
        <f t="shared" si="21"/>
        <v>8</v>
      </c>
      <c r="AJ82" s="268">
        <f t="shared" si="21"/>
        <v>0</v>
      </c>
      <c r="AK82" s="268">
        <f t="shared" si="21"/>
        <v>0</v>
      </c>
      <c r="AL82" s="269">
        <f t="shared" si="19"/>
        <v>224</v>
      </c>
      <c r="AM82" s="307"/>
      <c r="AN82" s="303" t="b">
        <v>0</v>
      </c>
    </row>
    <row r="83" ht="15.75" customHeight="1">
      <c r="A83" s="249" t="s">
        <v>5</v>
      </c>
      <c r="B83" s="256" t="s">
        <v>64</v>
      </c>
      <c r="C83" s="256" t="s">
        <v>11</v>
      </c>
      <c r="D83" s="256" t="s">
        <v>194</v>
      </c>
      <c r="E83" s="256"/>
      <c r="F83" s="256"/>
      <c r="G83" s="258"/>
      <c r="H83" s="258"/>
      <c r="I83" s="261"/>
      <c r="J83" s="261"/>
      <c r="K83" s="258"/>
      <c r="L83" s="258"/>
      <c r="M83" s="258"/>
      <c r="N83" s="258"/>
      <c r="O83" s="258"/>
      <c r="P83" s="261"/>
      <c r="Q83" s="261"/>
      <c r="R83" s="257"/>
      <c r="S83" s="257"/>
      <c r="T83" s="258">
        <v>1.0</v>
      </c>
      <c r="U83" s="258"/>
      <c r="V83" s="258"/>
      <c r="W83" s="261"/>
      <c r="X83" s="261"/>
      <c r="Y83" s="258"/>
      <c r="Z83" s="258"/>
      <c r="AA83" s="258"/>
      <c r="AB83" s="258"/>
      <c r="AC83" s="258"/>
      <c r="AD83" s="261"/>
      <c r="AE83" s="261"/>
      <c r="AF83" s="258"/>
      <c r="AG83" s="258"/>
      <c r="AH83" s="258"/>
      <c r="AI83" s="258"/>
      <c r="AJ83" s="258"/>
      <c r="AK83" s="258"/>
      <c r="AL83" s="290">
        <f t="shared" si="19"/>
        <v>1</v>
      </c>
      <c r="AM83" s="306"/>
      <c r="AN83" s="263" t="b">
        <v>0</v>
      </c>
    </row>
    <row r="84" ht="15.75" customHeight="1">
      <c r="A84" s="266" t="s">
        <v>5</v>
      </c>
      <c r="B84" s="291" t="s">
        <v>64</v>
      </c>
      <c r="C84" s="291" t="s">
        <v>11</v>
      </c>
      <c r="D84" s="291" t="s">
        <v>141</v>
      </c>
      <c r="E84" s="291"/>
      <c r="F84" s="291"/>
      <c r="G84" s="268">
        <f t="shared" ref="G84:AK84" si="22">SUM(G83)</f>
        <v>0</v>
      </c>
      <c r="H84" s="268">
        <f t="shared" si="22"/>
        <v>0</v>
      </c>
      <c r="I84" s="268">
        <f t="shared" si="22"/>
        <v>0</v>
      </c>
      <c r="J84" s="268">
        <f t="shared" si="22"/>
        <v>0</v>
      </c>
      <c r="K84" s="268">
        <f t="shared" si="22"/>
        <v>0</v>
      </c>
      <c r="L84" s="268">
        <f t="shared" si="22"/>
        <v>0</v>
      </c>
      <c r="M84" s="268">
        <f t="shared" si="22"/>
        <v>0</v>
      </c>
      <c r="N84" s="268">
        <f t="shared" si="22"/>
        <v>0</v>
      </c>
      <c r="O84" s="268">
        <f t="shared" si="22"/>
        <v>0</v>
      </c>
      <c r="P84" s="268">
        <f t="shared" si="22"/>
        <v>0</v>
      </c>
      <c r="Q84" s="268">
        <f t="shared" si="22"/>
        <v>0</v>
      </c>
      <c r="R84" s="268">
        <f t="shared" si="22"/>
        <v>0</v>
      </c>
      <c r="S84" s="268">
        <f t="shared" si="22"/>
        <v>0</v>
      </c>
      <c r="T84" s="268">
        <f t="shared" si="22"/>
        <v>1</v>
      </c>
      <c r="U84" s="268">
        <f t="shared" si="22"/>
        <v>0</v>
      </c>
      <c r="V84" s="268">
        <f t="shared" si="22"/>
        <v>0</v>
      </c>
      <c r="W84" s="268">
        <f t="shared" si="22"/>
        <v>0</v>
      </c>
      <c r="X84" s="268">
        <f t="shared" si="22"/>
        <v>0</v>
      </c>
      <c r="Y84" s="268">
        <f t="shared" si="22"/>
        <v>0</v>
      </c>
      <c r="Z84" s="268">
        <f t="shared" si="22"/>
        <v>0</v>
      </c>
      <c r="AA84" s="268">
        <f t="shared" si="22"/>
        <v>0</v>
      </c>
      <c r="AB84" s="268">
        <f t="shared" si="22"/>
        <v>0</v>
      </c>
      <c r="AC84" s="268">
        <f t="shared" si="22"/>
        <v>0</v>
      </c>
      <c r="AD84" s="268">
        <f t="shared" si="22"/>
        <v>0</v>
      </c>
      <c r="AE84" s="268">
        <f t="shared" si="22"/>
        <v>0</v>
      </c>
      <c r="AF84" s="268">
        <f t="shared" si="22"/>
        <v>0</v>
      </c>
      <c r="AG84" s="268">
        <f t="shared" si="22"/>
        <v>0</v>
      </c>
      <c r="AH84" s="268">
        <f t="shared" si="22"/>
        <v>0</v>
      </c>
      <c r="AI84" s="268">
        <f t="shared" si="22"/>
        <v>0</v>
      </c>
      <c r="AJ84" s="268">
        <f t="shared" si="22"/>
        <v>0</v>
      </c>
      <c r="AK84" s="268">
        <f t="shared" si="22"/>
        <v>0</v>
      </c>
      <c r="AL84" s="269">
        <f t="shared" si="19"/>
        <v>1</v>
      </c>
      <c r="AM84" s="307"/>
      <c r="AN84" s="303" t="b">
        <v>0</v>
      </c>
    </row>
    <row r="85" ht="15.75" customHeight="1">
      <c r="A85" s="249" t="s">
        <v>5</v>
      </c>
      <c r="B85" s="308" t="s">
        <v>64</v>
      </c>
      <c r="C85" s="308" t="s">
        <v>7</v>
      </c>
      <c r="D85" s="308" t="s">
        <v>272</v>
      </c>
      <c r="E85" s="308"/>
      <c r="F85" s="308"/>
      <c r="G85" s="258"/>
      <c r="H85" s="258"/>
      <c r="I85" s="261"/>
      <c r="J85" s="261"/>
      <c r="K85" s="258"/>
      <c r="L85" s="258"/>
      <c r="M85" s="258"/>
      <c r="N85" s="258"/>
      <c r="O85" s="258"/>
      <c r="P85" s="261"/>
      <c r="Q85" s="261"/>
      <c r="R85" s="257"/>
      <c r="S85" s="257"/>
      <c r="T85" s="258"/>
      <c r="U85" s="258"/>
      <c r="V85" s="258"/>
      <c r="W85" s="261"/>
      <c r="X85" s="261"/>
      <c r="Y85" s="258"/>
      <c r="Z85" s="258"/>
      <c r="AA85" s="258"/>
      <c r="AB85" s="258"/>
      <c r="AC85" s="258"/>
      <c r="AD85" s="261"/>
      <c r="AE85" s="261"/>
      <c r="AF85" s="258"/>
      <c r="AG85" s="258"/>
      <c r="AH85" s="258"/>
      <c r="AI85" s="258"/>
      <c r="AJ85" s="258"/>
      <c r="AK85" s="258"/>
      <c r="AL85" s="290">
        <f t="shared" si="19"/>
        <v>0</v>
      </c>
      <c r="AM85" s="309"/>
      <c r="AN85" s="263" t="b">
        <v>0</v>
      </c>
    </row>
    <row r="86" ht="15.75" customHeight="1">
      <c r="A86" s="266" t="s">
        <v>5</v>
      </c>
      <c r="B86" s="291" t="s">
        <v>64</v>
      </c>
      <c r="C86" s="291" t="s">
        <v>7</v>
      </c>
      <c r="D86" s="291" t="s">
        <v>267</v>
      </c>
      <c r="E86" s="291"/>
      <c r="F86" s="291"/>
      <c r="G86" s="268">
        <f t="shared" ref="G86:AK86" si="23">SUM(G85)</f>
        <v>0</v>
      </c>
      <c r="H86" s="268">
        <f t="shared" si="23"/>
        <v>0</v>
      </c>
      <c r="I86" s="268">
        <f t="shared" si="23"/>
        <v>0</v>
      </c>
      <c r="J86" s="268">
        <f t="shared" si="23"/>
        <v>0</v>
      </c>
      <c r="K86" s="268">
        <f t="shared" si="23"/>
        <v>0</v>
      </c>
      <c r="L86" s="268">
        <f t="shared" si="23"/>
        <v>0</v>
      </c>
      <c r="M86" s="268">
        <f t="shared" si="23"/>
        <v>0</v>
      </c>
      <c r="N86" s="268">
        <f t="shared" si="23"/>
        <v>0</v>
      </c>
      <c r="O86" s="268">
        <f t="shared" si="23"/>
        <v>0</v>
      </c>
      <c r="P86" s="268">
        <f t="shared" si="23"/>
        <v>0</v>
      </c>
      <c r="Q86" s="268">
        <f t="shared" si="23"/>
        <v>0</v>
      </c>
      <c r="R86" s="268">
        <f t="shared" si="23"/>
        <v>0</v>
      </c>
      <c r="S86" s="268">
        <f t="shared" si="23"/>
        <v>0</v>
      </c>
      <c r="T86" s="268">
        <f t="shared" si="23"/>
        <v>0</v>
      </c>
      <c r="U86" s="268">
        <f t="shared" si="23"/>
        <v>0</v>
      </c>
      <c r="V86" s="268">
        <f t="shared" si="23"/>
        <v>0</v>
      </c>
      <c r="W86" s="268">
        <f t="shared" si="23"/>
        <v>0</v>
      </c>
      <c r="X86" s="268">
        <f t="shared" si="23"/>
        <v>0</v>
      </c>
      <c r="Y86" s="268">
        <f t="shared" si="23"/>
        <v>0</v>
      </c>
      <c r="Z86" s="268">
        <f t="shared" si="23"/>
        <v>0</v>
      </c>
      <c r="AA86" s="268">
        <f t="shared" si="23"/>
        <v>0</v>
      </c>
      <c r="AB86" s="268">
        <f t="shared" si="23"/>
        <v>0</v>
      </c>
      <c r="AC86" s="268">
        <f t="shared" si="23"/>
        <v>0</v>
      </c>
      <c r="AD86" s="268">
        <f t="shared" si="23"/>
        <v>0</v>
      </c>
      <c r="AE86" s="268">
        <f t="shared" si="23"/>
        <v>0</v>
      </c>
      <c r="AF86" s="268">
        <f t="shared" si="23"/>
        <v>0</v>
      </c>
      <c r="AG86" s="268">
        <f t="shared" si="23"/>
        <v>0</v>
      </c>
      <c r="AH86" s="268">
        <f t="shared" si="23"/>
        <v>0</v>
      </c>
      <c r="AI86" s="268">
        <f t="shared" si="23"/>
        <v>0</v>
      </c>
      <c r="AJ86" s="268">
        <f t="shared" si="23"/>
        <v>0</v>
      </c>
      <c r="AK86" s="268">
        <f t="shared" si="23"/>
        <v>0</v>
      </c>
      <c r="AL86" s="269">
        <f t="shared" si="19"/>
        <v>0</v>
      </c>
      <c r="AM86" s="307"/>
      <c r="AN86" s="303" t="b">
        <v>0</v>
      </c>
    </row>
    <row r="87" ht="15.75" customHeight="1">
      <c r="A87" s="310" t="s">
        <v>24</v>
      </c>
      <c r="B87" s="256" t="s">
        <v>65</v>
      </c>
      <c r="C87" s="256" t="s">
        <v>11</v>
      </c>
      <c r="D87" s="256" t="s">
        <v>156</v>
      </c>
      <c r="E87" s="256"/>
      <c r="F87" s="256"/>
      <c r="G87" s="258"/>
      <c r="H87" s="258"/>
      <c r="I87" s="261"/>
      <c r="J87" s="261"/>
      <c r="K87" s="258"/>
      <c r="L87" s="258"/>
      <c r="M87" s="258"/>
      <c r="N87" s="258"/>
      <c r="O87" s="258"/>
      <c r="P87" s="261"/>
      <c r="Q87" s="261"/>
      <c r="R87" s="257"/>
      <c r="S87" s="257"/>
      <c r="T87" s="258"/>
      <c r="U87" s="258"/>
      <c r="V87" s="258"/>
      <c r="W87" s="261"/>
      <c r="X87" s="261"/>
      <c r="Y87" s="258"/>
      <c r="Z87" s="258"/>
      <c r="AA87" s="258"/>
      <c r="AB87" s="258"/>
      <c r="AC87" s="258"/>
      <c r="AD87" s="261"/>
      <c r="AE87" s="261"/>
      <c r="AF87" s="258"/>
      <c r="AG87" s="258"/>
      <c r="AH87" s="258"/>
      <c r="AI87" s="258"/>
      <c r="AJ87" s="258"/>
      <c r="AK87" s="258"/>
      <c r="AL87" s="290">
        <f t="shared" si="19"/>
        <v>0</v>
      </c>
      <c r="AM87" s="306"/>
      <c r="AN87" s="263" t="b">
        <v>0</v>
      </c>
    </row>
    <row r="88" ht="15.75" customHeight="1">
      <c r="A88" s="310" t="s">
        <v>24</v>
      </c>
      <c r="B88" s="256" t="s">
        <v>65</v>
      </c>
      <c r="C88" s="256" t="s">
        <v>11</v>
      </c>
      <c r="D88" s="256" t="s">
        <v>194</v>
      </c>
      <c r="E88" s="256"/>
      <c r="F88" s="256"/>
      <c r="G88" s="258">
        <v>1.0</v>
      </c>
      <c r="H88" s="258"/>
      <c r="I88" s="261">
        <v>1.0</v>
      </c>
      <c r="J88" s="261">
        <v>1.0</v>
      </c>
      <c r="K88" s="258">
        <v>1.0</v>
      </c>
      <c r="L88" s="258">
        <v>1.0</v>
      </c>
      <c r="M88" s="258">
        <v>1.0</v>
      </c>
      <c r="N88" s="258">
        <v>1.0</v>
      </c>
      <c r="O88" s="258">
        <v>1.0</v>
      </c>
      <c r="P88" s="261">
        <v>1.0</v>
      </c>
      <c r="Q88" s="261">
        <v>1.0</v>
      </c>
      <c r="R88" s="257">
        <v>1.0</v>
      </c>
      <c r="S88" s="257"/>
      <c r="T88" s="258">
        <v>1.0</v>
      </c>
      <c r="U88" s="258">
        <v>1.0</v>
      </c>
      <c r="V88" s="258">
        <v>1.0</v>
      </c>
      <c r="W88" s="261"/>
      <c r="X88" s="261"/>
      <c r="Y88" s="258">
        <v>1.0</v>
      </c>
      <c r="Z88" s="258">
        <v>1.0</v>
      </c>
      <c r="AA88" s="258"/>
      <c r="AB88" s="258">
        <v>1.0</v>
      </c>
      <c r="AC88" s="258">
        <v>1.0</v>
      </c>
      <c r="AD88" s="261"/>
      <c r="AE88" s="261">
        <v>1.0</v>
      </c>
      <c r="AF88" s="258">
        <v>1.0</v>
      </c>
      <c r="AG88" s="258">
        <v>1.0</v>
      </c>
      <c r="AH88" s="258">
        <v>1.0</v>
      </c>
      <c r="AI88" s="258">
        <v>1.0</v>
      </c>
      <c r="AJ88" s="258"/>
      <c r="AK88" s="258"/>
      <c r="AL88" s="290">
        <f t="shared" si="19"/>
        <v>23</v>
      </c>
      <c r="AM88" s="265"/>
      <c r="AN88" s="263" t="b">
        <v>0</v>
      </c>
    </row>
    <row r="89" ht="15.75" customHeight="1">
      <c r="A89" s="311" t="s">
        <v>24</v>
      </c>
      <c r="B89" s="288" t="s">
        <v>65</v>
      </c>
      <c r="C89" s="267" t="s">
        <v>11</v>
      </c>
      <c r="D89" s="267" t="s">
        <v>141</v>
      </c>
      <c r="E89" s="267"/>
      <c r="F89" s="267"/>
      <c r="G89" s="268">
        <f t="shared" ref="G89:AK89" si="24">SUM(G87:G88)</f>
        <v>1</v>
      </c>
      <c r="H89" s="268">
        <f t="shared" si="24"/>
        <v>0</v>
      </c>
      <c r="I89" s="268">
        <f t="shared" si="24"/>
        <v>1</v>
      </c>
      <c r="J89" s="268">
        <f t="shared" si="24"/>
        <v>1</v>
      </c>
      <c r="K89" s="268">
        <f t="shared" si="24"/>
        <v>1</v>
      </c>
      <c r="L89" s="268">
        <f t="shared" si="24"/>
        <v>1</v>
      </c>
      <c r="M89" s="268">
        <f t="shared" si="24"/>
        <v>1</v>
      </c>
      <c r="N89" s="268">
        <f t="shared" si="24"/>
        <v>1</v>
      </c>
      <c r="O89" s="268">
        <f t="shared" si="24"/>
        <v>1</v>
      </c>
      <c r="P89" s="268">
        <f t="shared" si="24"/>
        <v>1</v>
      </c>
      <c r="Q89" s="268">
        <f t="shared" si="24"/>
        <v>1</v>
      </c>
      <c r="R89" s="268">
        <f t="shared" si="24"/>
        <v>1</v>
      </c>
      <c r="S89" s="268">
        <f t="shared" si="24"/>
        <v>0</v>
      </c>
      <c r="T89" s="268">
        <f t="shared" si="24"/>
        <v>1</v>
      </c>
      <c r="U89" s="268">
        <f t="shared" si="24"/>
        <v>1</v>
      </c>
      <c r="V89" s="268">
        <f t="shared" si="24"/>
        <v>1</v>
      </c>
      <c r="W89" s="268">
        <f t="shared" si="24"/>
        <v>0</v>
      </c>
      <c r="X89" s="268">
        <f t="shared" si="24"/>
        <v>0</v>
      </c>
      <c r="Y89" s="268">
        <f t="shared" si="24"/>
        <v>1</v>
      </c>
      <c r="Z89" s="268">
        <f t="shared" si="24"/>
        <v>1</v>
      </c>
      <c r="AA89" s="268">
        <f t="shared" si="24"/>
        <v>0</v>
      </c>
      <c r="AB89" s="268">
        <f t="shared" si="24"/>
        <v>1</v>
      </c>
      <c r="AC89" s="268">
        <f t="shared" si="24"/>
        <v>1</v>
      </c>
      <c r="AD89" s="268">
        <f t="shared" si="24"/>
        <v>0</v>
      </c>
      <c r="AE89" s="268">
        <f t="shared" si="24"/>
        <v>1</v>
      </c>
      <c r="AF89" s="268">
        <f t="shared" si="24"/>
        <v>1</v>
      </c>
      <c r="AG89" s="268">
        <f t="shared" si="24"/>
        <v>1</v>
      </c>
      <c r="AH89" s="268">
        <f t="shared" si="24"/>
        <v>1</v>
      </c>
      <c r="AI89" s="268">
        <f t="shared" si="24"/>
        <v>1</v>
      </c>
      <c r="AJ89" s="268">
        <f t="shared" si="24"/>
        <v>0</v>
      </c>
      <c r="AK89" s="268">
        <f t="shared" si="24"/>
        <v>0</v>
      </c>
      <c r="AL89" s="269">
        <f t="shared" si="19"/>
        <v>23</v>
      </c>
      <c r="AM89" s="312"/>
      <c r="AN89" s="303" t="b">
        <v>0</v>
      </c>
    </row>
    <row r="90" ht="15.75" customHeight="1">
      <c r="A90" s="310" t="s">
        <v>24</v>
      </c>
      <c r="B90" s="256" t="s">
        <v>65</v>
      </c>
      <c r="C90" s="256" t="s">
        <v>22</v>
      </c>
      <c r="D90" s="256" t="s">
        <v>280</v>
      </c>
      <c r="E90" s="256"/>
      <c r="F90" s="256"/>
      <c r="G90" s="258"/>
      <c r="H90" s="258"/>
      <c r="I90" s="261"/>
      <c r="J90" s="261"/>
      <c r="K90" s="258"/>
      <c r="L90" s="258"/>
      <c r="M90" s="258"/>
      <c r="N90" s="258"/>
      <c r="O90" s="258"/>
      <c r="P90" s="261"/>
      <c r="Q90" s="261"/>
      <c r="R90" s="257"/>
      <c r="S90" s="257"/>
      <c r="T90" s="258"/>
      <c r="U90" s="258"/>
      <c r="V90" s="258"/>
      <c r="W90" s="261"/>
      <c r="X90" s="261"/>
      <c r="Y90" s="258"/>
      <c r="Z90" s="258"/>
      <c r="AA90" s="258"/>
      <c r="AB90" s="258"/>
      <c r="AC90" s="258"/>
      <c r="AD90" s="261"/>
      <c r="AE90" s="261"/>
      <c r="AF90" s="258"/>
      <c r="AG90" s="258"/>
      <c r="AH90" s="258">
        <v>1.0</v>
      </c>
      <c r="AI90" s="258"/>
      <c r="AJ90" s="258"/>
      <c r="AK90" s="258"/>
      <c r="AL90" s="290">
        <f t="shared" si="19"/>
        <v>1</v>
      </c>
      <c r="AM90" s="306"/>
      <c r="AN90" s="263" t="b">
        <v>1</v>
      </c>
    </row>
    <row r="91" ht="15.75" customHeight="1">
      <c r="A91" s="310" t="s">
        <v>24</v>
      </c>
      <c r="B91" s="256" t="s">
        <v>65</v>
      </c>
      <c r="C91" s="256" t="s">
        <v>22</v>
      </c>
      <c r="D91" s="256"/>
      <c r="E91" s="256"/>
      <c r="F91" s="256"/>
      <c r="G91" s="258"/>
      <c r="H91" s="258"/>
      <c r="I91" s="261"/>
      <c r="J91" s="261"/>
      <c r="K91" s="258"/>
      <c r="L91" s="258"/>
      <c r="M91" s="258"/>
      <c r="N91" s="258"/>
      <c r="O91" s="258"/>
      <c r="P91" s="261"/>
      <c r="Q91" s="261"/>
      <c r="R91" s="257"/>
      <c r="S91" s="257"/>
      <c r="T91" s="258"/>
      <c r="U91" s="258"/>
      <c r="V91" s="258"/>
      <c r="W91" s="261"/>
      <c r="X91" s="261"/>
      <c r="Y91" s="258"/>
      <c r="Z91" s="258"/>
      <c r="AA91" s="258"/>
      <c r="AB91" s="258"/>
      <c r="AC91" s="258"/>
      <c r="AD91" s="261"/>
      <c r="AE91" s="261"/>
      <c r="AF91" s="258"/>
      <c r="AG91" s="258"/>
      <c r="AH91" s="258"/>
      <c r="AI91" s="258"/>
      <c r="AJ91" s="258"/>
      <c r="AK91" s="258"/>
      <c r="AL91" s="290">
        <f t="shared" si="19"/>
        <v>0</v>
      </c>
      <c r="AM91" s="265"/>
      <c r="AN91" s="263" t="b">
        <v>0</v>
      </c>
    </row>
    <row r="92" ht="15.75" customHeight="1">
      <c r="A92" s="311" t="s">
        <v>24</v>
      </c>
      <c r="B92" s="291" t="s">
        <v>65</v>
      </c>
      <c r="C92" s="291" t="s">
        <v>22</v>
      </c>
      <c r="D92" s="291" t="s">
        <v>279</v>
      </c>
      <c r="E92" s="291"/>
      <c r="F92" s="291"/>
      <c r="G92" s="268">
        <f t="shared" ref="G92:AK92" si="25">SUM(G90:G91)</f>
        <v>0</v>
      </c>
      <c r="H92" s="268">
        <f t="shared" si="25"/>
        <v>0</v>
      </c>
      <c r="I92" s="268">
        <f t="shared" si="25"/>
        <v>0</v>
      </c>
      <c r="J92" s="268">
        <f t="shared" si="25"/>
        <v>0</v>
      </c>
      <c r="K92" s="268">
        <f t="shared" si="25"/>
        <v>0</v>
      </c>
      <c r="L92" s="268">
        <f t="shared" si="25"/>
        <v>0</v>
      </c>
      <c r="M92" s="268">
        <f t="shared" si="25"/>
        <v>0</v>
      </c>
      <c r="N92" s="268">
        <f t="shared" si="25"/>
        <v>0</v>
      </c>
      <c r="O92" s="268">
        <f t="shared" si="25"/>
        <v>0</v>
      </c>
      <c r="P92" s="268">
        <f t="shared" si="25"/>
        <v>0</v>
      </c>
      <c r="Q92" s="268">
        <f t="shared" si="25"/>
        <v>0</v>
      </c>
      <c r="R92" s="268">
        <f t="shared" si="25"/>
        <v>0</v>
      </c>
      <c r="S92" s="268">
        <f t="shared" si="25"/>
        <v>0</v>
      </c>
      <c r="T92" s="268">
        <f t="shared" si="25"/>
        <v>0</v>
      </c>
      <c r="U92" s="268">
        <f t="shared" si="25"/>
        <v>0</v>
      </c>
      <c r="V92" s="268">
        <f t="shared" si="25"/>
        <v>0</v>
      </c>
      <c r="W92" s="268">
        <f t="shared" si="25"/>
        <v>0</v>
      </c>
      <c r="X92" s="268">
        <f t="shared" si="25"/>
        <v>0</v>
      </c>
      <c r="Y92" s="268">
        <f t="shared" si="25"/>
        <v>0</v>
      </c>
      <c r="Z92" s="268">
        <f t="shared" si="25"/>
        <v>0</v>
      </c>
      <c r="AA92" s="268">
        <f t="shared" si="25"/>
        <v>0</v>
      </c>
      <c r="AB92" s="268">
        <f t="shared" si="25"/>
        <v>0</v>
      </c>
      <c r="AC92" s="268">
        <f t="shared" si="25"/>
        <v>0</v>
      </c>
      <c r="AD92" s="268">
        <f t="shared" si="25"/>
        <v>0</v>
      </c>
      <c r="AE92" s="268">
        <f t="shared" si="25"/>
        <v>0</v>
      </c>
      <c r="AF92" s="268">
        <f t="shared" si="25"/>
        <v>0</v>
      </c>
      <c r="AG92" s="268">
        <f t="shared" si="25"/>
        <v>0</v>
      </c>
      <c r="AH92" s="268">
        <f t="shared" si="25"/>
        <v>1</v>
      </c>
      <c r="AI92" s="268">
        <f t="shared" si="25"/>
        <v>0</v>
      </c>
      <c r="AJ92" s="268">
        <f t="shared" si="25"/>
        <v>0</v>
      </c>
      <c r="AK92" s="268">
        <f t="shared" si="25"/>
        <v>0</v>
      </c>
      <c r="AL92" s="269">
        <f t="shared" si="19"/>
        <v>1</v>
      </c>
      <c r="AM92" s="307"/>
      <c r="AN92" s="270" t="b">
        <v>0</v>
      </c>
    </row>
    <row r="93" ht="15.75" customHeight="1">
      <c r="A93" s="310" t="s">
        <v>24</v>
      </c>
      <c r="B93" s="256" t="s">
        <v>65</v>
      </c>
      <c r="C93" s="256" t="s">
        <v>15</v>
      </c>
      <c r="D93" s="256" t="s">
        <v>263</v>
      </c>
      <c r="E93" s="256"/>
      <c r="F93" s="256"/>
      <c r="G93" s="258"/>
      <c r="H93" s="258"/>
      <c r="I93" s="261"/>
      <c r="J93" s="261"/>
      <c r="K93" s="258">
        <v>1.0</v>
      </c>
      <c r="L93" s="258">
        <v>1.0</v>
      </c>
      <c r="M93" s="258">
        <v>1.0</v>
      </c>
      <c r="N93" s="258">
        <v>1.0</v>
      </c>
      <c r="O93" s="258"/>
      <c r="P93" s="261"/>
      <c r="Q93" s="261"/>
      <c r="R93" s="257">
        <v>1.0</v>
      </c>
      <c r="S93" s="257"/>
      <c r="T93" s="258">
        <v>1.0</v>
      </c>
      <c r="U93" s="258">
        <v>1.0</v>
      </c>
      <c r="V93" s="258">
        <v>1.0</v>
      </c>
      <c r="W93" s="261"/>
      <c r="X93" s="261"/>
      <c r="Y93" s="258">
        <v>1.0</v>
      </c>
      <c r="Z93" s="258"/>
      <c r="AA93" s="258"/>
      <c r="AB93" s="258">
        <v>1.0</v>
      </c>
      <c r="AC93" s="258"/>
      <c r="AD93" s="261"/>
      <c r="AE93" s="261"/>
      <c r="AF93" s="258">
        <v>1.0</v>
      </c>
      <c r="AG93" s="258">
        <v>1.0</v>
      </c>
      <c r="AH93" s="258">
        <v>1.0</v>
      </c>
      <c r="AI93" s="258">
        <v>1.0</v>
      </c>
      <c r="AJ93" s="258"/>
      <c r="AK93" s="258"/>
      <c r="AL93" s="290">
        <f t="shared" si="19"/>
        <v>14</v>
      </c>
      <c r="AM93" s="306"/>
      <c r="AN93" s="263" t="b">
        <v>1</v>
      </c>
    </row>
    <row r="94" ht="15.75" customHeight="1">
      <c r="A94" s="310" t="s">
        <v>24</v>
      </c>
      <c r="B94" s="256" t="s">
        <v>65</v>
      </c>
      <c r="C94" s="256" t="s">
        <v>15</v>
      </c>
      <c r="D94" s="256" t="s">
        <v>251</v>
      </c>
      <c r="E94" s="256"/>
      <c r="F94" s="256"/>
      <c r="G94" s="258"/>
      <c r="H94" s="258"/>
      <c r="I94" s="261"/>
      <c r="J94" s="261"/>
      <c r="K94" s="258"/>
      <c r="L94" s="258"/>
      <c r="M94" s="258"/>
      <c r="N94" s="258"/>
      <c r="O94" s="258"/>
      <c r="P94" s="261"/>
      <c r="Q94" s="261"/>
      <c r="R94" s="257"/>
      <c r="S94" s="257">
        <v>1.0</v>
      </c>
      <c r="T94" s="258"/>
      <c r="U94" s="258"/>
      <c r="V94" s="258"/>
      <c r="W94" s="261"/>
      <c r="X94" s="261"/>
      <c r="Y94" s="258"/>
      <c r="Z94" s="258"/>
      <c r="AA94" s="258">
        <v>1.0</v>
      </c>
      <c r="AB94" s="258"/>
      <c r="AC94" s="258"/>
      <c r="AD94" s="261"/>
      <c r="AE94" s="261"/>
      <c r="AF94" s="258"/>
      <c r="AG94" s="258"/>
      <c r="AH94" s="258"/>
      <c r="AI94" s="258"/>
      <c r="AJ94" s="258"/>
      <c r="AK94" s="258"/>
      <c r="AL94" s="290">
        <f t="shared" si="19"/>
        <v>2</v>
      </c>
      <c r="AM94" s="265"/>
      <c r="AN94" s="263" t="b">
        <v>1</v>
      </c>
    </row>
    <row r="95" ht="15.75" customHeight="1">
      <c r="A95" s="311" t="s">
        <v>24</v>
      </c>
      <c r="B95" s="291" t="s">
        <v>65</v>
      </c>
      <c r="C95" s="291" t="s">
        <v>15</v>
      </c>
      <c r="D95" s="291" t="s">
        <v>245</v>
      </c>
      <c r="E95" s="291"/>
      <c r="F95" s="291"/>
      <c r="G95" s="268">
        <f t="shared" ref="G95:AK95" si="26">SUM(G93:G94)</f>
        <v>0</v>
      </c>
      <c r="H95" s="268">
        <f t="shared" si="26"/>
        <v>0</v>
      </c>
      <c r="I95" s="268">
        <f t="shared" si="26"/>
        <v>0</v>
      </c>
      <c r="J95" s="268">
        <f t="shared" si="26"/>
        <v>0</v>
      </c>
      <c r="K95" s="268">
        <f t="shared" si="26"/>
        <v>1</v>
      </c>
      <c r="L95" s="268">
        <f t="shared" si="26"/>
        <v>1</v>
      </c>
      <c r="M95" s="268">
        <f t="shared" si="26"/>
        <v>1</v>
      </c>
      <c r="N95" s="268">
        <f t="shared" si="26"/>
        <v>1</v>
      </c>
      <c r="O95" s="268">
        <f t="shared" si="26"/>
        <v>0</v>
      </c>
      <c r="P95" s="268">
        <f t="shared" si="26"/>
        <v>0</v>
      </c>
      <c r="Q95" s="268">
        <f t="shared" si="26"/>
        <v>0</v>
      </c>
      <c r="R95" s="268">
        <f t="shared" si="26"/>
        <v>1</v>
      </c>
      <c r="S95" s="268">
        <f t="shared" si="26"/>
        <v>1</v>
      </c>
      <c r="T95" s="268">
        <f t="shared" si="26"/>
        <v>1</v>
      </c>
      <c r="U95" s="268">
        <f t="shared" si="26"/>
        <v>1</v>
      </c>
      <c r="V95" s="268">
        <f t="shared" si="26"/>
        <v>1</v>
      </c>
      <c r="W95" s="268">
        <f t="shared" si="26"/>
        <v>0</v>
      </c>
      <c r="X95" s="268">
        <f t="shared" si="26"/>
        <v>0</v>
      </c>
      <c r="Y95" s="268">
        <f t="shared" si="26"/>
        <v>1</v>
      </c>
      <c r="Z95" s="268">
        <f t="shared" si="26"/>
        <v>0</v>
      </c>
      <c r="AA95" s="268">
        <f t="shared" si="26"/>
        <v>1</v>
      </c>
      <c r="AB95" s="268">
        <f t="shared" si="26"/>
        <v>1</v>
      </c>
      <c r="AC95" s="268">
        <f t="shared" si="26"/>
        <v>0</v>
      </c>
      <c r="AD95" s="268">
        <f t="shared" si="26"/>
        <v>0</v>
      </c>
      <c r="AE95" s="268">
        <f t="shared" si="26"/>
        <v>0</v>
      </c>
      <c r="AF95" s="268">
        <f t="shared" si="26"/>
        <v>1</v>
      </c>
      <c r="AG95" s="268">
        <f t="shared" si="26"/>
        <v>1</v>
      </c>
      <c r="AH95" s="268">
        <f t="shared" si="26"/>
        <v>1</v>
      </c>
      <c r="AI95" s="268">
        <f t="shared" si="26"/>
        <v>1</v>
      </c>
      <c r="AJ95" s="268">
        <f t="shared" si="26"/>
        <v>0</v>
      </c>
      <c r="AK95" s="268">
        <f t="shared" si="26"/>
        <v>0</v>
      </c>
      <c r="AL95" s="269">
        <f t="shared" si="19"/>
        <v>16</v>
      </c>
      <c r="AM95" s="307"/>
      <c r="AN95" s="270" t="b">
        <v>0</v>
      </c>
    </row>
    <row r="96" ht="15.75" customHeight="1">
      <c r="A96" s="310" t="s">
        <v>16</v>
      </c>
      <c r="B96" s="256" t="s">
        <v>65</v>
      </c>
      <c r="C96" s="256" t="s">
        <v>18</v>
      </c>
      <c r="D96" s="256" t="s">
        <v>282</v>
      </c>
      <c r="E96" s="256"/>
      <c r="F96" s="256"/>
      <c r="G96" s="258"/>
      <c r="H96" s="258"/>
      <c r="I96" s="261"/>
      <c r="J96" s="261"/>
      <c r="K96" s="258"/>
      <c r="L96" s="258"/>
      <c r="M96" s="258"/>
      <c r="N96" s="258"/>
      <c r="O96" s="258"/>
      <c r="P96" s="261"/>
      <c r="Q96" s="261"/>
      <c r="R96" s="257"/>
      <c r="S96" s="257"/>
      <c r="T96" s="258"/>
      <c r="U96" s="258"/>
      <c r="V96" s="258"/>
      <c r="W96" s="261"/>
      <c r="X96" s="261"/>
      <c r="Y96" s="258"/>
      <c r="Z96" s="258"/>
      <c r="AA96" s="258"/>
      <c r="AB96" s="258"/>
      <c r="AC96" s="258"/>
      <c r="AD96" s="261"/>
      <c r="AE96" s="261"/>
      <c r="AF96" s="258"/>
      <c r="AG96" s="258"/>
      <c r="AH96" s="258"/>
      <c r="AI96" s="258"/>
      <c r="AJ96" s="258"/>
      <c r="AK96" s="258"/>
      <c r="AL96" s="290">
        <f t="shared" si="19"/>
        <v>0</v>
      </c>
      <c r="AM96" s="306"/>
      <c r="AN96" s="263" t="b">
        <v>0</v>
      </c>
    </row>
    <row r="97" ht="15.75" customHeight="1">
      <c r="A97" s="311" t="s">
        <v>16</v>
      </c>
      <c r="B97" s="288" t="s">
        <v>65</v>
      </c>
      <c r="C97" s="267" t="s">
        <v>18</v>
      </c>
      <c r="D97" s="267" t="s">
        <v>281</v>
      </c>
      <c r="E97" s="267"/>
      <c r="F97" s="267"/>
      <c r="G97" s="268">
        <f t="shared" ref="G97:AK97" si="27">SUM(G96)</f>
        <v>0</v>
      </c>
      <c r="H97" s="268">
        <f t="shared" si="27"/>
        <v>0</v>
      </c>
      <c r="I97" s="268">
        <f t="shared" si="27"/>
        <v>0</v>
      </c>
      <c r="J97" s="268">
        <f t="shared" si="27"/>
        <v>0</v>
      </c>
      <c r="K97" s="268">
        <f t="shared" si="27"/>
        <v>0</v>
      </c>
      <c r="L97" s="268">
        <f t="shared" si="27"/>
        <v>0</v>
      </c>
      <c r="M97" s="268">
        <f t="shared" si="27"/>
        <v>0</v>
      </c>
      <c r="N97" s="268">
        <f t="shared" si="27"/>
        <v>0</v>
      </c>
      <c r="O97" s="268">
        <f t="shared" si="27"/>
        <v>0</v>
      </c>
      <c r="P97" s="268">
        <f t="shared" si="27"/>
        <v>0</v>
      </c>
      <c r="Q97" s="268">
        <f t="shared" si="27"/>
        <v>0</v>
      </c>
      <c r="R97" s="268">
        <f t="shared" si="27"/>
        <v>0</v>
      </c>
      <c r="S97" s="268">
        <f t="shared" si="27"/>
        <v>0</v>
      </c>
      <c r="T97" s="268">
        <f t="shared" si="27"/>
        <v>0</v>
      </c>
      <c r="U97" s="268">
        <f t="shared" si="27"/>
        <v>0</v>
      </c>
      <c r="V97" s="268">
        <f t="shared" si="27"/>
        <v>0</v>
      </c>
      <c r="W97" s="268">
        <f t="shared" si="27"/>
        <v>0</v>
      </c>
      <c r="X97" s="268">
        <f t="shared" si="27"/>
        <v>0</v>
      </c>
      <c r="Y97" s="268">
        <f t="shared" si="27"/>
        <v>0</v>
      </c>
      <c r="Z97" s="268">
        <f t="shared" si="27"/>
        <v>0</v>
      </c>
      <c r="AA97" s="268">
        <f t="shared" si="27"/>
        <v>0</v>
      </c>
      <c r="AB97" s="268">
        <f t="shared" si="27"/>
        <v>0</v>
      </c>
      <c r="AC97" s="268">
        <f t="shared" si="27"/>
        <v>0</v>
      </c>
      <c r="AD97" s="268">
        <f t="shared" si="27"/>
        <v>0</v>
      </c>
      <c r="AE97" s="268">
        <f t="shared" si="27"/>
        <v>0</v>
      </c>
      <c r="AF97" s="268">
        <f t="shared" si="27"/>
        <v>0</v>
      </c>
      <c r="AG97" s="268">
        <f t="shared" si="27"/>
        <v>0</v>
      </c>
      <c r="AH97" s="268">
        <f t="shared" si="27"/>
        <v>0</v>
      </c>
      <c r="AI97" s="268">
        <f t="shared" si="27"/>
        <v>0</v>
      </c>
      <c r="AJ97" s="268">
        <f t="shared" si="27"/>
        <v>0</v>
      </c>
      <c r="AK97" s="268">
        <f t="shared" si="27"/>
        <v>0</v>
      </c>
      <c r="AL97" s="269">
        <f t="shared" si="19"/>
        <v>0</v>
      </c>
      <c r="AM97" s="307"/>
      <c r="AN97" s="270" t="b">
        <v>0</v>
      </c>
    </row>
    <row r="98" ht="15.75" customHeight="1">
      <c r="A98" s="310" t="s">
        <v>24</v>
      </c>
      <c r="B98" s="256" t="s">
        <v>43</v>
      </c>
      <c r="C98" s="256" t="s">
        <v>11</v>
      </c>
      <c r="D98" s="256" t="s">
        <v>144</v>
      </c>
      <c r="E98" s="256"/>
      <c r="F98" s="256"/>
      <c r="G98" s="258"/>
      <c r="H98" s="258"/>
      <c r="I98" s="261"/>
      <c r="J98" s="261"/>
      <c r="K98" s="258"/>
      <c r="L98" s="258"/>
      <c r="M98" s="258"/>
      <c r="N98" s="258"/>
      <c r="O98" s="258"/>
      <c r="P98" s="261"/>
      <c r="Q98" s="261"/>
      <c r="R98" s="257"/>
      <c r="S98" s="257"/>
      <c r="T98" s="258"/>
      <c r="U98" s="258"/>
      <c r="V98" s="258"/>
      <c r="W98" s="261"/>
      <c r="X98" s="261"/>
      <c r="Y98" s="258"/>
      <c r="Z98" s="258"/>
      <c r="AA98" s="258"/>
      <c r="AB98" s="258"/>
      <c r="AC98" s="258"/>
      <c r="AD98" s="261"/>
      <c r="AE98" s="261"/>
      <c r="AF98" s="258"/>
      <c r="AG98" s="258"/>
      <c r="AH98" s="258"/>
      <c r="AI98" s="258"/>
      <c r="AJ98" s="258"/>
      <c r="AK98" s="258"/>
      <c r="AL98" s="290">
        <f t="shared" si="19"/>
        <v>0</v>
      </c>
      <c r="AM98" s="306"/>
      <c r="AN98" s="263" t="b">
        <v>0</v>
      </c>
    </row>
    <row r="99" ht="15.75" customHeight="1">
      <c r="A99" s="311" t="s">
        <v>24</v>
      </c>
      <c r="B99" s="291" t="s">
        <v>43</v>
      </c>
      <c r="C99" s="291" t="s">
        <v>11</v>
      </c>
      <c r="D99" s="291" t="s">
        <v>141</v>
      </c>
      <c r="E99" s="291"/>
      <c r="F99" s="291"/>
      <c r="G99" s="268">
        <f t="shared" ref="G99:AK99" si="28">SUM(G98)</f>
        <v>0</v>
      </c>
      <c r="H99" s="268">
        <f t="shared" si="28"/>
        <v>0</v>
      </c>
      <c r="I99" s="268">
        <f t="shared" si="28"/>
        <v>0</v>
      </c>
      <c r="J99" s="268">
        <f t="shared" si="28"/>
        <v>0</v>
      </c>
      <c r="K99" s="268">
        <f t="shared" si="28"/>
        <v>0</v>
      </c>
      <c r="L99" s="268">
        <f t="shared" si="28"/>
        <v>0</v>
      </c>
      <c r="M99" s="268">
        <f t="shared" si="28"/>
        <v>0</v>
      </c>
      <c r="N99" s="268">
        <f t="shared" si="28"/>
        <v>0</v>
      </c>
      <c r="O99" s="268">
        <f t="shared" si="28"/>
        <v>0</v>
      </c>
      <c r="P99" s="268">
        <f t="shared" si="28"/>
        <v>0</v>
      </c>
      <c r="Q99" s="268">
        <f t="shared" si="28"/>
        <v>0</v>
      </c>
      <c r="R99" s="268">
        <f t="shared" si="28"/>
        <v>0</v>
      </c>
      <c r="S99" s="268">
        <f t="shared" si="28"/>
        <v>0</v>
      </c>
      <c r="T99" s="268">
        <f t="shared" si="28"/>
        <v>0</v>
      </c>
      <c r="U99" s="268">
        <f t="shared" si="28"/>
        <v>0</v>
      </c>
      <c r="V99" s="268">
        <f t="shared" si="28"/>
        <v>0</v>
      </c>
      <c r="W99" s="268">
        <f t="shared" si="28"/>
        <v>0</v>
      </c>
      <c r="X99" s="268">
        <f t="shared" si="28"/>
        <v>0</v>
      </c>
      <c r="Y99" s="268">
        <f t="shared" si="28"/>
        <v>0</v>
      </c>
      <c r="Z99" s="268">
        <f t="shared" si="28"/>
        <v>0</v>
      </c>
      <c r="AA99" s="268">
        <f t="shared" si="28"/>
        <v>0</v>
      </c>
      <c r="AB99" s="268">
        <f t="shared" si="28"/>
        <v>0</v>
      </c>
      <c r="AC99" s="268">
        <f t="shared" si="28"/>
        <v>0</v>
      </c>
      <c r="AD99" s="268">
        <f t="shared" si="28"/>
        <v>0</v>
      </c>
      <c r="AE99" s="268">
        <f t="shared" si="28"/>
        <v>0</v>
      </c>
      <c r="AF99" s="268">
        <f t="shared" si="28"/>
        <v>0</v>
      </c>
      <c r="AG99" s="268">
        <f t="shared" si="28"/>
        <v>0</v>
      </c>
      <c r="AH99" s="268">
        <f t="shared" si="28"/>
        <v>0</v>
      </c>
      <c r="AI99" s="268">
        <f t="shared" si="28"/>
        <v>0</v>
      </c>
      <c r="AJ99" s="268">
        <f t="shared" si="28"/>
        <v>0</v>
      </c>
      <c r="AK99" s="268">
        <f t="shared" si="28"/>
        <v>0</v>
      </c>
      <c r="AL99" s="269">
        <f t="shared" si="19"/>
        <v>0</v>
      </c>
      <c r="AM99" s="307"/>
      <c r="AN99" s="270" t="b">
        <v>0</v>
      </c>
    </row>
    <row r="100" ht="15.75" customHeight="1">
      <c r="A100" s="310" t="s">
        <v>24</v>
      </c>
      <c r="B100" s="256" t="s">
        <v>68</v>
      </c>
      <c r="C100" s="256" t="s">
        <v>11</v>
      </c>
      <c r="D100" s="256" t="s">
        <v>148</v>
      </c>
      <c r="E100" s="256"/>
      <c r="F100" s="256"/>
      <c r="G100" s="258"/>
      <c r="H100" s="258"/>
      <c r="I100" s="261"/>
      <c r="J100" s="261"/>
      <c r="K100" s="258"/>
      <c r="L100" s="258"/>
      <c r="M100" s="258"/>
      <c r="N100" s="258"/>
      <c r="O100" s="258"/>
      <c r="P100" s="261"/>
      <c r="Q100" s="261"/>
      <c r="R100" s="257"/>
      <c r="S100" s="257"/>
      <c r="T100" s="258"/>
      <c r="U100" s="258"/>
      <c r="V100" s="258"/>
      <c r="W100" s="261"/>
      <c r="X100" s="261"/>
      <c r="Y100" s="258"/>
      <c r="Z100" s="258"/>
      <c r="AA100" s="258"/>
      <c r="AB100" s="258"/>
      <c r="AC100" s="258"/>
      <c r="AD100" s="261"/>
      <c r="AE100" s="261"/>
      <c r="AF100" s="258"/>
      <c r="AG100" s="258"/>
      <c r="AH100" s="258"/>
      <c r="AI100" s="258"/>
      <c r="AJ100" s="258"/>
      <c r="AK100" s="258"/>
      <c r="AL100" s="290">
        <f t="shared" si="19"/>
        <v>0</v>
      </c>
      <c r="AM100" s="265"/>
      <c r="AN100" s="263" t="b">
        <v>0</v>
      </c>
    </row>
    <row r="101" ht="15.75" customHeight="1">
      <c r="A101" s="313" t="s">
        <v>24</v>
      </c>
      <c r="B101" s="314" t="s">
        <v>68</v>
      </c>
      <c r="C101" s="314" t="s">
        <v>11</v>
      </c>
      <c r="D101" s="314"/>
      <c r="E101" s="256"/>
      <c r="F101" s="256"/>
      <c r="G101" s="258"/>
      <c r="H101" s="258"/>
      <c r="I101" s="261"/>
      <c r="J101" s="261"/>
      <c r="K101" s="258"/>
      <c r="L101" s="258"/>
      <c r="M101" s="258"/>
      <c r="N101" s="258"/>
      <c r="O101" s="258"/>
      <c r="P101" s="261"/>
      <c r="Q101" s="261"/>
      <c r="R101" s="257"/>
      <c r="S101" s="257"/>
      <c r="T101" s="258"/>
      <c r="U101" s="258"/>
      <c r="V101" s="258"/>
      <c r="W101" s="261"/>
      <c r="X101" s="261"/>
      <c r="Y101" s="258"/>
      <c r="Z101" s="258"/>
      <c r="AA101" s="258"/>
      <c r="AB101" s="258"/>
      <c r="AC101" s="258"/>
      <c r="AD101" s="261"/>
      <c r="AE101" s="261"/>
      <c r="AF101" s="258"/>
      <c r="AG101" s="258"/>
      <c r="AH101" s="258"/>
      <c r="AI101" s="258"/>
      <c r="AJ101" s="258"/>
      <c r="AK101" s="258"/>
      <c r="AL101" s="290">
        <f t="shared" si="19"/>
        <v>0</v>
      </c>
      <c r="AM101" s="265"/>
      <c r="AN101" s="263" t="b">
        <v>0</v>
      </c>
    </row>
    <row r="102" ht="15.75" customHeight="1">
      <c r="A102" s="311" t="s">
        <v>24</v>
      </c>
      <c r="B102" s="291" t="s">
        <v>68</v>
      </c>
      <c r="C102" s="291" t="s">
        <v>11</v>
      </c>
      <c r="D102" s="291" t="s">
        <v>141</v>
      </c>
      <c r="E102" s="291"/>
      <c r="F102" s="291"/>
      <c r="G102" s="268">
        <f t="shared" ref="G102:AK102" si="29">SUM(G100:G101)</f>
        <v>0</v>
      </c>
      <c r="H102" s="268">
        <f t="shared" si="29"/>
        <v>0</v>
      </c>
      <c r="I102" s="268">
        <f t="shared" si="29"/>
        <v>0</v>
      </c>
      <c r="J102" s="268">
        <f t="shared" si="29"/>
        <v>0</v>
      </c>
      <c r="K102" s="268">
        <f t="shared" si="29"/>
        <v>0</v>
      </c>
      <c r="L102" s="268">
        <f t="shared" si="29"/>
        <v>0</v>
      </c>
      <c r="M102" s="268">
        <f t="shared" si="29"/>
        <v>0</v>
      </c>
      <c r="N102" s="268">
        <f t="shared" si="29"/>
        <v>0</v>
      </c>
      <c r="O102" s="268">
        <f t="shared" si="29"/>
        <v>0</v>
      </c>
      <c r="P102" s="268">
        <f t="shared" si="29"/>
        <v>0</v>
      </c>
      <c r="Q102" s="268">
        <f t="shared" si="29"/>
        <v>0</v>
      </c>
      <c r="R102" s="268">
        <f t="shared" si="29"/>
        <v>0</v>
      </c>
      <c r="S102" s="268">
        <f t="shared" si="29"/>
        <v>0</v>
      </c>
      <c r="T102" s="268">
        <f t="shared" si="29"/>
        <v>0</v>
      </c>
      <c r="U102" s="268">
        <f t="shared" si="29"/>
        <v>0</v>
      </c>
      <c r="V102" s="268">
        <f t="shared" si="29"/>
        <v>0</v>
      </c>
      <c r="W102" s="268">
        <f t="shared" si="29"/>
        <v>0</v>
      </c>
      <c r="X102" s="268">
        <f t="shared" si="29"/>
        <v>0</v>
      </c>
      <c r="Y102" s="268">
        <f t="shared" si="29"/>
        <v>0</v>
      </c>
      <c r="Z102" s="268">
        <f t="shared" si="29"/>
        <v>0</v>
      </c>
      <c r="AA102" s="268">
        <f t="shared" si="29"/>
        <v>0</v>
      </c>
      <c r="AB102" s="268">
        <f t="shared" si="29"/>
        <v>0</v>
      </c>
      <c r="AC102" s="268">
        <f t="shared" si="29"/>
        <v>0</v>
      </c>
      <c r="AD102" s="268">
        <f t="shared" si="29"/>
        <v>0</v>
      </c>
      <c r="AE102" s="268">
        <f t="shared" si="29"/>
        <v>0</v>
      </c>
      <c r="AF102" s="268">
        <f t="shared" si="29"/>
        <v>0</v>
      </c>
      <c r="AG102" s="268">
        <f t="shared" si="29"/>
        <v>0</v>
      </c>
      <c r="AH102" s="268">
        <f t="shared" si="29"/>
        <v>0</v>
      </c>
      <c r="AI102" s="268">
        <f t="shared" si="29"/>
        <v>0</v>
      </c>
      <c r="AJ102" s="268">
        <f t="shared" si="29"/>
        <v>0</v>
      </c>
      <c r="AK102" s="268">
        <f t="shared" si="29"/>
        <v>0</v>
      </c>
      <c r="AL102" s="269">
        <f t="shared" si="19"/>
        <v>0</v>
      </c>
      <c r="AM102" s="307"/>
      <c r="AN102" s="270" t="b">
        <v>0</v>
      </c>
    </row>
    <row r="103" ht="15.75" customHeight="1">
      <c r="A103" s="310" t="s">
        <v>24</v>
      </c>
      <c r="B103" s="256" t="s">
        <v>68</v>
      </c>
      <c r="C103" s="256" t="s">
        <v>15</v>
      </c>
      <c r="D103" s="256" t="s">
        <v>247</v>
      </c>
      <c r="E103" s="256"/>
      <c r="F103" s="256"/>
      <c r="G103" s="258"/>
      <c r="H103" s="258"/>
      <c r="I103" s="261"/>
      <c r="J103" s="261"/>
      <c r="K103" s="258"/>
      <c r="L103" s="258"/>
      <c r="M103" s="258"/>
      <c r="N103" s="258"/>
      <c r="O103" s="258">
        <v>1.0</v>
      </c>
      <c r="P103" s="261"/>
      <c r="Q103" s="261"/>
      <c r="R103" s="257"/>
      <c r="S103" s="257"/>
      <c r="T103" s="258">
        <v>1.0</v>
      </c>
      <c r="U103" s="258">
        <v>1.0</v>
      </c>
      <c r="V103" s="258">
        <v>1.0</v>
      </c>
      <c r="W103" s="261"/>
      <c r="X103" s="261"/>
      <c r="Y103" s="258">
        <v>1.0</v>
      </c>
      <c r="Z103" s="258">
        <v>1.0</v>
      </c>
      <c r="AA103" s="258"/>
      <c r="AB103" s="258"/>
      <c r="AC103" s="258"/>
      <c r="AD103" s="261"/>
      <c r="AE103" s="261"/>
      <c r="AF103" s="258"/>
      <c r="AG103" s="258"/>
      <c r="AH103" s="258"/>
      <c r="AI103" s="258"/>
      <c r="AJ103" s="258"/>
      <c r="AK103" s="258"/>
      <c r="AL103" s="290">
        <f t="shared" si="19"/>
        <v>6</v>
      </c>
      <c r="AM103" s="265"/>
      <c r="AN103" s="263" t="b">
        <v>0</v>
      </c>
    </row>
    <row r="104" ht="15.75" customHeight="1">
      <c r="A104" s="313" t="s">
        <v>24</v>
      </c>
      <c r="B104" s="314" t="s">
        <v>68</v>
      </c>
      <c r="C104" s="314" t="s">
        <v>15</v>
      </c>
      <c r="D104" s="314" t="s">
        <v>248</v>
      </c>
      <c r="E104" s="256"/>
      <c r="F104" s="256"/>
      <c r="G104" s="258"/>
      <c r="H104" s="258"/>
      <c r="I104" s="261"/>
      <c r="J104" s="261"/>
      <c r="K104" s="258"/>
      <c r="L104" s="258"/>
      <c r="M104" s="258"/>
      <c r="N104" s="258"/>
      <c r="O104" s="258"/>
      <c r="P104" s="261"/>
      <c r="Q104" s="261"/>
      <c r="R104" s="257"/>
      <c r="S104" s="257"/>
      <c r="T104" s="258"/>
      <c r="U104" s="258"/>
      <c r="V104" s="258"/>
      <c r="W104" s="261"/>
      <c r="X104" s="261"/>
      <c r="Y104" s="258"/>
      <c r="Z104" s="258"/>
      <c r="AA104" s="258"/>
      <c r="AB104" s="258"/>
      <c r="AC104" s="258"/>
      <c r="AD104" s="261"/>
      <c r="AE104" s="261"/>
      <c r="AF104" s="258"/>
      <c r="AG104" s="258"/>
      <c r="AH104" s="258"/>
      <c r="AI104" s="258"/>
      <c r="AJ104" s="258"/>
      <c r="AK104" s="258"/>
      <c r="AL104" s="290">
        <f t="shared" si="19"/>
        <v>0</v>
      </c>
      <c r="AM104" s="265"/>
      <c r="AN104" s="263" t="b">
        <v>0</v>
      </c>
    </row>
    <row r="105" ht="15.75" customHeight="1">
      <c r="A105" s="311" t="s">
        <v>24</v>
      </c>
      <c r="B105" s="291" t="s">
        <v>68</v>
      </c>
      <c r="C105" s="291" t="s">
        <v>15</v>
      </c>
      <c r="D105" s="291" t="s">
        <v>245</v>
      </c>
      <c r="E105" s="291"/>
      <c r="F105" s="291"/>
      <c r="G105" s="268">
        <f t="shared" ref="G105:AK105" si="30">SUM(G103:G104)</f>
        <v>0</v>
      </c>
      <c r="H105" s="268">
        <f t="shared" si="30"/>
        <v>0</v>
      </c>
      <c r="I105" s="268">
        <f t="shared" si="30"/>
        <v>0</v>
      </c>
      <c r="J105" s="268">
        <f t="shared" si="30"/>
        <v>0</v>
      </c>
      <c r="K105" s="268">
        <f t="shared" si="30"/>
        <v>0</v>
      </c>
      <c r="L105" s="268">
        <f t="shared" si="30"/>
        <v>0</v>
      </c>
      <c r="M105" s="268">
        <f t="shared" si="30"/>
        <v>0</v>
      </c>
      <c r="N105" s="268">
        <f t="shared" si="30"/>
        <v>0</v>
      </c>
      <c r="O105" s="268">
        <f t="shared" si="30"/>
        <v>1</v>
      </c>
      <c r="P105" s="268">
        <f t="shared" si="30"/>
        <v>0</v>
      </c>
      <c r="Q105" s="268">
        <f t="shared" si="30"/>
        <v>0</v>
      </c>
      <c r="R105" s="268">
        <f t="shared" si="30"/>
        <v>0</v>
      </c>
      <c r="S105" s="268">
        <f t="shared" si="30"/>
        <v>0</v>
      </c>
      <c r="T105" s="268">
        <f t="shared" si="30"/>
        <v>1</v>
      </c>
      <c r="U105" s="268">
        <f t="shared" si="30"/>
        <v>1</v>
      </c>
      <c r="V105" s="268">
        <f t="shared" si="30"/>
        <v>1</v>
      </c>
      <c r="W105" s="268">
        <f t="shared" si="30"/>
        <v>0</v>
      </c>
      <c r="X105" s="268">
        <f t="shared" si="30"/>
        <v>0</v>
      </c>
      <c r="Y105" s="268">
        <f t="shared" si="30"/>
        <v>1</v>
      </c>
      <c r="Z105" s="268">
        <f t="shared" si="30"/>
        <v>1</v>
      </c>
      <c r="AA105" s="268">
        <f t="shared" si="30"/>
        <v>0</v>
      </c>
      <c r="AB105" s="268">
        <f t="shared" si="30"/>
        <v>0</v>
      </c>
      <c r="AC105" s="268">
        <f t="shared" si="30"/>
        <v>0</v>
      </c>
      <c r="AD105" s="268">
        <f t="shared" si="30"/>
        <v>0</v>
      </c>
      <c r="AE105" s="268">
        <f t="shared" si="30"/>
        <v>0</v>
      </c>
      <c r="AF105" s="268">
        <f t="shared" si="30"/>
        <v>0</v>
      </c>
      <c r="AG105" s="268">
        <f t="shared" si="30"/>
        <v>0</v>
      </c>
      <c r="AH105" s="268">
        <f t="shared" si="30"/>
        <v>0</v>
      </c>
      <c r="AI105" s="268">
        <f t="shared" si="30"/>
        <v>0</v>
      </c>
      <c r="AJ105" s="268">
        <f t="shared" si="30"/>
        <v>0</v>
      </c>
      <c r="AK105" s="268">
        <f t="shared" si="30"/>
        <v>0</v>
      </c>
      <c r="AL105" s="269">
        <f t="shared" si="19"/>
        <v>6</v>
      </c>
      <c r="AM105" s="307"/>
      <c r="AN105" s="270" t="b">
        <v>0</v>
      </c>
    </row>
    <row r="106" ht="15.75" customHeight="1">
      <c r="A106" s="313" t="s">
        <v>24</v>
      </c>
      <c r="B106" s="314" t="s">
        <v>74</v>
      </c>
      <c r="C106" s="314" t="s">
        <v>11</v>
      </c>
      <c r="D106" s="314" t="s">
        <v>163</v>
      </c>
      <c r="E106" s="256"/>
      <c r="F106" s="256"/>
      <c r="G106" s="258">
        <v>4.0</v>
      </c>
      <c r="H106" s="258">
        <v>4.0</v>
      </c>
      <c r="I106" s="261">
        <v>4.0</v>
      </c>
      <c r="J106" s="261">
        <v>4.0</v>
      </c>
      <c r="K106" s="258">
        <v>4.0</v>
      </c>
      <c r="L106" s="258">
        <v>4.0</v>
      </c>
      <c r="M106" s="258">
        <v>4.0</v>
      </c>
      <c r="N106" s="258">
        <v>4.0</v>
      </c>
      <c r="O106" s="258">
        <v>4.0</v>
      </c>
      <c r="P106" s="261">
        <v>4.0</v>
      </c>
      <c r="Q106" s="261">
        <v>4.0</v>
      </c>
      <c r="R106" s="257">
        <v>4.0</v>
      </c>
      <c r="S106" s="257">
        <v>4.0</v>
      </c>
      <c r="T106" s="258">
        <v>4.0</v>
      </c>
      <c r="U106" s="258">
        <v>4.0</v>
      </c>
      <c r="V106" s="258">
        <v>4.0</v>
      </c>
      <c r="W106" s="261">
        <v>4.0</v>
      </c>
      <c r="X106" s="261">
        <v>4.0</v>
      </c>
      <c r="Y106" s="258">
        <v>4.0</v>
      </c>
      <c r="Z106" s="258">
        <v>4.0</v>
      </c>
      <c r="AA106" s="258">
        <v>4.0</v>
      </c>
      <c r="AB106" s="258">
        <v>4.0</v>
      </c>
      <c r="AC106" s="258">
        <v>4.0</v>
      </c>
      <c r="AD106" s="261"/>
      <c r="AE106" s="261">
        <v>2.0</v>
      </c>
      <c r="AF106" s="258">
        <v>4.0</v>
      </c>
      <c r="AG106" s="258">
        <v>4.0</v>
      </c>
      <c r="AH106" s="258">
        <v>4.0</v>
      </c>
      <c r="AI106" s="258">
        <v>4.0</v>
      </c>
      <c r="AJ106" s="258"/>
      <c r="AK106" s="258"/>
      <c r="AL106" s="290">
        <f t="shared" si="19"/>
        <v>110</v>
      </c>
      <c r="AM106" s="265"/>
      <c r="AN106" s="263" t="b">
        <v>0</v>
      </c>
    </row>
    <row r="107" ht="15.75" customHeight="1">
      <c r="A107" s="313" t="s">
        <v>24</v>
      </c>
      <c r="B107" s="314" t="s">
        <v>74</v>
      </c>
      <c r="C107" s="314" t="s">
        <v>11</v>
      </c>
      <c r="D107" s="314" t="s">
        <v>194</v>
      </c>
      <c r="E107" s="256"/>
      <c r="F107" s="256"/>
      <c r="G107" s="258"/>
      <c r="H107" s="258"/>
      <c r="I107" s="261"/>
      <c r="J107" s="261"/>
      <c r="K107" s="258"/>
      <c r="L107" s="258"/>
      <c r="M107" s="258"/>
      <c r="N107" s="258"/>
      <c r="O107" s="258"/>
      <c r="P107" s="261"/>
      <c r="Q107" s="261"/>
      <c r="R107" s="257"/>
      <c r="S107" s="257"/>
      <c r="T107" s="258"/>
      <c r="U107" s="258"/>
      <c r="V107" s="258"/>
      <c r="W107" s="261"/>
      <c r="X107" s="261"/>
      <c r="Y107" s="258"/>
      <c r="Z107" s="258"/>
      <c r="AA107" s="258"/>
      <c r="AB107" s="258"/>
      <c r="AC107" s="258"/>
      <c r="AD107" s="261">
        <v>4.0</v>
      </c>
      <c r="AE107" s="261">
        <v>2.0</v>
      </c>
      <c r="AF107" s="258"/>
      <c r="AG107" s="258"/>
      <c r="AH107" s="258"/>
      <c r="AI107" s="258"/>
      <c r="AJ107" s="258"/>
      <c r="AK107" s="258"/>
      <c r="AL107" s="290">
        <f t="shared" si="19"/>
        <v>6</v>
      </c>
      <c r="AM107" s="265"/>
      <c r="AN107" s="264" t="b">
        <v>0</v>
      </c>
    </row>
    <row r="108" ht="15.75" customHeight="1">
      <c r="A108" s="311" t="s">
        <v>24</v>
      </c>
      <c r="B108" s="291" t="s">
        <v>74</v>
      </c>
      <c r="C108" s="291" t="s">
        <v>11</v>
      </c>
      <c r="D108" s="291" t="s">
        <v>141</v>
      </c>
      <c r="E108" s="291"/>
      <c r="F108" s="291"/>
      <c r="G108" s="268">
        <f t="shared" ref="G108:AK108" si="31">SUM(G106)</f>
        <v>4</v>
      </c>
      <c r="H108" s="268">
        <f t="shared" si="31"/>
        <v>4</v>
      </c>
      <c r="I108" s="268">
        <f t="shared" si="31"/>
        <v>4</v>
      </c>
      <c r="J108" s="268">
        <f t="shared" si="31"/>
        <v>4</v>
      </c>
      <c r="K108" s="268">
        <f t="shared" si="31"/>
        <v>4</v>
      </c>
      <c r="L108" s="268">
        <f t="shared" si="31"/>
        <v>4</v>
      </c>
      <c r="M108" s="268">
        <f t="shared" si="31"/>
        <v>4</v>
      </c>
      <c r="N108" s="268">
        <f t="shared" si="31"/>
        <v>4</v>
      </c>
      <c r="O108" s="268">
        <f t="shared" si="31"/>
        <v>4</v>
      </c>
      <c r="P108" s="268">
        <f t="shared" si="31"/>
        <v>4</v>
      </c>
      <c r="Q108" s="268">
        <f t="shared" si="31"/>
        <v>4</v>
      </c>
      <c r="R108" s="268">
        <f t="shared" si="31"/>
        <v>4</v>
      </c>
      <c r="S108" s="268">
        <f t="shared" si="31"/>
        <v>4</v>
      </c>
      <c r="T108" s="268">
        <f t="shared" si="31"/>
        <v>4</v>
      </c>
      <c r="U108" s="268">
        <f t="shared" si="31"/>
        <v>4</v>
      </c>
      <c r="V108" s="268">
        <f t="shared" si="31"/>
        <v>4</v>
      </c>
      <c r="W108" s="268">
        <f t="shared" si="31"/>
        <v>4</v>
      </c>
      <c r="X108" s="268">
        <f t="shared" si="31"/>
        <v>4</v>
      </c>
      <c r="Y108" s="268">
        <f t="shared" si="31"/>
        <v>4</v>
      </c>
      <c r="Z108" s="268">
        <f t="shared" si="31"/>
        <v>4</v>
      </c>
      <c r="AA108" s="268">
        <f t="shared" si="31"/>
        <v>4</v>
      </c>
      <c r="AB108" s="268">
        <f t="shared" si="31"/>
        <v>4</v>
      </c>
      <c r="AC108" s="268">
        <f t="shared" si="31"/>
        <v>4</v>
      </c>
      <c r="AD108" s="268">
        <f t="shared" si="31"/>
        <v>0</v>
      </c>
      <c r="AE108" s="268">
        <f t="shared" si="31"/>
        <v>2</v>
      </c>
      <c r="AF108" s="268">
        <f t="shared" si="31"/>
        <v>4</v>
      </c>
      <c r="AG108" s="268">
        <f t="shared" si="31"/>
        <v>4</v>
      </c>
      <c r="AH108" s="268">
        <f t="shared" si="31"/>
        <v>4</v>
      </c>
      <c r="AI108" s="268">
        <f t="shared" si="31"/>
        <v>4</v>
      </c>
      <c r="AJ108" s="268">
        <f t="shared" si="31"/>
        <v>0</v>
      </c>
      <c r="AK108" s="268">
        <f t="shared" si="31"/>
        <v>0</v>
      </c>
      <c r="AL108" s="269">
        <f t="shared" si="19"/>
        <v>110</v>
      </c>
      <c r="AM108" s="315"/>
      <c r="AN108" s="270" t="b">
        <v>0</v>
      </c>
    </row>
    <row r="109" ht="15.75" customHeight="1">
      <c r="A109" s="313" t="s">
        <v>24</v>
      </c>
      <c r="B109" s="314" t="s">
        <v>74</v>
      </c>
      <c r="C109" s="314" t="s">
        <v>15</v>
      </c>
      <c r="D109" s="314" t="s">
        <v>257</v>
      </c>
      <c r="E109" s="314"/>
      <c r="F109" s="314"/>
      <c r="G109" s="258"/>
      <c r="H109" s="258"/>
      <c r="I109" s="261"/>
      <c r="J109" s="261"/>
      <c r="K109" s="258"/>
      <c r="L109" s="258"/>
      <c r="M109" s="258"/>
      <c r="N109" s="258"/>
      <c r="O109" s="258"/>
      <c r="P109" s="261"/>
      <c r="Q109" s="261"/>
      <c r="R109" s="257"/>
      <c r="S109" s="257"/>
      <c r="T109" s="258"/>
      <c r="U109" s="258"/>
      <c r="V109" s="316"/>
      <c r="W109" s="333"/>
      <c r="X109" s="261"/>
      <c r="Y109" s="258"/>
      <c r="Z109" s="258">
        <v>2.0</v>
      </c>
      <c r="AA109" s="258">
        <v>2.0</v>
      </c>
      <c r="AB109" s="258">
        <v>2.0</v>
      </c>
      <c r="AC109" s="258">
        <v>2.0</v>
      </c>
      <c r="AD109" s="261"/>
      <c r="AE109" s="261"/>
      <c r="AF109" s="258">
        <v>2.0</v>
      </c>
      <c r="AG109" s="258">
        <v>2.0</v>
      </c>
      <c r="AH109" s="258">
        <v>2.0</v>
      </c>
      <c r="AI109" s="258">
        <v>2.0</v>
      </c>
      <c r="AJ109" s="258"/>
      <c r="AK109" s="258"/>
      <c r="AL109" s="290">
        <f t="shared" si="19"/>
        <v>16</v>
      </c>
      <c r="AM109" s="317"/>
      <c r="AN109" s="263" t="b">
        <v>0</v>
      </c>
    </row>
    <row r="110" ht="15.75" customHeight="1">
      <c r="A110" s="313" t="s">
        <v>24</v>
      </c>
      <c r="B110" s="314" t="s">
        <v>74</v>
      </c>
      <c r="C110" s="314" t="s">
        <v>15</v>
      </c>
      <c r="D110" s="314" t="s">
        <v>248</v>
      </c>
      <c r="E110" s="314"/>
      <c r="F110" s="314"/>
      <c r="G110" s="258">
        <v>2.0</v>
      </c>
      <c r="H110" s="258">
        <v>2.0</v>
      </c>
      <c r="I110" s="261"/>
      <c r="J110" s="261"/>
      <c r="K110" s="258">
        <v>2.0</v>
      </c>
      <c r="L110" s="258">
        <v>2.0</v>
      </c>
      <c r="M110" s="258">
        <v>2.0</v>
      </c>
      <c r="N110" s="258">
        <v>2.0</v>
      </c>
      <c r="O110" s="258">
        <v>2.0</v>
      </c>
      <c r="P110" s="261"/>
      <c r="Q110" s="261"/>
      <c r="R110" s="257">
        <v>2.0</v>
      </c>
      <c r="S110" s="257">
        <v>2.0</v>
      </c>
      <c r="T110" s="258">
        <v>2.0</v>
      </c>
      <c r="U110" s="258">
        <v>2.0</v>
      </c>
      <c r="V110" s="258">
        <v>2.0</v>
      </c>
      <c r="W110" s="261"/>
      <c r="X110" s="261"/>
      <c r="Y110" s="258">
        <v>2.0</v>
      </c>
      <c r="Z110" s="258"/>
      <c r="AA110" s="258"/>
      <c r="AB110" s="258"/>
      <c r="AC110" s="258"/>
      <c r="AD110" s="261"/>
      <c r="AE110" s="261"/>
      <c r="AF110" s="258"/>
      <c r="AG110" s="258"/>
      <c r="AH110" s="258"/>
      <c r="AI110" s="258"/>
      <c r="AJ110" s="258"/>
      <c r="AK110" s="258"/>
      <c r="AL110" s="290">
        <f t="shared" si="19"/>
        <v>26</v>
      </c>
      <c r="AM110" s="265"/>
      <c r="AN110" s="263" t="b">
        <v>0</v>
      </c>
    </row>
    <row r="111" ht="15.75" customHeight="1">
      <c r="A111" s="311" t="s">
        <v>24</v>
      </c>
      <c r="B111" s="291" t="s">
        <v>74</v>
      </c>
      <c r="C111" s="291" t="s">
        <v>15</v>
      </c>
      <c r="D111" s="291" t="s">
        <v>245</v>
      </c>
      <c r="E111" s="291"/>
      <c r="F111" s="291"/>
      <c r="G111" s="318">
        <f t="shared" ref="G111:Y111" si="32">SUM(G109:G110)</f>
        <v>2</v>
      </c>
      <c r="H111" s="318">
        <f t="shared" si="32"/>
        <v>2</v>
      </c>
      <c r="I111" s="318">
        <f t="shared" si="32"/>
        <v>0</v>
      </c>
      <c r="J111" s="318">
        <f t="shared" si="32"/>
        <v>0</v>
      </c>
      <c r="K111" s="318">
        <f t="shared" si="32"/>
        <v>2</v>
      </c>
      <c r="L111" s="318">
        <f t="shared" si="32"/>
        <v>2</v>
      </c>
      <c r="M111" s="318">
        <f t="shared" si="32"/>
        <v>2</v>
      </c>
      <c r="N111" s="318">
        <f t="shared" si="32"/>
        <v>2</v>
      </c>
      <c r="O111" s="318">
        <f t="shared" si="32"/>
        <v>2</v>
      </c>
      <c r="P111" s="318">
        <f t="shared" si="32"/>
        <v>0</v>
      </c>
      <c r="Q111" s="318">
        <f t="shared" si="32"/>
        <v>0</v>
      </c>
      <c r="R111" s="318">
        <f t="shared" si="32"/>
        <v>2</v>
      </c>
      <c r="S111" s="318">
        <f t="shared" si="32"/>
        <v>2</v>
      </c>
      <c r="T111" s="318">
        <f t="shared" si="32"/>
        <v>2</v>
      </c>
      <c r="U111" s="318">
        <f t="shared" si="32"/>
        <v>2</v>
      </c>
      <c r="V111" s="318">
        <f t="shared" si="32"/>
        <v>2</v>
      </c>
      <c r="W111" s="318">
        <f t="shared" si="32"/>
        <v>0</v>
      </c>
      <c r="X111" s="318">
        <f t="shared" si="32"/>
        <v>0</v>
      </c>
      <c r="Y111" s="318">
        <f t="shared" si="32"/>
        <v>2</v>
      </c>
      <c r="Z111" s="318"/>
      <c r="AA111" s="318">
        <f t="shared" ref="AA111:AK111" si="33">SUM(AA109:AA110)</f>
        <v>2</v>
      </c>
      <c r="AB111" s="318">
        <f t="shared" si="33"/>
        <v>2</v>
      </c>
      <c r="AC111" s="318">
        <f t="shared" si="33"/>
        <v>2</v>
      </c>
      <c r="AD111" s="318">
        <f t="shared" si="33"/>
        <v>0</v>
      </c>
      <c r="AE111" s="318">
        <f t="shared" si="33"/>
        <v>0</v>
      </c>
      <c r="AF111" s="318">
        <f t="shared" si="33"/>
        <v>2</v>
      </c>
      <c r="AG111" s="318">
        <f t="shared" si="33"/>
        <v>2</v>
      </c>
      <c r="AH111" s="318">
        <f t="shared" si="33"/>
        <v>2</v>
      </c>
      <c r="AI111" s="318">
        <f t="shared" si="33"/>
        <v>2</v>
      </c>
      <c r="AJ111" s="318">
        <f t="shared" si="33"/>
        <v>0</v>
      </c>
      <c r="AK111" s="318">
        <f t="shared" si="33"/>
        <v>0</v>
      </c>
      <c r="AL111" s="269">
        <f t="shared" si="19"/>
        <v>40</v>
      </c>
      <c r="AM111" s="315"/>
      <c r="AN111" s="270" t="b">
        <v>0</v>
      </c>
    </row>
    <row r="112" ht="15.75" customHeight="1">
      <c r="A112" s="313" t="s">
        <v>24</v>
      </c>
      <c r="B112" s="314" t="s">
        <v>74</v>
      </c>
      <c r="C112" s="256" t="s">
        <v>22</v>
      </c>
      <c r="D112" s="256" t="s">
        <v>280</v>
      </c>
      <c r="E112" s="314"/>
      <c r="F112" s="314"/>
      <c r="G112" s="258"/>
      <c r="H112" s="258"/>
      <c r="I112" s="261"/>
      <c r="J112" s="261"/>
      <c r="K112" s="258"/>
      <c r="L112" s="258"/>
      <c r="M112" s="258"/>
      <c r="N112" s="258"/>
      <c r="O112" s="258"/>
      <c r="P112" s="261"/>
      <c r="Q112" s="261"/>
      <c r="R112" s="257"/>
      <c r="S112" s="257"/>
      <c r="T112" s="258"/>
      <c r="U112" s="258"/>
      <c r="V112" s="258"/>
      <c r="W112" s="261"/>
      <c r="X112" s="261"/>
      <c r="Y112" s="258"/>
      <c r="Z112" s="258"/>
      <c r="AA112" s="258"/>
      <c r="AB112" s="258"/>
      <c r="AC112" s="258"/>
      <c r="AD112" s="261"/>
      <c r="AE112" s="261"/>
      <c r="AF112" s="258"/>
      <c r="AG112" s="258"/>
      <c r="AH112" s="258"/>
      <c r="AI112" s="258">
        <v>1.0</v>
      </c>
      <c r="AJ112" s="258"/>
      <c r="AK112" s="258"/>
      <c r="AL112" s="290">
        <f t="shared" si="19"/>
        <v>1</v>
      </c>
      <c r="AM112" s="265"/>
      <c r="AN112" s="263" t="b">
        <v>1</v>
      </c>
    </row>
    <row r="113" ht="15.75" customHeight="1">
      <c r="A113" s="311" t="s">
        <v>24</v>
      </c>
      <c r="B113" s="291" t="s">
        <v>74</v>
      </c>
      <c r="C113" s="291" t="s">
        <v>22</v>
      </c>
      <c r="D113" s="291" t="s">
        <v>279</v>
      </c>
      <c r="E113" s="291"/>
      <c r="F113" s="291"/>
      <c r="G113" s="268">
        <f t="shared" ref="G113:AK113" si="34">SUM(G112)</f>
        <v>0</v>
      </c>
      <c r="H113" s="268">
        <f t="shared" si="34"/>
        <v>0</v>
      </c>
      <c r="I113" s="268">
        <f t="shared" si="34"/>
        <v>0</v>
      </c>
      <c r="J113" s="268">
        <f t="shared" si="34"/>
        <v>0</v>
      </c>
      <c r="K113" s="268">
        <f t="shared" si="34"/>
        <v>0</v>
      </c>
      <c r="L113" s="268">
        <f t="shared" si="34"/>
        <v>0</v>
      </c>
      <c r="M113" s="268">
        <f t="shared" si="34"/>
        <v>0</v>
      </c>
      <c r="N113" s="268">
        <f t="shared" si="34"/>
        <v>0</v>
      </c>
      <c r="O113" s="268">
        <f t="shared" si="34"/>
        <v>0</v>
      </c>
      <c r="P113" s="268">
        <f t="shared" si="34"/>
        <v>0</v>
      </c>
      <c r="Q113" s="268">
        <f t="shared" si="34"/>
        <v>0</v>
      </c>
      <c r="R113" s="268">
        <f t="shared" si="34"/>
        <v>0</v>
      </c>
      <c r="S113" s="268">
        <f t="shared" si="34"/>
        <v>0</v>
      </c>
      <c r="T113" s="268">
        <f t="shared" si="34"/>
        <v>0</v>
      </c>
      <c r="U113" s="268">
        <f t="shared" si="34"/>
        <v>0</v>
      </c>
      <c r="V113" s="268">
        <f t="shared" si="34"/>
        <v>0</v>
      </c>
      <c r="W113" s="268">
        <f t="shared" si="34"/>
        <v>0</v>
      </c>
      <c r="X113" s="268">
        <f t="shared" si="34"/>
        <v>0</v>
      </c>
      <c r="Y113" s="268">
        <f t="shared" si="34"/>
        <v>0</v>
      </c>
      <c r="Z113" s="268">
        <f t="shared" si="34"/>
        <v>0</v>
      </c>
      <c r="AA113" s="268">
        <f t="shared" si="34"/>
        <v>0</v>
      </c>
      <c r="AB113" s="268">
        <f t="shared" si="34"/>
        <v>0</v>
      </c>
      <c r="AC113" s="268">
        <f t="shared" si="34"/>
        <v>0</v>
      </c>
      <c r="AD113" s="268">
        <f t="shared" si="34"/>
        <v>0</v>
      </c>
      <c r="AE113" s="268">
        <f t="shared" si="34"/>
        <v>0</v>
      </c>
      <c r="AF113" s="268">
        <f t="shared" si="34"/>
        <v>0</v>
      </c>
      <c r="AG113" s="268">
        <f t="shared" si="34"/>
        <v>0</v>
      </c>
      <c r="AH113" s="268">
        <f t="shared" si="34"/>
        <v>0</v>
      </c>
      <c r="AI113" s="268">
        <f t="shared" si="34"/>
        <v>1</v>
      </c>
      <c r="AJ113" s="268">
        <f t="shared" si="34"/>
        <v>0</v>
      </c>
      <c r="AK113" s="268">
        <f t="shared" si="34"/>
        <v>0</v>
      </c>
      <c r="AL113" s="269">
        <f t="shared" si="19"/>
        <v>1</v>
      </c>
      <c r="AM113" s="315"/>
      <c r="AN113" s="270" t="b">
        <v>0</v>
      </c>
    </row>
    <row r="114" ht="15.75" customHeight="1">
      <c r="A114" s="313" t="s">
        <v>24</v>
      </c>
      <c r="B114" s="314" t="s">
        <v>74</v>
      </c>
      <c r="C114" s="256" t="s">
        <v>7</v>
      </c>
      <c r="D114" s="256" t="s">
        <v>269</v>
      </c>
      <c r="E114" s="256"/>
      <c r="F114" s="256"/>
      <c r="G114" s="258"/>
      <c r="H114" s="258">
        <v>1.0</v>
      </c>
      <c r="I114" s="261"/>
      <c r="J114" s="261"/>
      <c r="K114" s="258"/>
      <c r="L114" s="258">
        <v>1.0</v>
      </c>
      <c r="M114" s="258"/>
      <c r="N114" s="258"/>
      <c r="O114" s="258">
        <v>1.0</v>
      </c>
      <c r="P114" s="261"/>
      <c r="Q114" s="261"/>
      <c r="R114" s="257"/>
      <c r="S114" s="257">
        <v>1.0</v>
      </c>
      <c r="T114" s="258"/>
      <c r="U114" s="258"/>
      <c r="V114" s="258">
        <v>1.0</v>
      </c>
      <c r="W114" s="261"/>
      <c r="X114" s="261"/>
      <c r="Y114" s="258"/>
      <c r="Z114" s="258">
        <v>1.0</v>
      </c>
      <c r="AA114" s="258"/>
      <c r="AB114" s="258"/>
      <c r="AC114" s="258">
        <v>1.0</v>
      </c>
      <c r="AD114" s="261"/>
      <c r="AE114" s="261"/>
      <c r="AF114" s="258"/>
      <c r="AG114" s="258">
        <v>1.0</v>
      </c>
      <c r="AH114" s="258"/>
      <c r="AI114" s="258">
        <v>1.0</v>
      </c>
      <c r="AJ114" s="258"/>
      <c r="AK114" s="258"/>
      <c r="AL114" s="290">
        <f t="shared" si="19"/>
        <v>9</v>
      </c>
      <c r="AM114" s="265"/>
      <c r="AN114" s="263" t="b">
        <v>1</v>
      </c>
    </row>
    <row r="115" ht="15.75" customHeight="1">
      <c r="A115" s="311" t="s">
        <v>24</v>
      </c>
      <c r="B115" s="291" t="s">
        <v>74</v>
      </c>
      <c r="C115" s="291" t="s">
        <v>7</v>
      </c>
      <c r="D115" s="291" t="s">
        <v>267</v>
      </c>
      <c r="E115" s="291"/>
      <c r="F115" s="291"/>
      <c r="G115" s="268">
        <f t="shared" ref="G115:AK115" si="35">SUM(G114)</f>
        <v>0</v>
      </c>
      <c r="H115" s="268">
        <f t="shared" si="35"/>
        <v>1</v>
      </c>
      <c r="I115" s="268">
        <f t="shared" si="35"/>
        <v>0</v>
      </c>
      <c r="J115" s="268">
        <f t="shared" si="35"/>
        <v>0</v>
      </c>
      <c r="K115" s="268">
        <f t="shared" si="35"/>
        <v>0</v>
      </c>
      <c r="L115" s="268">
        <f t="shared" si="35"/>
        <v>1</v>
      </c>
      <c r="M115" s="268">
        <f t="shared" si="35"/>
        <v>0</v>
      </c>
      <c r="N115" s="268">
        <f t="shared" si="35"/>
        <v>0</v>
      </c>
      <c r="O115" s="268">
        <f t="shared" si="35"/>
        <v>1</v>
      </c>
      <c r="P115" s="268">
        <f t="shared" si="35"/>
        <v>0</v>
      </c>
      <c r="Q115" s="268">
        <f t="shared" si="35"/>
        <v>0</v>
      </c>
      <c r="R115" s="268">
        <f t="shared" si="35"/>
        <v>0</v>
      </c>
      <c r="S115" s="268">
        <f t="shared" si="35"/>
        <v>1</v>
      </c>
      <c r="T115" s="268">
        <f t="shared" si="35"/>
        <v>0</v>
      </c>
      <c r="U115" s="268">
        <f t="shared" si="35"/>
        <v>0</v>
      </c>
      <c r="V115" s="268">
        <f t="shared" si="35"/>
        <v>1</v>
      </c>
      <c r="W115" s="268">
        <f t="shared" si="35"/>
        <v>0</v>
      </c>
      <c r="X115" s="268">
        <f t="shared" si="35"/>
        <v>0</v>
      </c>
      <c r="Y115" s="268">
        <f t="shared" si="35"/>
        <v>0</v>
      </c>
      <c r="Z115" s="268">
        <f t="shared" si="35"/>
        <v>1</v>
      </c>
      <c r="AA115" s="268">
        <f t="shared" si="35"/>
        <v>0</v>
      </c>
      <c r="AB115" s="268">
        <f t="shared" si="35"/>
        <v>0</v>
      </c>
      <c r="AC115" s="268">
        <f t="shared" si="35"/>
        <v>1</v>
      </c>
      <c r="AD115" s="268">
        <f t="shared" si="35"/>
        <v>0</v>
      </c>
      <c r="AE115" s="268">
        <f t="shared" si="35"/>
        <v>0</v>
      </c>
      <c r="AF115" s="268">
        <f t="shared" si="35"/>
        <v>0</v>
      </c>
      <c r="AG115" s="268">
        <f t="shared" si="35"/>
        <v>1</v>
      </c>
      <c r="AH115" s="268">
        <f t="shared" si="35"/>
        <v>0</v>
      </c>
      <c r="AI115" s="268">
        <f t="shared" si="35"/>
        <v>1</v>
      </c>
      <c r="AJ115" s="268">
        <f t="shared" si="35"/>
        <v>0</v>
      </c>
      <c r="AK115" s="268">
        <f t="shared" si="35"/>
        <v>0</v>
      </c>
      <c r="AL115" s="269">
        <f t="shared" si="19"/>
        <v>9</v>
      </c>
      <c r="AM115" s="315"/>
      <c r="AN115" s="270" t="b">
        <v>0</v>
      </c>
    </row>
    <row r="116" ht="15.75" customHeight="1">
      <c r="A116" s="313"/>
      <c r="B116" s="314"/>
      <c r="C116" s="256"/>
      <c r="D116" s="256"/>
      <c r="E116" s="256"/>
      <c r="F116" s="256"/>
      <c r="G116" s="258"/>
      <c r="H116" s="258"/>
      <c r="I116" s="261"/>
      <c r="J116" s="261"/>
      <c r="K116" s="258"/>
      <c r="L116" s="258"/>
      <c r="M116" s="258"/>
      <c r="N116" s="258"/>
      <c r="O116" s="258"/>
      <c r="P116" s="261"/>
      <c r="Q116" s="261"/>
      <c r="R116" s="257"/>
      <c r="S116" s="257"/>
      <c r="T116" s="258"/>
      <c r="U116" s="258"/>
      <c r="V116" s="258"/>
      <c r="W116" s="261"/>
      <c r="X116" s="261"/>
      <c r="Y116" s="258"/>
      <c r="Z116" s="258"/>
      <c r="AA116" s="258"/>
      <c r="AB116" s="258"/>
      <c r="AC116" s="258"/>
      <c r="AD116" s="261"/>
      <c r="AE116" s="261"/>
      <c r="AF116" s="258"/>
      <c r="AG116" s="258"/>
      <c r="AH116" s="258"/>
      <c r="AI116" s="258"/>
      <c r="AJ116" s="258"/>
      <c r="AK116" s="258"/>
      <c r="AL116" s="290">
        <f t="shared" si="19"/>
        <v>0</v>
      </c>
      <c r="AM116" s="265"/>
      <c r="AN116" s="263" t="b">
        <v>0</v>
      </c>
    </row>
    <row r="117" ht="15.75" customHeight="1">
      <c r="A117" s="313"/>
      <c r="B117" s="314"/>
      <c r="C117" s="256"/>
      <c r="D117" s="256"/>
      <c r="E117" s="256"/>
      <c r="F117" s="256"/>
      <c r="G117" s="258"/>
      <c r="H117" s="258"/>
      <c r="I117" s="261"/>
      <c r="J117" s="261"/>
      <c r="K117" s="258"/>
      <c r="L117" s="258"/>
      <c r="M117" s="258"/>
      <c r="N117" s="258"/>
      <c r="O117" s="258"/>
      <c r="P117" s="261"/>
      <c r="Q117" s="261"/>
      <c r="R117" s="257"/>
      <c r="S117" s="257"/>
      <c r="T117" s="258"/>
      <c r="U117" s="258"/>
      <c r="V117" s="258"/>
      <c r="W117" s="261"/>
      <c r="X117" s="261"/>
      <c r="Y117" s="258"/>
      <c r="Z117" s="258"/>
      <c r="AA117" s="258"/>
      <c r="AB117" s="258"/>
      <c r="AC117" s="258"/>
      <c r="AD117" s="261"/>
      <c r="AE117" s="261"/>
      <c r="AF117" s="258"/>
      <c r="AG117" s="258"/>
      <c r="AH117" s="258"/>
      <c r="AI117" s="258"/>
      <c r="AJ117" s="258"/>
      <c r="AK117" s="258"/>
      <c r="AL117" s="290">
        <f t="shared" si="19"/>
        <v>0</v>
      </c>
      <c r="AM117" s="265"/>
      <c r="AN117" s="263" t="b">
        <v>0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AN$117"/>
  <customSheetViews>
    <customSheetView guid="{8C84F9F5-B296-408E-B058-38FD62EB4A0B}" filter="1" showAutoFilter="1">
      <autoFilter ref="$A$14:$AN$87">
        <filterColumn colId="2">
          <filters>
            <filter val="Cuidador"/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1701303831"/>
        </ext>
      </extLst>
    </customSheetView>
    <customSheetView guid="{3AFAE1BF-D431-4701-B0FE-308CDF890555}" filter="1" showAutoFilter="1">
      <autoFilter ref="$A$14:$AN$51">
        <filterColumn colId="3">
          <filters>
            <filter val="Proveedores Kinesiologos"/>
            <filter val="Graglia Gustavo (GEREMCIA, DIRECION MEDICA, MEDICO)"/>
            <filter val="Dr Aramayo Gerardo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Melo (CHOFER)"/>
            <filter val="Mojan Jorge"/>
            <filter val="Leandra Griguol"/>
            <filter val="Polo Daniela"/>
            <filter val="Lazarte Graciela"/>
            <filter val="Proveedores Medicos"/>
            <filter val="Correa Agustina"/>
            <filter val="Jerez Daiana"/>
            <filter val="Viloria Judith"/>
            <filter val="Romero Janet"/>
            <filter val="Galeano Adriana Aginaldo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88916369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71:AK71"/>
    <mergeCell ref="G72:AK72"/>
  </mergeCells>
  <conditionalFormatting sqref="Q6">
    <cfRule type="notContainsBlanks" dxfId="0" priority="1">
      <formula>LEN(TRIM(Q6))&gt;0</formula>
    </cfRule>
  </conditionalFormatting>
  <conditionalFormatting sqref="G14:AK14">
    <cfRule type="expression" dxfId="1" priority="2">
      <formula>WEEKDAY(G9,2)&gt;WEEKDAY(H9,2)</formula>
    </cfRule>
  </conditionalFormatting>
  <conditionalFormatting sqref="G13:AK13 P6">
    <cfRule type="notContainsBlanks" dxfId="0" priority="3">
      <formula>LEN(TRIM(G13))&gt;0</formula>
    </cfRule>
  </conditionalFormatting>
  <conditionalFormatting sqref="G5:I5">
    <cfRule type="notContainsBlanks" dxfId="0" priority="4">
      <formula>LEN(TRIM(G5))&gt;0</formula>
    </cfRule>
  </conditionalFormatting>
  <conditionalFormatting sqref="G14:AK14">
    <cfRule type="expression" dxfId="2" priority="5">
      <formula>MONTH(G9)&lt;&gt;MONTH($G$5&amp;1)</formula>
    </cfRule>
  </conditionalFormatting>
  <conditionalFormatting sqref="G15:AK15">
    <cfRule type="expression" dxfId="3" priority="6">
      <formula>MONTH(G9)=MONTH($G$5&amp;1)</formula>
    </cfRule>
  </conditionalFormatting>
  <conditionalFormatting sqref="G15:AK15">
    <cfRule type="expression" dxfId="4" priority="7">
      <formula>MONTH(G9)&lt;&gt;MONTH($G$5&amp;1)</formula>
    </cfRule>
  </conditionalFormatting>
  <conditionalFormatting sqref="G13:AK13">
    <cfRule type="notContainsBlanks" dxfId="0" priority="8">
      <formula>LEN(TRIM(G13))&gt;0</formula>
    </cfRule>
  </conditionalFormatting>
  <conditionalFormatting sqref="G13:AK13">
    <cfRule type="expression" dxfId="5" priority="9">
      <formula>MONTH(G9)=MONTH($G$5&amp;1)</formula>
    </cfRule>
  </conditionalFormatting>
  <conditionalFormatting sqref="A3:D12">
    <cfRule type="cellIs" dxfId="0" priority="10" operator="equal">
      <formula>FECHA</formula>
    </cfRule>
  </conditionalFormatting>
  <conditionalFormatting sqref="G9:AK12">
    <cfRule type="cellIs" dxfId="6" priority="11" operator="equal">
      <formula>"1/1/2024"</formula>
    </cfRule>
  </conditionalFormatting>
  <conditionalFormatting sqref="G9:AK12">
    <cfRule type="cellIs" dxfId="6" priority="12" operator="equal">
      <formula>"24/3/2024"</formula>
    </cfRule>
  </conditionalFormatting>
  <conditionalFormatting sqref="G9:AK12">
    <cfRule type="cellIs" dxfId="6" priority="13" operator="equal">
      <formula>"2/4/2024"</formula>
    </cfRule>
  </conditionalFormatting>
  <conditionalFormatting sqref="G9:AK12">
    <cfRule type="cellIs" dxfId="6" priority="14" operator="equal">
      <formula>"7/4/2024"</formula>
    </cfRule>
  </conditionalFormatting>
  <conditionalFormatting sqref="G9:AK12">
    <cfRule type="cellIs" dxfId="6" priority="15" operator="equal">
      <formula>"1/5/2024"</formula>
    </cfRule>
  </conditionalFormatting>
  <conditionalFormatting sqref="G9:AK12">
    <cfRule type="cellIs" dxfId="6" priority="16" operator="equal">
      <formula>"25/5/2024"</formula>
    </cfRule>
  </conditionalFormatting>
  <conditionalFormatting sqref="G9:AK12">
    <cfRule type="cellIs" dxfId="6" priority="17" operator="equal">
      <formula>"17/6/2024"</formula>
    </cfRule>
  </conditionalFormatting>
  <conditionalFormatting sqref="G9:AK12">
    <cfRule type="cellIs" dxfId="6" priority="18" operator="equal">
      <formula>"20/6/2024"</formula>
    </cfRule>
  </conditionalFormatting>
  <conditionalFormatting sqref="G9:AK12">
    <cfRule type="cellIs" dxfId="6" priority="19" operator="equal">
      <formula>"13/10/2024"</formula>
    </cfRule>
  </conditionalFormatting>
  <conditionalFormatting sqref="G9:AK12">
    <cfRule type="cellIs" dxfId="6" priority="20" operator="equal">
      <formula>"20/11/2024"</formula>
    </cfRule>
  </conditionalFormatting>
  <conditionalFormatting sqref="G9:AK12">
    <cfRule type="cellIs" dxfId="6" priority="21" operator="equal">
      <formula>"8/12/2024"</formula>
    </cfRule>
  </conditionalFormatting>
  <conditionalFormatting sqref="G9:AK12">
    <cfRule type="cellIs" dxfId="6" priority="22" operator="equal">
      <formula>"25/12/2024"</formula>
    </cfRule>
  </conditionalFormatting>
  <conditionalFormatting sqref="G9:AK12">
    <cfRule type="timePeriod" dxfId="8" priority="23" timePeriod="today"/>
  </conditionalFormatting>
  <conditionalFormatting sqref="G9:AK12">
    <cfRule type="expression" dxfId="8" priority="24">
      <formula>G9=45334</formula>
    </cfRule>
  </conditionalFormatting>
  <conditionalFormatting sqref="G9:AK12">
    <cfRule type="expression" dxfId="8" priority="25">
      <formula>G9=45335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InputMessage="1" showErrorMessage="1" prompt="Haz clic e introduce un valor del intervalo" sqref="C16:C117">
      <formula1>'LISTAS DESPLEGABLES '!$E$2:$E$1000</formula1>
    </dataValidation>
    <dataValidation type="list" allowBlank="1" showInputMessage="1" showErrorMessage="1" prompt="Haz clic e introduce un valor del intervalo" sqref="D16:D117">
      <formula1>'RESUMEN '!$A$73:$A$304</formula1>
    </dataValidation>
    <dataValidation type="list" allowBlank="1" showErrorMessage="1" sqref="A16:A117">
      <formula1>'LISTAS DESPLEGABLES '!$A$2:$A$100</formula1>
    </dataValidation>
    <dataValidation type="list" allowBlank="1" showInputMessage="1" showErrorMessage="1" prompt="Haz clic e introduce un valor del intervalo" sqref="B16:B117">
      <formula1>'LISTAS DESPLEGABLES '!$C$2:$C$100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19.29"/>
    <col customWidth="1" min="3" max="3" width="15.14"/>
    <col customWidth="1" min="4" max="4" width="51.86"/>
    <col customWidth="1" min="5" max="6" width="0.86"/>
    <col customWidth="1" min="7" max="7" width="3.14"/>
    <col customWidth="1" min="8" max="8" width="4.14"/>
    <col customWidth="1" min="9" max="9" width="5.14"/>
    <col customWidth="1" min="10" max="10" width="4.14"/>
    <col customWidth="1" min="11" max="11" width="6.29"/>
    <col customWidth="1" min="12" max="12" width="4.57"/>
    <col customWidth="1" min="13" max="14" width="4.0"/>
    <col customWidth="1" min="15" max="15" width="4.14"/>
    <col customWidth="1" min="16" max="16" width="5.14"/>
    <col customWidth="1" min="17" max="17" width="4.14"/>
    <col customWidth="1" min="18" max="19" width="4.57"/>
    <col customWidth="1" min="20" max="21" width="4.0"/>
    <col customWidth="1" min="22" max="22" width="4.14"/>
    <col customWidth="1" min="23" max="23" width="5.14"/>
    <col customWidth="1" min="24" max="24" width="4.14"/>
    <col customWidth="1" min="25" max="26" width="4.57"/>
    <col customWidth="1" min="27" max="28" width="4.0"/>
    <col customWidth="1" min="29" max="29" width="4.14"/>
    <col customWidth="1" min="30" max="30" width="5.14"/>
    <col customWidth="1" min="31" max="31" width="4.14"/>
    <col customWidth="1" min="32" max="33" width="4.57"/>
    <col customWidth="1" min="34" max="35" width="4.0"/>
    <col customWidth="1" min="36" max="36" width="4.14"/>
    <col customWidth="1" min="37" max="37" width="5.14"/>
    <col customWidth="1" min="38" max="38" width="6.57"/>
    <col customWidth="1" min="39" max="39" width="1.71"/>
    <col customWidth="1" min="40" max="40" width="11.86"/>
  </cols>
  <sheetData>
    <row r="1" ht="25.5" customHeight="1">
      <c r="A1" s="195" t="s">
        <v>364</v>
      </c>
      <c r="B1" s="196" t="s">
        <v>365</v>
      </c>
      <c r="C1" s="197"/>
      <c r="D1" s="198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</row>
    <row r="2" ht="35.25" customHeight="1">
      <c r="A2" s="195"/>
      <c r="B2" s="200"/>
      <c r="C2" s="201"/>
      <c r="D2" s="202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</row>
    <row r="3">
      <c r="A3" s="203"/>
      <c r="B3" s="204" t="s">
        <v>366</v>
      </c>
      <c r="C3" s="197"/>
      <c r="D3" s="198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</row>
    <row r="4" ht="3.75" customHeight="1">
      <c r="A4" s="203"/>
      <c r="B4" s="206"/>
      <c r="D4" s="34"/>
      <c r="E4" s="205"/>
      <c r="F4" s="319"/>
      <c r="G4" s="320"/>
      <c r="H4" s="320"/>
      <c r="I4" s="320"/>
      <c r="J4" s="320"/>
      <c r="K4" s="320"/>
      <c r="L4" s="320"/>
      <c r="M4" s="320"/>
      <c r="N4" s="321"/>
      <c r="O4" s="205"/>
      <c r="P4" s="205"/>
      <c r="Q4" s="205"/>
      <c r="R4" s="205"/>
      <c r="S4" s="205"/>
      <c r="T4" s="205"/>
      <c r="U4" s="205"/>
      <c r="V4" s="207"/>
      <c r="W4" s="208"/>
      <c r="X4" s="208"/>
      <c r="Y4" s="208"/>
      <c r="Z4" s="208"/>
      <c r="AA4" s="208"/>
      <c r="AB4" s="208"/>
      <c r="AC4" s="208"/>
      <c r="AD4" s="208"/>
      <c r="AE4" s="208"/>
      <c r="AF4" s="209"/>
      <c r="AG4" s="205"/>
      <c r="AH4" s="207"/>
      <c r="AI4" s="208"/>
      <c r="AJ4" s="208"/>
      <c r="AK4" s="208"/>
      <c r="AL4" s="209"/>
      <c r="AM4" s="205"/>
      <c r="AN4" s="205"/>
    </row>
    <row r="5">
      <c r="A5" s="203"/>
      <c r="B5" s="206"/>
      <c r="D5" s="34"/>
      <c r="E5" s="205"/>
      <c r="F5" s="322"/>
      <c r="G5" s="211" t="s">
        <v>381</v>
      </c>
      <c r="H5" s="212"/>
      <c r="I5" s="213"/>
      <c r="J5" s="23"/>
      <c r="K5" s="214" t="s">
        <v>382</v>
      </c>
      <c r="L5" s="23"/>
      <c r="M5" s="23"/>
      <c r="N5" s="323"/>
      <c r="O5" s="205"/>
      <c r="P5" s="205"/>
      <c r="Q5" s="205"/>
      <c r="R5" s="205"/>
      <c r="S5" s="205"/>
      <c r="T5" s="205"/>
      <c r="U5" s="205"/>
      <c r="V5" s="210"/>
      <c r="W5" s="216" t="s">
        <v>369</v>
      </c>
      <c r="X5" s="217"/>
      <c r="Y5" s="217"/>
      <c r="Z5" s="217"/>
      <c r="AA5" s="217"/>
      <c r="AB5" s="217"/>
      <c r="AC5" s="217"/>
      <c r="AD5" s="217"/>
      <c r="AE5" s="217"/>
      <c r="AF5" s="218"/>
      <c r="AG5" s="205"/>
      <c r="AH5" s="219" t="s">
        <v>370</v>
      </c>
      <c r="AI5" s="220"/>
      <c r="AJ5" s="221"/>
      <c r="AK5" s="222" t="s">
        <v>371</v>
      </c>
      <c r="AL5" s="218"/>
      <c r="AM5" s="205"/>
      <c r="AN5" s="205"/>
    </row>
    <row r="6">
      <c r="A6" s="203"/>
      <c r="B6" s="206"/>
      <c r="D6" s="34"/>
      <c r="E6" s="205"/>
      <c r="F6" s="322"/>
      <c r="G6" s="23"/>
      <c r="H6" s="23"/>
      <c r="I6" s="23"/>
      <c r="J6" s="23"/>
      <c r="K6" s="23"/>
      <c r="L6" s="23"/>
      <c r="M6" s="23"/>
      <c r="N6" s="323"/>
      <c r="O6" s="205"/>
      <c r="P6" s="205"/>
      <c r="Q6" s="205"/>
      <c r="R6" s="205"/>
      <c r="S6" s="205"/>
      <c r="T6" s="205"/>
      <c r="U6" s="205"/>
      <c r="V6" s="210"/>
      <c r="W6" s="223" t="str">
        <f>"Desde "&amp;TEXT(DATE(G7,MONTH(G5&amp;1),1),"mmm-dd-yy")&amp;" /Hasta "&amp;TEXT(EOMONTH(DATE(G7,MONTH(G5&amp;1),1),0),"mmm-dd-yy")</f>
        <v>Desde mar-01-24 /Hasta mar-31-24</v>
      </c>
      <c r="X6" s="197"/>
      <c r="Y6" s="197"/>
      <c r="Z6" s="197"/>
      <c r="AA6" s="197"/>
      <c r="AB6" s="197"/>
      <c r="AC6" s="197"/>
      <c r="AD6" s="197"/>
      <c r="AE6" s="197"/>
      <c r="AF6" s="224"/>
      <c r="AG6" s="205"/>
      <c r="AH6" s="225" t="str">
        <f>G5</f>
        <v>MARZO</v>
      </c>
      <c r="AI6" s="197"/>
      <c r="AJ6" s="198"/>
      <c r="AK6" s="226">
        <f>G7</f>
        <v>2024</v>
      </c>
      <c r="AL6" s="224"/>
      <c r="AM6" s="205"/>
      <c r="AN6" s="205"/>
    </row>
    <row r="7">
      <c r="A7" s="203"/>
      <c r="B7" s="206"/>
      <c r="D7" s="34"/>
      <c r="E7" s="205"/>
      <c r="F7" s="322"/>
      <c r="G7" s="211">
        <v>2024.0</v>
      </c>
      <c r="H7" s="212"/>
      <c r="I7" s="213"/>
      <c r="J7" s="23"/>
      <c r="K7" s="227" t="s">
        <v>372</v>
      </c>
      <c r="L7" s="23"/>
      <c r="M7" s="23"/>
      <c r="N7" s="323"/>
      <c r="O7" s="205"/>
      <c r="P7" s="205"/>
      <c r="Q7" s="205"/>
      <c r="R7" s="205"/>
      <c r="S7" s="205"/>
      <c r="T7" s="205"/>
      <c r="U7" s="205"/>
      <c r="V7" s="210"/>
      <c r="W7" s="200"/>
      <c r="X7" s="201"/>
      <c r="Y7" s="201"/>
      <c r="Z7" s="201"/>
      <c r="AA7" s="201"/>
      <c r="AB7" s="201"/>
      <c r="AC7" s="201"/>
      <c r="AD7" s="201"/>
      <c r="AE7" s="201"/>
      <c r="AF7" s="228"/>
      <c r="AG7" s="205"/>
      <c r="AH7" s="229"/>
      <c r="AI7" s="201"/>
      <c r="AJ7" s="202"/>
      <c r="AK7" s="200"/>
      <c r="AL7" s="228"/>
      <c r="AM7" s="205"/>
      <c r="AN7" s="205"/>
    </row>
    <row r="8" ht="3.75" customHeight="1">
      <c r="A8" s="203"/>
      <c r="B8" s="206"/>
      <c r="D8" s="34"/>
      <c r="E8" s="205"/>
      <c r="F8" s="324"/>
      <c r="G8" s="325"/>
      <c r="H8" s="325"/>
      <c r="I8" s="325"/>
      <c r="J8" s="325"/>
      <c r="K8" s="325"/>
      <c r="L8" s="325"/>
      <c r="M8" s="325"/>
      <c r="N8" s="326"/>
      <c r="O8" s="205"/>
      <c r="P8" s="205"/>
      <c r="Q8" s="205"/>
      <c r="R8" s="205"/>
      <c r="S8" s="205"/>
      <c r="T8" s="205"/>
      <c r="U8" s="205"/>
      <c r="V8" s="230"/>
      <c r="W8" s="231"/>
      <c r="X8" s="231"/>
      <c r="Y8" s="231"/>
      <c r="Z8" s="231"/>
      <c r="AA8" s="231"/>
      <c r="AB8" s="231"/>
      <c r="AC8" s="231"/>
      <c r="AD8" s="231"/>
      <c r="AE8" s="231"/>
      <c r="AF8" s="232"/>
      <c r="AG8" s="205"/>
      <c r="AH8" s="230"/>
      <c r="AI8" s="231"/>
      <c r="AJ8" s="231"/>
      <c r="AK8" s="231"/>
      <c r="AL8" s="232"/>
      <c r="AM8" s="205"/>
      <c r="AN8" s="205"/>
    </row>
    <row r="9">
      <c r="A9" s="203"/>
      <c r="B9" s="206"/>
      <c r="D9" s="34"/>
      <c r="E9" s="205"/>
      <c r="F9" s="205"/>
      <c r="G9" s="233">
        <f>DATE(G7,MONTH(G5&amp;1),1)</f>
        <v>45352</v>
      </c>
      <c r="H9" s="233">
        <f t="shared" ref="H9:AK9" si="1">G9+1</f>
        <v>45353</v>
      </c>
      <c r="I9" s="233">
        <f t="shared" si="1"/>
        <v>45354</v>
      </c>
      <c r="J9" s="233">
        <f t="shared" si="1"/>
        <v>45355</v>
      </c>
      <c r="K9" s="233">
        <f t="shared" si="1"/>
        <v>45356</v>
      </c>
      <c r="L9" s="233">
        <f t="shared" si="1"/>
        <v>45357</v>
      </c>
      <c r="M9" s="233">
        <f t="shared" si="1"/>
        <v>45358</v>
      </c>
      <c r="N9" s="233">
        <f t="shared" si="1"/>
        <v>45359</v>
      </c>
      <c r="O9" s="233">
        <f t="shared" si="1"/>
        <v>45360</v>
      </c>
      <c r="P9" s="233">
        <f t="shared" si="1"/>
        <v>45361</v>
      </c>
      <c r="Q9" s="233">
        <f t="shared" si="1"/>
        <v>45362</v>
      </c>
      <c r="R9" s="233">
        <f t="shared" si="1"/>
        <v>45363</v>
      </c>
      <c r="S9" s="233">
        <f t="shared" si="1"/>
        <v>45364</v>
      </c>
      <c r="T9" s="233">
        <f t="shared" si="1"/>
        <v>45365</v>
      </c>
      <c r="U9" s="233">
        <f t="shared" si="1"/>
        <v>45366</v>
      </c>
      <c r="V9" s="234">
        <f t="shared" si="1"/>
        <v>45367</v>
      </c>
      <c r="W9" s="233">
        <f t="shared" si="1"/>
        <v>45368</v>
      </c>
      <c r="X9" s="233">
        <f t="shared" si="1"/>
        <v>45369</v>
      </c>
      <c r="Y9" s="233">
        <f t="shared" si="1"/>
        <v>45370</v>
      </c>
      <c r="Z9" s="233">
        <f t="shared" si="1"/>
        <v>45371</v>
      </c>
      <c r="AA9" s="233">
        <f t="shared" si="1"/>
        <v>45372</v>
      </c>
      <c r="AB9" s="233">
        <f t="shared" si="1"/>
        <v>45373</v>
      </c>
      <c r="AC9" s="233">
        <f t="shared" si="1"/>
        <v>45374</v>
      </c>
      <c r="AD9" s="233">
        <f t="shared" si="1"/>
        <v>45375</v>
      </c>
      <c r="AE9" s="233">
        <f t="shared" si="1"/>
        <v>45376</v>
      </c>
      <c r="AF9" s="233">
        <f t="shared" si="1"/>
        <v>45377</v>
      </c>
      <c r="AG9" s="233">
        <f t="shared" si="1"/>
        <v>45378</v>
      </c>
      <c r="AH9" s="233">
        <f t="shared" si="1"/>
        <v>45379</v>
      </c>
      <c r="AI9" s="233">
        <f t="shared" si="1"/>
        <v>45380</v>
      </c>
      <c r="AJ9" s="233">
        <f t="shared" si="1"/>
        <v>45381</v>
      </c>
      <c r="AK9" s="233">
        <f t="shared" si="1"/>
        <v>45382</v>
      </c>
      <c r="AL9" s="235"/>
      <c r="AM9" s="205"/>
      <c r="AN9" s="236"/>
    </row>
    <row r="10">
      <c r="A10" s="203"/>
      <c r="B10" s="206"/>
      <c r="D10" s="34"/>
      <c r="E10" s="205"/>
      <c r="F10" s="205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05"/>
      <c r="AN10" s="205"/>
    </row>
    <row r="11">
      <c r="A11" s="203"/>
      <c r="B11" s="206"/>
      <c r="D11" s="34"/>
      <c r="E11" s="205"/>
      <c r="F11" s="205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05"/>
      <c r="AN11" s="205"/>
    </row>
    <row r="12" ht="18.0" customHeight="1">
      <c r="A12" s="203"/>
      <c r="B12" s="200"/>
      <c r="C12" s="201"/>
      <c r="D12" s="202"/>
      <c r="E12" s="205"/>
      <c r="F12" s="205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05"/>
      <c r="AN12" s="205"/>
    </row>
    <row r="13" ht="7.5" customHeight="1">
      <c r="A13" s="203"/>
      <c r="B13" s="23"/>
      <c r="C13" s="23"/>
      <c r="D13" s="23"/>
      <c r="E13" s="205"/>
      <c r="F13" s="205"/>
      <c r="G13" s="239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05"/>
      <c r="AM13" s="205"/>
      <c r="AN13" s="205"/>
    </row>
    <row r="14" ht="18.0" customHeight="1">
      <c r="A14" s="241"/>
      <c r="B14" s="242" t="s">
        <v>373</v>
      </c>
      <c r="C14" s="72" t="s">
        <v>374</v>
      </c>
      <c r="D14" s="72" t="s">
        <v>375</v>
      </c>
      <c r="E14" s="243"/>
      <c r="F14" s="243"/>
      <c r="G14" s="244" t="str">
        <f>PROPER(LEFT(TEXT(G9,"dddd"),2))</f>
        <v>Vi</v>
      </c>
      <c r="H14" s="244" t="str">
        <f t="shared" ref="H14:AK14" si="2">PROPER(LEFT(TEXT(H9,"dddd"),3))</f>
        <v>Sáb</v>
      </c>
      <c r="I14" s="244" t="str">
        <f t="shared" si="2"/>
        <v>Dom</v>
      </c>
      <c r="J14" s="244" t="str">
        <f t="shared" si="2"/>
        <v>Lun</v>
      </c>
      <c r="K14" s="244" t="str">
        <f t="shared" si="2"/>
        <v>Mar</v>
      </c>
      <c r="L14" s="244" t="str">
        <f t="shared" si="2"/>
        <v>Mié</v>
      </c>
      <c r="M14" s="244" t="str">
        <f t="shared" si="2"/>
        <v>Jue</v>
      </c>
      <c r="N14" s="244" t="str">
        <f t="shared" si="2"/>
        <v>Vie</v>
      </c>
      <c r="O14" s="244" t="str">
        <f t="shared" si="2"/>
        <v>Sáb</v>
      </c>
      <c r="P14" s="244" t="str">
        <f t="shared" si="2"/>
        <v>Dom</v>
      </c>
      <c r="Q14" s="244" t="str">
        <f t="shared" si="2"/>
        <v>Lun</v>
      </c>
      <c r="R14" s="244" t="str">
        <f t="shared" si="2"/>
        <v>Mar</v>
      </c>
      <c r="S14" s="244" t="str">
        <f t="shared" si="2"/>
        <v>Mié</v>
      </c>
      <c r="T14" s="244" t="str">
        <f t="shared" si="2"/>
        <v>Jue</v>
      </c>
      <c r="U14" s="244" t="str">
        <f t="shared" si="2"/>
        <v>Vie</v>
      </c>
      <c r="V14" s="244" t="str">
        <f t="shared" si="2"/>
        <v>Sáb</v>
      </c>
      <c r="W14" s="244" t="str">
        <f t="shared" si="2"/>
        <v>Dom</v>
      </c>
      <c r="X14" s="244" t="str">
        <f t="shared" si="2"/>
        <v>Lun</v>
      </c>
      <c r="Y14" s="244" t="str">
        <f t="shared" si="2"/>
        <v>Mar</v>
      </c>
      <c r="Z14" s="244" t="str">
        <f t="shared" si="2"/>
        <v>Mié</v>
      </c>
      <c r="AA14" s="244" t="str">
        <f t="shared" si="2"/>
        <v>Jue</v>
      </c>
      <c r="AB14" s="244" t="str">
        <f t="shared" si="2"/>
        <v>Vie</v>
      </c>
      <c r="AC14" s="244" t="str">
        <f t="shared" si="2"/>
        <v>Sáb</v>
      </c>
      <c r="AD14" s="244" t="str">
        <f t="shared" si="2"/>
        <v>Dom</v>
      </c>
      <c r="AE14" s="244" t="str">
        <f t="shared" si="2"/>
        <v>Lun</v>
      </c>
      <c r="AF14" s="244" t="str">
        <f t="shared" si="2"/>
        <v>Mar</v>
      </c>
      <c r="AG14" s="244" t="str">
        <f t="shared" si="2"/>
        <v>Mié</v>
      </c>
      <c r="AH14" s="244" t="str">
        <f t="shared" si="2"/>
        <v>Jue</v>
      </c>
      <c r="AI14" s="244" t="str">
        <f t="shared" si="2"/>
        <v>Vie</v>
      </c>
      <c r="AJ14" s="244" t="str">
        <f t="shared" si="2"/>
        <v>Sáb</v>
      </c>
      <c r="AK14" s="245" t="str">
        <f t="shared" si="2"/>
        <v>Dom</v>
      </c>
      <c r="AL14" s="246" t="s">
        <v>376</v>
      </c>
      <c r="AM14" s="247"/>
      <c r="AN14" s="248" t="s">
        <v>377</v>
      </c>
    </row>
    <row r="15" ht="5.25" customHeight="1">
      <c r="A15" s="249"/>
      <c r="B15" s="205"/>
      <c r="C15" s="205"/>
      <c r="D15" s="205"/>
      <c r="E15" s="205"/>
      <c r="F15" s="205"/>
      <c r="G15" s="250"/>
      <c r="H15" s="251"/>
      <c r="I15" s="252"/>
      <c r="J15" s="252"/>
      <c r="K15" s="252"/>
      <c r="L15" s="252"/>
      <c r="M15" s="251"/>
      <c r="N15" s="250"/>
      <c r="O15" s="250"/>
      <c r="P15" s="252"/>
      <c r="Q15" s="252"/>
      <c r="R15" s="252"/>
      <c r="S15" s="252"/>
      <c r="T15" s="253"/>
      <c r="U15" s="250"/>
      <c r="V15" s="250"/>
      <c r="W15" s="252"/>
      <c r="X15" s="252"/>
      <c r="Y15" s="252"/>
      <c r="Z15" s="252"/>
      <c r="AA15" s="253"/>
      <c r="AB15" s="250"/>
      <c r="AC15" s="250"/>
      <c r="AD15" s="252"/>
      <c r="AE15" s="252"/>
      <c r="AF15" s="252"/>
      <c r="AG15" s="252"/>
      <c r="AH15" s="253"/>
      <c r="AI15" s="250"/>
      <c r="AJ15" s="250"/>
      <c r="AK15" s="252"/>
      <c r="AL15" s="254"/>
      <c r="AM15" s="255"/>
      <c r="AN15" s="255"/>
    </row>
    <row r="16" ht="14.25" customHeight="1">
      <c r="A16" s="249" t="s">
        <v>9</v>
      </c>
      <c r="B16" s="256"/>
      <c r="C16" s="256" t="s">
        <v>30</v>
      </c>
      <c r="D16" s="256" t="s">
        <v>132</v>
      </c>
      <c r="E16" s="205"/>
      <c r="F16" s="205"/>
      <c r="G16" s="258">
        <v>1.0</v>
      </c>
      <c r="H16" s="261">
        <v>1.0</v>
      </c>
      <c r="I16" s="260"/>
      <c r="J16" s="259"/>
      <c r="K16" s="259"/>
      <c r="L16" s="259"/>
      <c r="M16" s="258"/>
      <c r="N16" s="258"/>
      <c r="O16" s="261"/>
      <c r="P16" s="260"/>
      <c r="Q16" s="259"/>
      <c r="R16" s="259"/>
      <c r="S16" s="259"/>
      <c r="T16" s="258"/>
      <c r="U16" s="258"/>
      <c r="V16" s="261"/>
      <c r="W16" s="260"/>
      <c r="X16" s="259"/>
      <c r="Y16" s="259"/>
      <c r="Z16" s="259"/>
      <c r="AA16" s="258"/>
      <c r="AB16" s="258"/>
      <c r="AC16" s="261"/>
      <c r="AD16" s="327">
        <v>1.0</v>
      </c>
      <c r="AE16" s="259"/>
      <c r="AF16" s="259"/>
      <c r="AG16" s="259"/>
      <c r="AH16" s="258"/>
      <c r="AI16" s="257"/>
      <c r="AJ16" s="261"/>
      <c r="AK16" s="260"/>
      <c r="AL16" s="262">
        <f t="shared" ref="AL16:AL23" si="3">SUM(G16:AK16)</f>
        <v>3</v>
      </c>
      <c r="AM16" s="255"/>
      <c r="AN16" s="263" t="b">
        <v>0</v>
      </c>
    </row>
    <row r="17">
      <c r="A17" s="249" t="s">
        <v>9</v>
      </c>
      <c r="B17" s="256"/>
      <c r="C17" s="256" t="s">
        <v>30</v>
      </c>
      <c r="D17" s="256" t="s">
        <v>139</v>
      </c>
      <c r="E17" s="256"/>
      <c r="F17" s="256"/>
      <c r="G17" s="258"/>
      <c r="H17" s="261"/>
      <c r="I17" s="260"/>
      <c r="J17" s="259"/>
      <c r="K17" s="259"/>
      <c r="L17" s="259"/>
      <c r="M17" s="258"/>
      <c r="N17" s="258"/>
      <c r="O17" s="261"/>
      <c r="P17" s="260"/>
      <c r="Q17" s="259"/>
      <c r="R17" s="259"/>
      <c r="S17" s="259"/>
      <c r="T17" s="258"/>
      <c r="U17" s="258"/>
      <c r="V17" s="261"/>
      <c r="W17" s="260"/>
      <c r="X17" s="259"/>
      <c r="Y17" s="259"/>
      <c r="Z17" s="259"/>
      <c r="AA17" s="258"/>
      <c r="AB17" s="258"/>
      <c r="AC17" s="261"/>
      <c r="AD17" s="327"/>
      <c r="AE17" s="259"/>
      <c r="AF17" s="259"/>
      <c r="AG17" s="259"/>
      <c r="AH17" s="258"/>
      <c r="AI17" s="257"/>
      <c r="AJ17" s="261"/>
      <c r="AK17" s="260"/>
      <c r="AL17" s="262">
        <f t="shared" si="3"/>
        <v>0</v>
      </c>
      <c r="AM17" s="255"/>
      <c r="AN17" s="263" t="b">
        <v>0</v>
      </c>
    </row>
    <row r="18">
      <c r="A18" s="249" t="s">
        <v>9</v>
      </c>
      <c r="B18" s="256"/>
      <c r="C18" s="256" t="s">
        <v>30</v>
      </c>
      <c r="D18" s="256" t="s">
        <v>131</v>
      </c>
      <c r="E18" s="205"/>
      <c r="F18" s="205"/>
      <c r="G18" s="258">
        <v>1.0</v>
      </c>
      <c r="H18" s="261"/>
      <c r="I18" s="260"/>
      <c r="J18" s="259"/>
      <c r="K18" s="259"/>
      <c r="L18" s="259"/>
      <c r="M18" s="258"/>
      <c r="N18" s="258"/>
      <c r="O18" s="261"/>
      <c r="P18" s="260"/>
      <c r="Q18" s="259"/>
      <c r="R18" s="259"/>
      <c r="S18" s="259"/>
      <c r="T18" s="258"/>
      <c r="U18" s="258"/>
      <c r="V18" s="261"/>
      <c r="W18" s="260"/>
      <c r="X18" s="259"/>
      <c r="Y18" s="259"/>
      <c r="Z18" s="259"/>
      <c r="AA18" s="258"/>
      <c r="AB18" s="258"/>
      <c r="AC18" s="261"/>
      <c r="AD18" s="327"/>
      <c r="AE18" s="259"/>
      <c r="AF18" s="259"/>
      <c r="AG18" s="259"/>
      <c r="AH18" s="258"/>
      <c r="AI18" s="257"/>
      <c r="AJ18" s="261"/>
      <c r="AK18" s="260"/>
      <c r="AL18" s="262">
        <f t="shared" si="3"/>
        <v>1</v>
      </c>
      <c r="AM18" s="264"/>
      <c r="AN18" s="263" t="b">
        <v>0</v>
      </c>
    </row>
    <row r="19">
      <c r="A19" s="249" t="s">
        <v>9</v>
      </c>
      <c r="B19" s="256"/>
      <c r="C19" s="256" t="s">
        <v>30</v>
      </c>
      <c r="D19" s="256" t="s">
        <v>137</v>
      </c>
      <c r="E19" s="205"/>
      <c r="F19" s="205"/>
      <c r="G19" s="258">
        <v>1.0</v>
      </c>
      <c r="H19" s="261"/>
      <c r="I19" s="260"/>
      <c r="J19" s="259"/>
      <c r="K19" s="259"/>
      <c r="L19" s="259"/>
      <c r="M19" s="258"/>
      <c r="N19" s="258"/>
      <c r="O19" s="261"/>
      <c r="P19" s="260"/>
      <c r="Q19" s="259"/>
      <c r="R19" s="259"/>
      <c r="S19" s="259"/>
      <c r="T19" s="258"/>
      <c r="U19" s="258"/>
      <c r="V19" s="261"/>
      <c r="W19" s="260"/>
      <c r="X19" s="259"/>
      <c r="Y19" s="259"/>
      <c r="Z19" s="259"/>
      <c r="AA19" s="258"/>
      <c r="AB19" s="258"/>
      <c r="AC19" s="261"/>
      <c r="AD19" s="327"/>
      <c r="AE19" s="259"/>
      <c r="AF19" s="259"/>
      <c r="AG19" s="259"/>
      <c r="AH19" s="258"/>
      <c r="AI19" s="257"/>
      <c r="AJ19" s="261"/>
      <c r="AK19" s="260"/>
      <c r="AL19" s="262">
        <f t="shared" si="3"/>
        <v>1</v>
      </c>
      <c r="AM19" s="264"/>
      <c r="AN19" s="263" t="b">
        <v>0</v>
      </c>
    </row>
    <row r="20">
      <c r="A20" s="249" t="s">
        <v>9</v>
      </c>
      <c r="B20" s="256"/>
      <c r="C20" s="256" t="s">
        <v>30</v>
      </c>
      <c r="D20" s="256" t="s">
        <v>135</v>
      </c>
      <c r="E20" s="205"/>
      <c r="F20" s="205"/>
      <c r="G20" s="258">
        <v>1.0</v>
      </c>
      <c r="H20" s="261"/>
      <c r="I20" s="260"/>
      <c r="J20" s="259"/>
      <c r="K20" s="259"/>
      <c r="L20" s="259"/>
      <c r="M20" s="258"/>
      <c r="N20" s="258"/>
      <c r="O20" s="261"/>
      <c r="P20" s="260"/>
      <c r="Q20" s="259"/>
      <c r="R20" s="259"/>
      <c r="S20" s="259"/>
      <c r="T20" s="258"/>
      <c r="U20" s="258"/>
      <c r="V20" s="261"/>
      <c r="W20" s="260"/>
      <c r="X20" s="259"/>
      <c r="Y20" s="259"/>
      <c r="Z20" s="259"/>
      <c r="AA20" s="258"/>
      <c r="AB20" s="258"/>
      <c r="AC20" s="261"/>
      <c r="AD20" s="327"/>
      <c r="AE20" s="259"/>
      <c r="AF20" s="259"/>
      <c r="AG20" s="259"/>
      <c r="AH20" s="258"/>
      <c r="AI20" s="257"/>
      <c r="AJ20" s="261"/>
      <c r="AK20" s="260"/>
      <c r="AL20" s="262">
        <f t="shared" si="3"/>
        <v>1</v>
      </c>
      <c r="AM20" s="264"/>
      <c r="AN20" s="263" t="b">
        <v>0</v>
      </c>
    </row>
    <row r="21" ht="15.75" customHeight="1">
      <c r="A21" s="249" t="s">
        <v>9</v>
      </c>
      <c r="B21" s="256"/>
      <c r="C21" s="256" t="s">
        <v>30</v>
      </c>
      <c r="D21" s="256" t="s">
        <v>129</v>
      </c>
      <c r="E21" s="205"/>
      <c r="F21" s="205"/>
      <c r="G21" s="258">
        <v>1.0</v>
      </c>
      <c r="H21" s="261"/>
      <c r="I21" s="260"/>
      <c r="J21" s="259"/>
      <c r="K21" s="259"/>
      <c r="L21" s="259"/>
      <c r="M21" s="258"/>
      <c r="N21" s="258"/>
      <c r="O21" s="261"/>
      <c r="P21" s="260"/>
      <c r="Q21" s="259"/>
      <c r="R21" s="259"/>
      <c r="S21" s="259"/>
      <c r="T21" s="258"/>
      <c r="U21" s="258"/>
      <c r="V21" s="261"/>
      <c r="W21" s="260"/>
      <c r="X21" s="259"/>
      <c r="Y21" s="259"/>
      <c r="Z21" s="259"/>
      <c r="AA21" s="258"/>
      <c r="AB21" s="258"/>
      <c r="AC21" s="261"/>
      <c r="AD21" s="327"/>
      <c r="AE21" s="259"/>
      <c r="AF21" s="259"/>
      <c r="AG21" s="259"/>
      <c r="AH21" s="258"/>
      <c r="AI21" s="257"/>
      <c r="AJ21" s="261"/>
      <c r="AK21" s="260"/>
      <c r="AL21" s="262">
        <f t="shared" si="3"/>
        <v>1</v>
      </c>
      <c r="AM21" s="264"/>
      <c r="AN21" s="263" t="b">
        <v>0</v>
      </c>
    </row>
    <row r="22" ht="15.75" customHeight="1">
      <c r="A22" s="249" t="s">
        <v>9</v>
      </c>
      <c r="B22" s="256"/>
      <c r="C22" s="256" t="s">
        <v>30</v>
      </c>
      <c r="D22" s="256" t="s">
        <v>130</v>
      </c>
      <c r="E22" s="205"/>
      <c r="F22" s="205"/>
      <c r="G22" s="258">
        <v>1.0</v>
      </c>
      <c r="H22" s="261"/>
      <c r="I22" s="260"/>
      <c r="J22" s="259"/>
      <c r="K22" s="259"/>
      <c r="L22" s="259"/>
      <c r="M22" s="258"/>
      <c r="N22" s="258"/>
      <c r="O22" s="261"/>
      <c r="P22" s="260"/>
      <c r="Q22" s="259"/>
      <c r="R22" s="259"/>
      <c r="S22" s="259"/>
      <c r="T22" s="258"/>
      <c r="U22" s="258"/>
      <c r="V22" s="261"/>
      <c r="W22" s="260"/>
      <c r="X22" s="259"/>
      <c r="Y22" s="259"/>
      <c r="Z22" s="259"/>
      <c r="AA22" s="258"/>
      <c r="AB22" s="258"/>
      <c r="AC22" s="261"/>
      <c r="AD22" s="327"/>
      <c r="AE22" s="259"/>
      <c r="AF22" s="259"/>
      <c r="AG22" s="259"/>
      <c r="AH22" s="258"/>
      <c r="AI22" s="257"/>
      <c r="AJ22" s="261"/>
      <c r="AK22" s="260"/>
      <c r="AL22" s="262">
        <f t="shared" si="3"/>
        <v>1</v>
      </c>
      <c r="AM22" s="264"/>
      <c r="AN22" s="263" t="b">
        <v>0</v>
      </c>
    </row>
    <row r="23" ht="15.75" customHeight="1">
      <c r="A23" s="249" t="s">
        <v>9</v>
      </c>
      <c r="B23" s="256"/>
      <c r="C23" s="256" t="s">
        <v>30</v>
      </c>
      <c r="D23" s="256"/>
      <c r="E23" s="256"/>
      <c r="F23" s="256"/>
      <c r="G23" s="258"/>
      <c r="H23" s="261"/>
      <c r="I23" s="260"/>
      <c r="J23" s="259"/>
      <c r="K23" s="259"/>
      <c r="L23" s="259"/>
      <c r="M23" s="258"/>
      <c r="N23" s="258"/>
      <c r="O23" s="261"/>
      <c r="P23" s="260"/>
      <c r="Q23" s="259"/>
      <c r="R23" s="259"/>
      <c r="S23" s="259"/>
      <c r="T23" s="258"/>
      <c r="U23" s="258"/>
      <c r="V23" s="261"/>
      <c r="W23" s="260"/>
      <c r="X23" s="259"/>
      <c r="Y23" s="259"/>
      <c r="Z23" s="259"/>
      <c r="AA23" s="258"/>
      <c r="AB23" s="258"/>
      <c r="AC23" s="261"/>
      <c r="AD23" s="327"/>
      <c r="AE23" s="259"/>
      <c r="AF23" s="259"/>
      <c r="AG23" s="259"/>
      <c r="AH23" s="258"/>
      <c r="AI23" s="257"/>
      <c r="AJ23" s="261"/>
      <c r="AK23" s="260"/>
      <c r="AL23" s="262">
        <f t="shared" si="3"/>
        <v>0</v>
      </c>
      <c r="AM23" s="265"/>
      <c r="AN23" s="263" t="b">
        <v>0</v>
      </c>
    </row>
    <row r="24" ht="15.75" customHeight="1">
      <c r="A24" s="266" t="s">
        <v>9</v>
      </c>
      <c r="B24" s="266" t="s">
        <v>9</v>
      </c>
      <c r="C24" s="267" t="s">
        <v>30</v>
      </c>
      <c r="D24" s="267" t="s">
        <v>133</v>
      </c>
      <c r="E24" s="243"/>
      <c r="F24" s="243"/>
      <c r="G24" s="268">
        <f t="shared" ref="G24:AL24" si="4">SUM(G16:G23)</f>
        <v>6</v>
      </c>
      <c r="H24" s="268">
        <f t="shared" si="4"/>
        <v>1</v>
      </c>
      <c r="I24" s="268">
        <f t="shared" si="4"/>
        <v>0</v>
      </c>
      <c r="J24" s="268">
        <f t="shared" si="4"/>
        <v>0</v>
      </c>
      <c r="K24" s="268">
        <f t="shared" si="4"/>
        <v>0</v>
      </c>
      <c r="L24" s="268">
        <f t="shared" si="4"/>
        <v>0</v>
      </c>
      <c r="M24" s="268">
        <f t="shared" si="4"/>
        <v>0</v>
      </c>
      <c r="N24" s="268">
        <f t="shared" si="4"/>
        <v>0</v>
      </c>
      <c r="O24" s="268">
        <f t="shared" si="4"/>
        <v>0</v>
      </c>
      <c r="P24" s="268">
        <f t="shared" si="4"/>
        <v>0</v>
      </c>
      <c r="Q24" s="268">
        <f t="shared" si="4"/>
        <v>0</v>
      </c>
      <c r="R24" s="268">
        <f t="shared" si="4"/>
        <v>0</v>
      </c>
      <c r="S24" s="268">
        <f t="shared" si="4"/>
        <v>0</v>
      </c>
      <c r="T24" s="268">
        <f t="shared" si="4"/>
        <v>0</v>
      </c>
      <c r="U24" s="268">
        <f t="shared" si="4"/>
        <v>0</v>
      </c>
      <c r="V24" s="268">
        <f t="shared" si="4"/>
        <v>0</v>
      </c>
      <c r="W24" s="268">
        <f t="shared" si="4"/>
        <v>0</v>
      </c>
      <c r="X24" s="268">
        <f t="shared" si="4"/>
        <v>0</v>
      </c>
      <c r="Y24" s="268">
        <f t="shared" si="4"/>
        <v>0</v>
      </c>
      <c r="Z24" s="268">
        <f t="shared" si="4"/>
        <v>0</v>
      </c>
      <c r="AA24" s="268">
        <f t="shared" si="4"/>
        <v>0</v>
      </c>
      <c r="AB24" s="268">
        <f t="shared" si="4"/>
        <v>0</v>
      </c>
      <c r="AC24" s="268">
        <f t="shared" si="4"/>
        <v>0</v>
      </c>
      <c r="AD24" s="268">
        <f t="shared" si="4"/>
        <v>1</v>
      </c>
      <c r="AE24" s="268">
        <f t="shared" si="4"/>
        <v>0</v>
      </c>
      <c r="AF24" s="268">
        <f t="shared" si="4"/>
        <v>0</v>
      </c>
      <c r="AG24" s="268">
        <f t="shared" si="4"/>
        <v>0</v>
      </c>
      <c r="AH24" s="268">
        <f t="shared" si="4"/>
        <v>0</v>
      </c>
      <c r="AI24" s="268">
        <f t="shared" si="4"/>
        <v>0</v>
      </c>
      <c r="AJ24" s="268">
        <f t="shared" si="4"/>
        <v>0</v>
      </c>
      <c r="AK24" s="268">
        <f t="shared" si="4"/>
        <v>0</v>
      </c>
      <c r="AL24" s="269">
        <f t="shared" si="4"/>
        <v>8</v>
      </c>
      <c r="AM24" s="270"/>
      <c r="AN24" s="270" t="b">
        <v>0</v>
      </c>
    </row>
    <row r="25" ht="15.75" customHeight="1">
      <c r="A25" s="249" t="s">
        <v>13</v>
      </c>
      <c r="B25" s="256" t="s">
        <v>10</v>
      </c>
      <c r="C25" s="256" t="s">
        <v>11</v>
      </c>
      <c r="D25" s="256" t="s">
        <v>146</v>
      </c>
      <c r="E25" s="205"/>
      <c r="F25" s="205"/>
      <c r="G25" s="258">
        <v>8.0</v>
      </c>
      <c r="H25" s="261">
        <v>8.0</v>
      </c>
      <c r="I25" s="260">
        <v>8.0</v>
      </c>
      <c r="J25" s="271">
        <v>8.0</v>
      </c>
      <c r="K25" s="271">
        <v>9.0</v>
      </c>
      <c r="L25" s="271">
        <v>7.0</v>
      </c>
      <c r="M25" s="258">
        <v>8.0</v>
      </c>
      <c r="N25" s="258">
        <v>8.0</v>
      </c>
      <c r="O25" s="261">
        <v>8.0</v>
      </c>
      <c r="P25" s="272"/>
      <c r="Q25" s="271"/>
      <c r="R25" s="271"/>
      <c r="S25" s="271"/>
      <c r="T25" s="258"/>
      <c r="U25" s="258"/>
      <c r="V25" s="261"/>
      <c r="W25" s="272"/>
      <c r="X25" s="271"/>
      <c r="Y25" s="271"/>
      <c r="Z25" s="271"/>
      <c r="AA25" s="258"/>
      <c r="AB25" s="258"/>
      <c r="AC25" s="261"/>
      <c r="AD25" s="328"/>
      <c r="AE25" s="271"/>
      <c r="AF25" s="271"/>
      <c r="AG25" s="271"/>
      <c r="AH25" s="258"/>
      <c r="AI25" s="257"/>
      <c r="AJ25" s="261"/>
      <c r="AK25" s="272"/>
      <c r="AL25" s="262">
        <f t="shared" ref="AL25:AL70" si="5">SUM(G25:AK25)</f>
        <v>72</v>
      </c>
      <c r="AM25" s="265"/>
      <c r="AN25" s="263" t="b">
        <v>1</v>
      </c>
    </row>
    <row r="26" ht="15.75" customHeight="1">
      <c r="A26" s="249" t="s">
        <v>13</v>
      </c>
      <c r="B26" s="256" t="s">
        <v>10</v>
      </c>
      <c r="C26" s="256" t="s">
        <v>11</v>
      </c>
      <c r="D26" s="256" t="s">
        <v>145</v>
      </c>
      <c r="E26" s="205"/>
      <c r="F26" s="205"/>
      <c r="G26" s="258"/>
      <c r="H26" s="261">
        <v>8.0</v>
      </c>
      <c r="I26" s="260"/>
      <c r="J26" s="271"/>
      <c r="K26" s="271"/>
      <c r="L26" s="271">
        <v>8.0</v>
      </c>
      <c r="M26" s="258"/>
      <c r="N26" s="258">
        <v>1.0</v>
      </c>
      <c r="O26" s="261">
        <v>7.0</v>
      </c>
      <c r="P26" s="272">
        <v>8.0</v>
      </c>
      <c r="Q26" s="271">
        <v>8.0</v>
      </c>
      <c r="R26" s="271">
        <v>8.0</v>
      </c>
      <c r="S26" s="271">
        <v>8.0</v>
      </c>
      <c r="T26" s="258">
        <v>8.0</v>
      </c>
      <c r="U26" s="258"/>
      <c r="V26" s="261">
        <v>8.0</v>
      </c>
      <c r="W26" s="272">
        <v>8.0</v>
      </c>
      <c r="X26" s="271">
        <v>8.0</v>
      </c>
      <c r="Y26" s="271">
        <v>8.0</v>
      </c>
      <c r="Z26" s="271">
        <v>8.0</v>
      </c>
      <c r="AA26" s="258"/>
      <c r="AB26" s="258">
        <v>8.0</v>
      </c>
      <c r="AC26" s="261">
        <v>8.0</v>
      </c>
      <c r="AD26" s="328">
        <v>8.0</v>
      </c>
      <c r="AE26" s="271">
        <v>8.0</v>
      </c>
      <c r="AF26" s="271"/>
      <c r="AG26" s="271">
        <v>8.0</v>
      </c>
      <c r="AH26" s="258">
        <v>8.0</v>
      </c>
      <c r="AI26" s="257">
        <v>8.0</v>
      </c>
      <c r="AJ26" s="261">
        <v>8.0</v>
      </c>
      <c r="AK26" s="272">
        <v>8.0</v>
      </c>
      <c r="AL26" s="262">
        <f t="shared" si="5"/>
        <v>176</v>
      </c>
      <c r="AM26" s="264"/>
      <c r="AN26" s="263" t="b">
        <v>1</v>
      </c>
    </row>
    <row r="27" ht="15.75" customHeight="1">
      <c r="A27" s="249" t="s">
        <v>13</v>
      </c>
      <c r="B27" s="256" t="s">
        <v>10</v>
      </c>
      <c r="C27" s="256" t="s">
        <v>11</v>
      </c>
      <c r="D27" s="256"/>
      <c r="E27" s="256"/>
      <c r="F27" s="256"/>
      <c r="G27" s="258"/>
      <c r="H27" s="261"/>
      <c r="I27" s="260"/>
      <c r="J27" s="271"/>
      <c r="K27" s="271"/>
      <c r="L27" s="271"/>
      <c r="M27" s="258"/>
      <c r="N27" s="258"/>
      <c r="O27" s="261"/>
      <c r="P27" s="272"/>
      <c r="Q27" s="271"/>
      <c r="R27" s="271"/>
      <c r="S27" s="271"/>
      <c r="T27" s="258"/>
      <c r="U27" s="258"/>
      <c r="V27" s="261"/>
      <c r="W27" s="272"/>
      <c r="X27" s="271"/>
      <c r="Y27" s="271"/>
      <c r="Z27" s="271"/>
      <c r="AA27" s="258"/>
      <c r="AB27" s="258"/>
      <c r="AC27" s="261"/>
      <c r="AD27" s="328"/>
      <c r="AE27" s="271"/>
      <c r="AF27" s="271"/>
      <c r="AG27" s="271"/>
      <c r="AH27" s="258"/>
      <c r="AI27" s="257"/>
      <c r="AJ27" s="261"/>
      <c r="AK27" s="272"/>
      <c r="AL27" s="262">
        <f t="shared" si="5"/>
        <v>0</v>
      </c>
      <c r="AM27" s="264"/>
      <c r="AN27" s="263" t="b">
        <v>0</v>
      </c>
    </row>
    <row r="28" ht="15.75" customHeight="1">
      <c r="A28" s="249" t="s">
        <v>13</v>
      </c>
      <c r="B28" s="256" t="s">
        <v>10</v>
      </c>
      <c r="C28" s="256" t="s">
        <v>11</v>
      </c>
      <c r="D28" s="256" t="s">
        <v>158</v>
      </c>
      <c r="E28" s="205"/>
      <c r="F28" s="205"/>
      <c r="G28" s="258">
        <v>7.0</v>
      </c>
      <c r="H28" s="261"/>
      <c r="I28" s="260"/>
      <c r="J28" s="271">
        <v>1.0</v>
      </c>
      <c r="K28" s="271">
        <v>7.0</v>
      </c>
      <c r="L28" s="271"/>
      <c r="M28" s="258"/>
      <c r="N28" s="258"/>
      <c r="O28" s="261">
        <v>1.0</v>
      </c>
      <c r="P28" s="272">
        <v>8.0</v>
      </c>
      <c r="Q28" s="271">
        <v>8.0</v>
      </c>
      <c r="R28" s="271">
        <v>8.0</v>
      </c>
      <c r="S28" s="271">
        <v>7.0</v>
      </c>
      <c r="T28" s="258"/>
      <c r="U28" s="258">
        <v>1.0</v>
      </c>
      <c r="V28" s="261">
        <v>8.0</v>
      </c>
      <c r="W28" s="272">
        <v>7.0</v>
      </c>
      <c r="X28" s="271"/>
      <c r="Y28" s="271"/>
      <c r="Z28" s="271"/>
      <c r="AA28" s="258">
        <v>1.0</v>
      </c>
      <c r="AB28" s="258">
        <v>8.0</v>
      </c>
      <c r="AC28" s="261">
        <v>7.0</v>
      </c>
      <c r="AD28" s="328"/>
      <c r="AE28" s="271"/>
      <c r="AF28" s="271"/>
      <c r="AG28" s="271">
        <v>1.0</v>
      </c>
      <c r="AH28" s="258">
        <v>8.0</v>
      </c>
      <c r="AI28" s="257">
        <v>8.0</v>
      </c>
      <c r="AJ28" s="261">
        <v>7.0</v>
      </c>
      <c r="AK28" s="272"/>
      <c r="AL28" s="262">
        <f t="shared" si="5"/>
        <v>103</v>
      </c>
      <c r="AM28" s="264"/>
      <c r="AN28" s="263" t="b">
        <v>1</v>
      </c>
    </row>
    <row r="29" ht="15.75" customHeight="1">
      <c r="A29" s="249" t="s">
        <v>13</v>
      </c>
      <c r="B29" s="256" t="s">
        <v>10</v>
      </c>
      <c r="C29" s="256" t="s">
        <v>11</v>
      </c>
      <c r="D29" s="256" t="s">
        <v>167</v>
      </c>
      <c r="E29" s="205"/>
      <c r="F29" s="205"/>
      <c r="G29" s="258"/>
      <c r="H29" s="261"/>
      <c r="I29" s="260">
        <v>8.0</v>
      </c>
      <c r="J29" s="271">
        <v>8.0</v>
      </c>
      <c r="K29" s="271"/>
      <c r="L29" s="271"/>
      <c r="M29" s="258">
        <v>8.0</v>
      </c>
      <c r="N29" s="258"/>
      <c r="O29" s="261">
        <v>8.0</v>
      </c>
      <c r="P29" s="272">
        <v>8.0</v>
      </c>
      <c r="Q29" s="271"/>
      <c r="R29" s="271"/>
      <c r="S29" s="271">
        <v>8.0</v>
      </c>
      <c r="T29" s="258">
        <v>8.0</v>
      </c>
      <c r="U29" s="258">
        <v>8.0</v>
      </c>
      <c r="V29" s="261"/>
      <c r="W29" s="272"/>
      <c r="X29" s="271"/>
      <c r="Y29" s="271">
        <v>8.0</v>
      </c>
      <c r="Z29" s="271">
        <v>8.0</v>
      </c>
      <c r="AA29" s="258">
        <v>8.0</v>
      </c>
      <c r="AB29" s="258"/>
      <c r="AC29" s="261"/>
      <c r="AD29" s="328">
        <v>8.0</v>
      </c>
      <c r="AE29" s="271">
        <v>8.0</v>
      </c>
      <c r="AF29" s="271">
        <v>8.0</v>
      </c>
      <c r="AG29" s="271"/>
      <c r="AH29" s="258"/>
      <c r="AI29" s="257">
        <v>8.0</v>
      </c>
      <c r="AJ29" s="261">
        <v>8.0</v>
      </c>
      <c r="AK29" s="272">
        <v>8.0</v>
      </c>
      <c r="AL29" s="262">
        <f t="shared" si="5"/>
        <v>136</v>
      </c>
      <c r="AM29" s="264"/>
      <c r="AN29" s="263" t="b">
        <v>1</v>
      </c>
    </row>
    <row r="30" ht="15.75" customHeight="1">
      <c r="A30" s="249" t="s">
        <v>13</v>
      </c>
      <c r="B30" s="256" t="s">
        <v>10</v>
      </c>
      <c r="C30" s="256" t="s">
        <v>11</v>
      </c>
      <c r="D30" s="256" t="s">
        <v>259</v>
      </c>
      <c r="E30" s="256"/>
      <c r="F30" s="256"/>
      <c r="G30" s="258"/>
      <c r="H30" s="261"/>
      <c r="I30" s="260"/>
      <c r="J30" s="271"/>
      <c r="K30" s="271"/>
      <c r="L30" s="271"/>
      <c r="M30" s="258"/>
      <c r="N30" s="258"/>
      <c r="O30" s="261"/>
      <c r="P30" s="272"/>
      <c r="Q30" s="271"/>
      <c r="R30" s="271"/>
      <c r="S30" s="271"/>
      <c r="T30" s="258"/>
      <c r="U30" s="258"/>
      <c r="V30" s="261"/>
      <c r="W30" s="272"/>
      <c r="X30" s="271"/>
      <c r="Y30" s="271"/>
      <c r="Z30" s="271"/>
      <c r="AA30" s="258"/>
      <c r="AB30" s="258"/>
      <c r="AC30" s="261"/>
      <c r="AD30" s="328"/>
      <c r="AE30" s="271"/>
      <c r="AF30" s="271"/>
      <c r="AG30" s="271"/>
      <c r="AH30" s="258"/>
      <c r="AI30" s="257"/>
      <c r="AJ30" s="261"/>
      <c r="AK30" s="272"/>
      <c r="AL30" s="262">
        <f t="shared" si="5"/>
        <v>0</v>
      </c>
      <c r="AM30" s="265"/>
      <c r="AN30" s="263" t="b">
        <v>0</v>
      </c>
    </row>
    <row r="31" ht="15.75" customHeight="1">
      <c r="A31" s="249" t="s">
        <v>13</v>
      </c>
      <c r="B31" s="256" t="s">
        <v>10</v>
      </c>
      <c r="C31" s="256" t="s">
        <v>11</v>
      </c>
      <c r="D31" s="256"/>
      <c r="E31" s="256"/>
      <c r="F31" s="256"/>
      <c r="G31" s="258"/>
      <c r="H31" s="261"/>
      <c r="I31" s="260"/>
      <c r="J31" s="271"/>
      <c r="K31" s="271"/>
      <c r="L31" s="271"/>
      <c r="M31" s="258"/>
      <c r="N31" s="258"/>
      <c r="O31" s="261"/>
      <c r="P31" s="272"/>
      <c r="Q31" s="271"/>
      <c r="R31" s="271"/>
      <c r="S31" s="271"/>
      <c r="T31" s="258"/>
      <c r="U31" s="258"/>
      <c r="V31" s="261"/>
      <c r="W31" s="272"/>
      <c r="X31" s="271"/>
      <c r="Y31" s="271"/>
      <c r="Z31" s="271"/>
      <c r="AA31" s="258"/>
      <c r="AB31" s="258"/>
      <c r="AC31" s="261"/>
      <c r="AD31" s="328"/>
      <c r="AE31" s="271"/>
      <c r="AF31" s="271"/>
      <c r="AG31" s="271"/>
      <c r="AH31" s="258"/>
      <c r="AI31" s="257"/>
      <c r="AJ31" s="261"/>
      <c r="AK31" s="272"/>
      <c r="AL31" s="262">
        <f t="shared" si="5"/>
        <v>0</v>
      </c>
      <c r="AM31" s="265"/>
      <c r="AN31" s="263" t="b">
        <v>0</v>
      </c>
    </row>
    <row r="32" ht="15.75" customHeight="1">
      <c r="A32" s="249" t="s">
        <v>13</v>
      </c>
      <c r="B32" s="256" t="s">
        <v>10</v>
      </c>
      <c r="C32" s="256" t="s">
        <v>11</v>
      </c>
      <c r="D32" s="256" t="s">
        <v>193</v>
      </c>
      <c r="E32" s="205"/>
      <c r="F32" s="205"/>
      <c r="G32" s="258">
        <v>1.0</v>
      </c>
      <c r="H32" s="261">
        <v>7.0</v>
      </c>
      <c r="I32" s="260"/>
      <c r="J32" s="271"/>
      <c r="K32" s="271"/>
      <c r="L32" s="271">
        <v>1.0</v>
      </c>
      <c r="M32" s="258">
        <v>8.0</v>
      </c>
      <c r="N32" s="258">
        <v>7.0</v>
      </c>
      <c r="O32" s="261"/>
      <c r="P32" s="272"/>
      <c r="Q32" s="271"/>
      <c r="R32" s="271"/>
      <c r="S32" s="271"/>
      <c r="T32" s="258">
        <v>1.0</v>
      </c>
      <c r="U32" s="258">
        <v>7.0</v>
      </c>
      <c r="V32" s="261"/>
      <c r="W32" s="272">
        <v>1.0</v>
      </c>
      <c r="X32" s="271">
        <v>8.0</v>
      </c>
      <c r="Y32" s="271">
        <v>7.0</v>
      </c>
      <c r="Z32" s="271">
        <v>1.0</v>
      </c>
      <c r="AA32" s="258">
        <v>7.0</v>
      </c>
      <c r="AB32" s="258"/>
      <c r="AC32" s="261">
        <v>1.0</v>
      </c>
      <c r="AD32" s="328">
        <v>7.0</v>
      </c>
      <c r="AE32" s="271">
        <v>1.0</v>
      </c>
      <c r="AF32" s="271">
        <v>8.0</v>
      </c>
      <c r="AG32" s="271">
        <v>7.0</v>
      </c>
      <c r="AH32" s="258"/>
      <c r="AI32" s="257"/>
      <c r="AJ32" s="261"/>
      <c r="AK32" s="272">
        <v>1.0</v>
      </c>
      <c r="AL32" s="262">
        <f t="shared" si="5"/>
        <v>81</v>
      </c>
      <c r="AM32" s="264"/>
      <c r="AN32" s="263" t="b">
        <v>1</v>
      </c>
    </row>
    <row r="33" ht="15.75" customHeight="1">
      <c r="A33" s="249" t="s">
        <v>13</v>
      </c>
      <c r="B33" s="256" t="s">
        <v>10</v>
      </c>
      <c r="C33" s="256" t="s">
        <v>11</v>
      </c>
      <c r="D33" s="256" t="s">
        <v>166</v>
      </c>
      <c r="E33" s="205"/>
      <c r="F33" s="205"/>
      <c r="G33" s="258">
        <v>8.0</v>
      </c>
      <c r="H33" s="261">
        <v>1.0</v>
      </c>
      <c r="I33" s="260">
        <v>8.0</v>
      </c>
      <c r="J33" s="271">
        <v>7.0</v>
      </c>
      <c r="K33" s="271">
        <v>8.0</v>
      </c>
      <c r="L33" s="271">
        <v>8.0</v>
      </c>
      <c r="M33" s="258"/>
      <c r="N33" s="258">
        <v>8.0</v>
      </c>
      <c r="O33" s="261"/>
      <c r="P33" s="272"/>
      <c r="Q33" s="271">
        <v>8.0</v>
      </c>
      <c r="R33" s="271">
        <v>8.0</v>
      </c>
      <c r="S33" s="271">
        <v>1.0</v>
      </c>
      <c r="T33" s="258">
        <v>7.0</v>
      </c>
      <c r="U33" s="258">
        <v>8.0</v>
      </c>
      <c r="V33" s="261">
        <v>8.0</v>
      </c>
      <c r="W33" s="272">
        <v>8.0</v>
      </c>
      <c r="X33" s="271">
        <v>8.0</v>
      </c>
      <c r="Y33" s="271">
        <v>1.0</v>
      </c>
      <c r="Z33" s="271">
        <v>7.0</v>
      </c>
      <c r="AA33" s="258">
        <v>8.0</v>
      </c>
      <c r="AB33" s="258">
        <v>8.0</v>
      </c>
      <c r="AC33" s="261">
        <v>8.0</v>
      </c>
      <c r="AD33" s="328">
        <v>1.0</v>
      </c>
      <c r="AE33" s="271">
        <v>7.0</v>
      </c>
      <c r="AF33" s="271">
        <v>8.0</v>
      </c>
      <c r="AG33" s="271">
        <v>8.0</v>
      </c>
      <c r="AH33" s="258">
        <v>8.0</v>
      </c>
      <c r="AI33" s="257"/>
      <c r="AJ33" s="261">
        <v>1.0</v>
      </c>
      <c r="AK33" s="272">
        <v>7.0</v>
      </c>
      <c r="AL33" s="262">
        <f t="shared" si="5"/>
        <v>176</v>
      </c>
      <c r="AM33" s="264"/>
      <c r="AN33" s="263" t="b">
        <v>1</v>
      </c>
    </row>
    <row r="34" ht="15.75" customHeight="1">
      <c r="A34" s="249" t="s">
        <v>13</v>
      </c>
      <c r="B34" s="256" t="s">
        <v>10</v>
      </c>
      <c r="C34" s="256" t="s">
        <v>11</v>
      </c>
      <c r="D34" s="256"/>
      <c r="E34" s="256"/>
      <c r="F34" s="256"/>
      <c r="G34" s="258"/>
      <c r="H34" s="261"/>
      <c r="I34" s="260"/>
      <c r="J34" s="271"/>
      <c r="K34" s="271"/>
      <c r="L34" s="271"/>
      <c r="M34" s="258"/>
      <c r="N34" s="258"/>
      <c r="O34" s="261"/>
      <c r="P34" s="272"/>
      <c r="Q34" s="271"/>
      <c r="R34" s="271"/>
      <c r="S34" s="271"/>
      <c r="T34" s="258"/>
      <c r="U34" s="258"/>
      <c r="V34" s="261"/>
      <c r="W34" s="272"/>
      <c r="X34" s="271"/>
      <c r="Y34" s="271"/>
      <c r="Z34" s="271"/>
      <c r="AA34" s="258"/>
      <c r="AB34" s="258"/>
      <c r="AC34" s="261"/>
      <c r="AD34" s="328"/>
      <c r="AE34" s="271"/>
      <c r="AF34" s="271"/>
      <c r="AG34" s="271"/>
      <c r="AH34" s="258"/>
      <c r="AI34" s="257"/>
      <c r="AJ34" s="261"/>
      <c r="AK34" s="272"/>
      <c r="AL34" s="262">
        <f t="shared" si="5"/>
        <v>0</v>
      </c>
      <c r="AM34" s="265"/>
      <c r="AN34" s="263" t="b">
        <v>0</v>
      </c>
    </row>
    <row r="35" ht="15.75" customHeight="1">
      <c r="A35" s="266" t="s">
        <v>13</v>
      </c>
      <c r="B35" s="267" t="s">
        <v>10</v>
      </c>
      <c r="C35" s="267" t="s">
        <v>11</v>
      </c>
      <c r="D35" s="267" t="s">
        <v>141</v>
      </c>
      <c r="E35" s="243"/>
      <c r="F35" s="243"/>
      <c r="G35" s="268">
        <f t="shared" ref="G35:AK35" si="6">SUM(G25:G34)</f>
        <v>24</v>
      </c>
      <c r="H35" s="268">
        <f t="shared" si="6"/>
        <v>24</v>
      </c>
      <c r="I35" s="268">
        <f t="shared" si="6"/>
        <v>24</v>
      </c>
      <c r="J35" s="268">
        <f t="shared" si="6"/>
        <v>24</v>
      </c>
      <c r="K35" s="268">
        <f t="shared" si="6"/>
        <v>24</v>
      </c>
      <c r="L35" s="268">
        <f t="shared" si="6"/>
        <v>24</v>
      </c>
      <c r="M35" s="268">
        <f t="shared" si="6"/>
        <v>24</v>
      </c>
      <c r="N35" s="268">
        <f t="shared" si="6"/>
        <v>24</v>
      </c>
      <c r="O35" s="268">
        <f t="shared" si="6"/>
        <v>24</v>
      </c>
      <c r="P35" s="268">
        <f t="shared" si="6"/>
        <v>24</v>
      </c>
      <c r="Q35" s="268">
        <f t="shared" si="6"/>
        <v>24</v>
      </c>
      <c r="R35" s="268">
        <f t="shared" si="6"/>
        <v>24</v>
      </c>
      <c r="S35" s="268">
        <f t="shared" si="6"/>
        <v>24</v>
      </c>
      <c r="T35" s="268">
        <f t="shared" si="6"/>
        <v>24</v>
      </c>
      <c r="U35" s="268">
        <f t="shared" si="6"/>
        <v>24</v>
      </c>
      <c r="V35" s="268">
        <f t="shared" si="6"/>
        <v>24</v>
      </c>
      <c r="W35" s="268">
        <f t="shared" si="6"/>
        <v>24</v>
      </c>
      <c r="X35" s="268">
        <f t="shared" si="6"/>
        <v>24</v>
      </c>
      <c r="Y35" s="268">
        <f t="shared" si="6"/>
        <v>24</v>
      </c>
      <c r="Z35" s="268">
        <f t="shared" si="6"/>
        <v>24</v>
      </c>
      <c r="AA35" s="268">
        <f t="shared" si="6"/>
        <v>24</v>
      </c>
      <c r="AB35" s="268">
        <f t="shared" si="6"/>
        <v>24</v>
      </c>
      <c r="AC35" s="268">
        <f t="shared" si="6"/>
        <v>24</v>
      </c>
      <c r="AD35" s="268">
        <f t="shared" si="6"/>
        <v>24</v>
      </c>
      <c r="AE35" s="268">
        <f t="shared" si="6"/>
        <v>24</v>
      </c>
      <c r="AF35" s="268">
        <f t="shared" si="6"/>
        <v>24</v>
      </c>
      <c r="AG35" s="268">
        <f t="shared" si="6"/>
        <v>24</v>
      </c>
      <c r="AH35" s="268">
        <f t="shared" si="6"/>
        <v>24</v>
      </c>
      <c r="AI35" s="268">
        <f t="shared" si="6"/>
        <v>24</v>
      </c>
      <c r="AJ35" s="268">
        <f t="shared" si="6"/>
        <v>24</v>
      </c>
      <c r="AK35" s="268">
        <f t="shared" si="6"/>
        <v>24</v>
      </c>
      <c r="AL35" s="269">
        <f t="shared" si="5"/>
        <v>744</v>
      </c>
      <c r="AM35" s="270"/>
      <c r="AN35" s="270" t="b">
        <v>0</v>
      </c>
    </row>
    <row r="36" ht="15.75" customHeight="1">
      <c r="A36" s="249" t="s">
        <v>13</v>
      </c>
      <c r="B36" s="256" t="s">
        <v>10</v>
      </c>
      <c r="C36" s="256" t="s">
        <v>15</v>
      </c>
      <c r="D36" s="256" t="s">
        <v>248</v>
      </c>
      <c r="E36" s="205"/>
      <c r="F36" s="205"/>
      <c r="G36" s="258"/>
      <c r="H36" s="261">
        <v>1.0</v>
      </c>
      <c r="I36" s="260">
        <v>4.0</v>
      </c>
      <c r="J36" s="271"/>
      <c r="K36" s="271"/>
      <c r="L36" s="271"/>
      <c r="M36" s="258"/>
      <c r="N36" s="258"/>
      <c r="O36" s="261">
        <v>1.0</v>
      </c>
      <c r="P36" s="272">
        <v>4.0</v>
      </c>
      <c r="Q36" s="271"/>
      <c r="R36" s="271"/>
      <c r="S36" s="271"/>
      <c r="T36" s="258"/>
      <c r="U36" s="258"/>
      <c r="V36" s="261">
        <v>1.0</v>
      </c>
      <c r="W36" s="272">
        <v>4.0</v>
      </c>
      <c r="X36" s="271"/>
      <c r="Y36" s="271"/>
      <c r="Z36" s="271"/>
      <c r="AA36" s="258"/>
      <c r="AB36" s="258"/>
      <c r="AC36" s="261">
        <v>1.0</v>
      </c>
      <c r="AD36" s="328">
        <v>4.0</v>
      </c>
      <c r="AE36" s="271"/>
      <c r="AF36" s="271"/>
      <c r="AG36" s="271"/>
      <c r="AH36" s="258"/>
      <c r="AI36" s="257">
        <v>1.0</v>
      </c>
      <c r="AJ36" s="261">
        <v>1.0</v>
      </c>
      <c r="AK36" s="272">
        <v>4.0</v>
      </c>
      <c r="AL36" s="262">
        <f t="shared" si="5"/>
        <v>26</v>
      </c>
      <c r="AM36" s="264"/>
      <c r="AN36" s="263" t="b">
        <v>0</v>
      </c>
    </row>
    <row r="37" ht="15.75" customHeight="1">
      <c r="A37" s="249" t="s">
        <v>13</v>
      </c>
      <c r="B37" s="256" t="s">
        <v>10</v>
      </c>
      <c r="C37" s="256" t="s">
        <v>15</v>
      </c>
      <c r="D37" s="256" t="s">
        <v>251</v>
      </c>
      <c r="E37" s="205"/>
      <c r="F37" s="205"/>
      <c r="G37" s="258">
        <v>3.0</v>
      </c>
      <c r="H37" s="261">
        <v>3.0</v>
      </c>
      <c r="I37" s="260"/>
      <c r="J37" s="271">
        <v>3.0</v>
      </c>
      <c r="K37" s="271">
        <v>3.0</v>
      </c>
      <c r="L37" s="271">
        <v>3.0</v>
      </c>
      <c r="M37" s="258">
        <v>3.0</v>
      </c>
      <c r="N37" s="258">
        <v>3.0</v>
      </c>
      <c r="O37" s="261">
        <v>3.0</v>
      </c>
      <c r="P37" s="272"/>
      <c r="Q37" s="271">
        <v>3.0</v>
      </c>
      <c r="R37" s="271">
        <v>3.0</v>
      </c>
      <c r="S37" s="271">
        <v>3.0</v>
      </c>
      <c r="T37" s="258">
        <v>3.0</v>
      </c>
      <c r="U37" s="258">
        <v>3.0</v>
      </c>
      <c r="V37" s="261">
        <v>3.0</v>
      </c>
      <c r="W37" s="272"/>
      <c r="X37" s="271">
        <v>3.0</v>
      </c>
      <c r="Y37" s="271">
        <v>3.0</v>
      </c>
      <c r="Z37" s="271">
        <v>3.0</v>
      </c>
      <c r="AA37" s="258">
        <v>3.0</v>
      </c>
      <c r="AB37" s="258">
        <v>3.0</v>
      </c>
      <c r="AC37" s="261">
        <v>4.0</v>
      </c>
      <c r="AD37" s="328"/>
      <c r="AE37" s="271">
        <v>3.0</v>
      </c>
      <c r="AF37" s="271">
        <v>3.0</v>
      </c>
      <c r="AG37" s="271">
        <v>3.0</v>
      </c>
      <c r="AH37" s="258">
        <v>3.0</v>
      </c>
      <c r="AI37" s="257">
        <v>3.0</v>
      </c>
      <c r="AJ37" s="261">
        <v>3.0</v>
      </c>
      <c r="AK37" s="272" t="s">
        <v>364</v>
      </c>
      <c r="AL37" s="262">
        <f t="shared" si="5"/>
        <v>79</v>
      </c>
      <c r="AM37" s="264"/>
      <c r="AN37" s="263" t="b">
        <v>0</v>
      </c>
    </row>
    <row r="38" ht="15.75" customHeight="1">
      <c r="A38" s="249" t="s">
        <v>13</v>
      </c>
      <c r="B38" s="256" t="s">
        <v>10</v>
      </c>
      <c r="C38" s="256" t="s">
        <v>15</v>
      </c>
      <c r="D38" s="256"/>
      <c r="E38" s="256"/>
      <c r="F38" s="256"/>
      <c r="G38" s="258"/>
      <c r="H38" s="261"/>
      <c r="I38" s="260"/>
      <c r="J38" s="271"/>
      <c r="K38" s="271"/>
      <c r="L38" s="271"/>
      <c r="M38" s="258"/>
      <c r="N38" s="258"/>
      <c r="O38" s="261"/>
      <c r="P38" s="272"/>
      <c r="Q38" s="271"/>
      <c r="R38" s="271"/>
      <c r="S38" s="271"/>
      <c r="T38" s="258"/>
      <c r="U38" s="258"/>
      <c r="V38" s="261"/>
      <c r="W38" s="272"/>
      <c r="X38" s="271"/>
      <c r="Y38" s="271"/>
      <c r="Z38" s="271"/>
      <c r="AA38" s="258"/>
      <c r="AB38" s="258"/>
      <c r="AC38" s="261"/>
      <c r="AD38" s="328"/>
      <c r="AE38" s="271"/>
      <c r="AF38" s="271"/>
      <c r="AG38" s="271"/>
      <c r="AH38" s="258"/>
      <c r="AI38" s="257"/>
      <c r="AJ38" s="261"/>
      <c r="AK38" s="272"/>
      <c r="AL38" s="262">
        <f t="shared" si="5"/>
        <v>0</v>
      </c>
      <c r="AM38" s="265"/>
      <c r="AN38" s="263" t="b">
        <v>0</v>
      </c>
    </row>
    <row r="39" ht="15.75" customHeight="1">
      <c r="A39" s="249" t="s">
        <v>13</v>
      </c>
      <c r="B39" s="256" t="s">
        <v>10</v>
      </c>
      <c r="C39" s="256" t="s">
        <v>15</v>
      </c>
      <c r="D39" s="256" t="s">
        <v>250</v>
      </c>
      <c r="E39" s="205"/>
      <c r="F39" s="205"/>
      <c r="G39" s="258">
        <v>1.0</v>
      </c>
      <c r="H39" s="261"/>
      <c r="I39" s="260"/>
      <c r="J39" s="271">
        <v>1.0</v>
      </c>
      <c r="K39" s="271">
        <v>1.0</v>
      </c>
      <c r="L39" s="271">
        <v>1.0</v>
      </c>
      <c r="M39" s="258">
        <v>1.0</v>
      </c>
      <c r="N39" s="258">
        <v>1.0</v>
      </c>
      <c r="O39" s="261"/>
      <c r="P39" s="272"/>
      <c r="Q39" s="271">
        <v>1.0</v>
      </c>
      <c r="R39" s="271">
        <v>1.0</v>
      </c>
      <c r="S39" s="271">
        <v>1.0</v>
      </c>
      <c r="T39" s="258">
        <v>1.0</v>
      </c>
      <c r="U39" s="258">
        <v>1.0</v>
      </c>
      <c r="V39" s="261"/>
      <c r="W39" s="272"/>
      <c r="X39" s="271">
        <v>1.0</v>
      </c>
      <c r="Y39" s="271">
        <v>1.0</v>
      </c>
      <c r="Z39" s="271">
        <v>1.0</v>
      </c>
      <c r="AA39" s="258">
        <v>1.0</v>
      </c>
      <c r="AB39" s="258">
        <v>1.0</v>
      </c>
      <c r="AC39" s="261"/>
      <c r="AD39" s="328"/>
      <c r="AE39" s="271">
        <v>1.0</v>
      </c>
      <c r="AF39" s="271">
        <v>1.0</v>
      </c>
      <c r="AG39" s="271">
        <v>1.0</v>
      </c>
      <c r="AH39" s="258">
        <v>1.0</v>
      </c>
      <c r="AI39" s="257"/>
      <c r="AJ39" s="261"/>
      <c r="AK39" s="272"/>
      <c r="AL39" s="262">
        <f t="shared" si="5"/>
        <v>20</v>
      </c>
      <c r="AM39" s="264"/>
      <c r="AN39" s="263" t="b">
        <v>0</v>
      </c>
    </row>
    <row r="40" ht="15.75" customHeight="1">
      <c r="A40" s="249" t="s">
        <v>13</v>
      </c>
      <c r="B40" s="256" t="s">
        <v>10</v>
      </c>
      <c r="C40" s="256" t="s">
        <v>15</v>
      </c>
      <c r="D40" s="256"/>
      <c r="E40" s="256"/>
      <c r="F40" s="256"/>
      <c r="G40" s="258"/>
      <c r="H40" s="261"/>
      <c r="I40" s="260"/>
      <c r="J40" s="271"/>
      <c r="K40" s="271"/>
      <c r="L40" s="271"/>
      <c r="M40" s="258"/>
      <c r="N40" s="258"/>
      <c r="O40" s="261"/>
      <c r="P40" s="272"/>
      <c r="Q40" s="271"/>
      <c r="R40" s="271"/>
      <c r="S40" s="271"/>
      <c r="T40" s="258"/>
      <c r="U40" s="258"/>
      <c r="V40" s="261"/>
      <c r="W40" s="272"/>
      <c r="X40" s="271"/>
      <c r="Y40" s="271"/>
      <c r="Z40" s="271"/>
      <c r="AA40" s="258"/>
      <c r="AB40" s="258"/>
      <c r="AC40" s="261"/>
      <c r="AD40" s="328"/>
      <c r="AE40" s="271"/>
      <c r="AF40" s="271"/>
      <c r="AG40" s="271"/>
      <c r="AH40" s="258"/>
      <c r="AI40" s="257"/>
      <c r="AJ40" s="261"/>
      <c r="AK40" s="272"/>
      <c r="AL40" s="262">
        <f t="shared" si="5"/>
        <v>0</v>
      </c>
      <c r="AM40" s="265"/>
      <c r="AN40" s="263" t="b">
        <v>0</v>
      </c>
    </row>
    <row r="41" ht="15.75" customHeight="1">
      <c r="A41" s="249" t="s">
        <v>13</v>
      </c>
      <c r="B41" s="256" t="s">
        <v>10</v>
      </c>
      <c r="C41" s="256" t="s">
        <v>15</v>
      </c>
      <c r="D41" s="256"/>
      <c r="E41" s="256"/>
      <c r="F41" s="256"/>
      <c r="G41" s="258"/>
      <c r="H41" s="261"/>
      <c r="I41" s="260"/>
      <c r="J41" s="271"/>
      <c r="K41" s="271"/>
      <c r="L41" s="271"/>
      <c r="M41" s="258"/>
      <c r="N41" s="258"/>
      <c r="O41" s="261"/>
      <c r="P41" s="272"/>
      <c r="Q41" s="271"/>
      <c r="R41" s="271"/>
      <c r="S41" s="271"/>
      <c r="T41" s="258"/>
      <c r="U41" s="258"/>
      <c r="V41" s="261"/>
      <c r="W41" s="272"/>
      <c r="X41" s="271"/>
      <c r="Y41" s="271"/>
      <c r="Z41" s="271"/>
      <c r="AA41" s="258"/>
      <c r="AB41" s="258"/>
      <c r="AC41" s="261"/>
      <c r="AD41" s="328"/>
      <c r="AE41" s="271"/>
      <c r="AF41" s="271"/>
      <c r="AG41" s="271"/>
      <c r="AH41" s="258"/>
      <c r="AI41" s="257"/>
      <c r="AJ41" s="261"/>
      <c r="AK41" s="272"/>
      <c r="AL41" s="262">
        <f t="shared" si="5"/>
        <v>0</v>
      </c>
      <c r="AM41" s="265"/>
      <c r="AN41" s="263" t="b">
        <v>0</v>
      </c>
    </row>
    <row r="42" ht="15.75" customHeight="1">
      <c r="A42" s="266" t="s">
        <v>13</v>
      </c>
      <c r="B42" s="267" t="s">
        <v>10</v>
      </c>
      <c r="C42" s="267" t="s">
        <v>15</v>
      </c>
      <c r="D42" s="267" t="s">
        <v>245</v>
      </c>
      <c r="E42" s="243"/>
      <c r="F42" s="243"/>
      <c r="G42" s="268">
        <f t="shared" ref="G42:AK42" si="7">SUM(G36:G41)</f>
        <v>4</v>
      </c>
      <c r="H42" s="268">
        <f t="shared" si="7"/>
        <v>4</v>
      </c>
      <c r="I42" s="268">
        <f t="shared" si="7"/>
        <v>4</v>
      </c>
      <c r="J42" s="268">
        <f t="shared" si="7"/>
        <v>4</v>
      </c>
      <c r="K42" s="268">
        <f t="shared" si="7"/>
        <v>4</v>
      </c>
      <c r="L42" s="268">
        <f t="shared" si="7"/>
        <v>4</v>
      </c>
      <c r="M42" s="268">
        <f t="shared" si="7"/>
        <v>4</v>
      </c>
      <c r="N42" s="268">
        <f t="shared" si="7"/>
        <v>4</v>
      </c>
      <c r="O42" s="268">
        <f t="shared" si="7"/>
        <v>4</v>
      </c>
      <c r="P42" s="268">
        <f t="shared" si="7"/>
        <v>4</v>
      </c>
      <c r="Q42" s="268">
        <f t="shared" si="7"/>
        <v>4</v>
      </c>
      <c r="R42" s="268">
        <f t="shared" si="7"/>
        <v>4</v>
      </c>
      <c r="S42" s="268">
        <f t="shared" si="7"/>
        <v>4</v>
      </c>
      <c r="T42" s="268">
        <f t="shared" si="7"/>
        <v>4</v>
      </c>
      <c r="U42" s="268">
        <f t="shared" si="7"/>
        <v>4</v>
      </c>
      <c r="V42" s="268">
        <f t="shared" si="7"/>
        <v>4</v>
      </c>
      <c r="W42" s="268">
        <f t="shared" si="7"/>
        <v>4</v>
      </c>
      <c r="X42" s="268">
        <f t="shared" si="7"/>
        <v>4</v>
      </c>
      <c r="Y42" s="268">
        <f t="shared" si="7"/>
        <v>4</v>
      </c>
      <c r="Z42" s="268">
        <f t="shared" si="7"/>
        <v>4</v>
      </c>
      <c r="AA42" s="268">
        <f t="shared" si="7"/>
        <v>4</v>
      </c>
      <c r="AB42" s="268">
        <f t="shared" si="7"/>
        <v>4</v>
      </c>
      <c r="AC42" s="268">
        <f t="shared" si="7"/>
        <v>5</v>
      </c>
      <c r="AD42" s="268">
        <f t="shared" si="7"/>
        <v>4</v>
      </c>
      <c r="AE42" s="268">
        <f t="shared" si="7"/>
        <v>4</v>
      </c>
      <c r="AF42" s="268">
        <f t="shared" si="7"/>
        <v>4</v>
      </c>
      <c r="AG42" s="268">
        <f t="shared" si="7"/>
        <v>4</v>
      </c>
      <c r="AH42" s="268">
        <f t="shared" si="7"/>
        <v>4</v>
      </c>
      <c r="AI42" s="268">
        <f t="shared" si="7"/>
        <v>4</v>
      </c>
      <c r="AJ42" s="268">
        <f t="shared" si="7"/>
        <v>4</v>
      </c>
      <c r="AK42" s="268">
        <f t="shared" si="7"/>
        <v>4</v>
      </c>
      <c r="AL42" s="269">
        <f t="shared" si="5"/>
        <v>125</v>
      </c>
      <c r="AM42" s="270"/>
      <c r="AN42" s="270" t="b">
        <v>0</v>
      </c>
    </row>
    <row r="43" ht="15.75" customHeight="1">
      <c r="A43" s="249" t="s">
        <v>13</v>
      </c>
      <c r="B43" s="256" t="s">
        <v>10</v>
      </c>
      <c r="C43" s="256" t="s">
        <v>22</v>
      </c>
      <c r="D43" s="256" t="s">
        <v>280</v>
      </c>
      <c r="E43" s="205"/>
      <c r="F43" s="205"/>
      <c r="G43" s="258"/>
      <c r="H43" s="261"/>
      <c r="I43" s="260"/>
      <c r="J43" s="271"/>
      <c r="K43" s="271"/>
      <c r="L43" s="271"/>
      <c r="M43" s="258"/>
      <c r="N43" s="258"/>
      <c r="O43" s="261"/>
      <c r="P43" s="272"/>
      <c r="Q43" s="271"/>
      <c r="R43" s="271"/>
      <c r="S43" s="271"/>
      <c r="T43" s="258"/>
      <c r="U43" s="258"/>
      <c r="V43" s="261"/>
      <c r="W43" s="272"/>
      <c r="X43" s="271"/>
      <c r="Y43" s="271"/>
      <c r="Z43" s="271"/>
      <c r="AA43" s="258"/>
      <c r="AB43" s="258"/>
      <c r="AC43" s="261"/>
      <c r="AD43" s="328"/>
      <c r="AE43" s="271"/>
      <c r="AF43" s="271"/>
      <c r="AG43" s="271"/>
      <c r="AH43" s="258">
        <v>1.0</v>
      </c>
      <c r="AI43" s="257"/>
      <c r="AJ43" s="261"/>
      <c r="AK43" s="272"/>
      <c r="AL43" s="262">
        <f t="shared" si="5"/>
        <v>1</v>
      </c>
      <c r="AM43" s="264"/>
      <c r="AN43" s="263" t="b">
        <v>1</v>
      </c>
    </row>
    <row r="44" ht="15.75" customHeight="1">
      <c r="A44" s="249" t="s">
        <v>13</v>
      </c>
      <c r="B44" s="256" t="s">
        <v>10</v>
      </c>
      <c r="C44" s="256" t="s">
        <v>22</v>
      </c>
      <c r="D44" s="256"/>
      <c r="E44" s="256"/>
      <c r="F44" s="256"/>
      <c r="G44" s="258"/>
      <c r="H44" s="261"/>
      <c r="I44" s="260"/>
      <c r="J44" s="271"/>
      <c r="K44" s="271"/>
      <c r="L44" s="271"/>
      <c r="M44" s="258"/>
      <c r="N44" s="258"/>
      <c r="O44" s="261"/>
      <c r="P44" s="272"/>
      <c r="Q44" s="271"/>
      <c r="R44" s="271"/>
      <c r="S44" s="271"/>
      <c r="T44" s="258"/>
      <c r="U44" s="258"/>
      <c r="V44" s="261"/>
      <c r="W44" s="272"/>
      <c r="X44" s="271"/>
      <c r="Y44" s="271"/>
      <c r="Z44" s="271"/>
      <c r="AA44" s="258"/>
      <c r="AB44" s="258"/>
      <c r="AC44" s="261"/>
      <c r="AD44" s="328"/>
      <c r="AE44" s="271"/>
      <c r="AF44" s="271"/>
      <c r="AG44" s="271"/>
      <c r="AH44" s="258"/>
      <c r="AI44" s="257"/>
      <c r="AJ44" s="261"/>
      <c r="AK44" s="272"/>
      <c r="AL44" s="262">
        <f t="shared" si="5"/>
        <v>0</v>
      </c>
      <c r="AM44" s="265"/>
      <c r="AN44" s="263" t="b">
        <v>0</v>
      </c>
    </row>
    <row r="45" ht="15.75" customHeight="1">
      <c r="A45" s="266" t="s">
        <v>13</v>
      </c>
      <c r="B45" s="267" t="s">
        <v>10</v>
      </c>
      <c r="C45" s="267" t="s">
        <v>22</v>
      </c>
      <c r="D45" s="267" t="s">
        <v>279</v>
      </c>
      <c r="E45" s="243"/>
      <c r="F45" s="243"/>
      <c r="G45" s="268">
        <f t="shared" ref="G45:AK45" si="8">SUM(G43:G44)</f>
        <v>0</v>
      </c>
      <c r="H45" s="268">
        <f t="shared" si="8"/>
        <v>0</v>
      </c>
      <c r="I45" s="268">
        <f t="shared" si="8"/>
        <v>0</v>
      </c>
      <c r="J45" s="268">
        <f t="shared" si="8"/>
        <v>0</v>
      </c>
      <c r="K45" s="268">
        <f t="shared" si="8"/>
        <v>0</v>
      </c>
      <c r="L45" s="268">
        <f t="shared" si="8"/>
        <v>0</v>
      </c>
      <c r="M45" s="268">
        <f t="shared" si="8"/>
        <v>0</v>
      </c>
      <c r="N45" s="268">
        <f t="shared" si="8"/>
        <v>0</v>
      </c>
      <c r="O45" s="268">
        <f t="shared" si="8"/>
        <v>0</v>
      </c>
      <c r="P45" s="268">
        <f t="shared" si="8"/>
        <v>0</v>
      </c>
      <c r="Q45" s="268">
        <f t="shared" si="8"/>
        <v>0</v>
      </c>
      <c r="R45" s="268">
        <f t="shared" si="8"/>
        <v>0</v>
      </c>
      <c r="S45" s="268">
        <f t="shared" si="8"/>
        <v>0</v>
      </c>
      <c r="T45" s="268">
        <f t="shared" si="8"/>
        <v>0</v>
      </c>
      <c r="U45" s="268">
        <f t="shared" si="8"/>
        <v>0</v>
      </c>
      <c r="V45" s="268">
        <f t="shared" si="8"/>
        <v>0</v>
      </c>
      <c r="W45" s="268">
        <f t="shared" si="8"/>
        <v>0</v>
      </c>
      <c r="X45" s="268">
        <f t="shared" si="8"/>
        <v>0</v>
      </c>
      <c r="Y45" s="268">
        <f t="shared" si="8"/>
        <v>0</v>
      </c>
      <c r="Z45" s="268">
        <f t="shared" si="8"/>
        <v>0</v>
      </c>
      <c r="AA45" s="268">
        <f t="shared" si="8"/>
        <v>0</v>
      </c>
      <c r="AB45" s="268">
        <f t="shared" si="8"/>
        <v>0</v>
      </c>
      <c r="AC45" s="268">
        <f t="shared" si="8"/>
        <v>0</v>
      </c>
      <c r="AD45" s="268">
        <f t="shared" si="8"/>
        <v>0</v>
      </c>
      <c r="AE45" s="268">
        <f t="shared" si="8"/>
        <v>0</v>
      </c>
      <c r="AF45" s="268">
        <f t="shared" si="8"/>
        <v>0</v>
      </c>
      <c r="AG45" s="268">
        <f t="shared" si="8"/>
        <v>0</v>
      </c>
      <c r="AH45" s="268">
        <f t="shared" si="8"/>
        <v>1</v>
      </c>
      <c r="AI45" s="268">
        <f t="shared" si="8"/>
        <v>0</v>
      </c>
      <c r="AJ45" s="268">
        <f t="shared" si="8"/>
        <v>0</v>
      </c>
      <c r="AK45" s="268">
        <f t="shared" si="8"/>
        <v>0</v>
      </c>
      <c r="AL45" s="269">
        <f t="shared" si="5"/>
        <v>1</v>
      </c>
      <c r="AM45" s="270"/>
      <c r="AN45" s="270" t="b">
        <v>0</v>
      </c>
    </row>
    <row r="46" ht="15.75" customHeight="1">
      <c r="A46" s="249" t="s">
        <v>13</v>
      </c>
      <c r="B46" s="256" t="s">
        <v>10</v>
      </c>
      <c r="C46" s="256" t="s">
        <v>18</v>
      </c>
      <c r="D46" s="256" t="s">
        <v>282</v>
      </c>
      <c r="E46" s="205"/>
      <c r="F46" s="205"/>
      <c r="G46" s="258">
        <v>1.0</v>
      </c>
      <c r="H46" s="261"/>
      <c r="I46" s="260"/>
      <c r="J46" s="271">
        <v>1.0</v>
      </c>
      <c r="K46" s="271"/>
      <c r="L46" s="271">
        <v>1.0</v>
      </c>
      <c r="M46" s="258"/>
      <c r="N46" s="258"/>
      <c r="O46" s="261"/>
      <c r="P46" s="272"/>
      <c r="Q46" s="271">
        <v>1.0</v>
      </c>
      <c r="R46" s="271"/>
      <c r="S46" s="271">
        <v>1.0</v>
      </c>
      <c r="T46" s="258">
        <v>1.0</v>
      </c>
      <c r="U46" s="258"/>
      <c r="V46" s="261"/>
      <c r="W46" s="272"/>
      <c r="X46" s="271">
        <v>1.0</v>
      </c>
      <c r="Y46" s="271"/>
      <c r="Z46" s="271">
        <v>1.0</v>
      </c>
      <c r="AA46" s="258"/>
      <c r="AB46" s="258">
        <v>1.0</v>
      </c>
      <c r="AC46" s="261"/>
      <c r="AD46" s="328"/>
      <c r="AE46" s="271">
        <v>1.0</v>
      </c>
      <c r="AF46" s="271"/>
      <c r="AG46" s="271">
        <v>1.0</v>
      </c>
      <c r="AH46" s="258"/>
      <c r="AI46" s="257"/>
      <c r="AJ46" s="261"/>
      <c r="AK46" s="272"/>
      <c r="AL46" s="262">
        <f t="shared" si="5"/>
        <v>11</v>
      </c>
      <c r="AM46" s="264"/>
      <c r="AN46" s="263" t="b">
        <v>1</v>
      </c>
    </row>
    <row r="47" ht="15.75" customHeight="1">
      <c r="A47" s="249" t="s">
        <v>13</v>
      </c>
      <c r="B47" s="256" t="s">
        <v>10</v>
      </c>
      <c r="C47" s="256" t="s">
        <v>18</v>
      </c>
      <c r="D47" s="256"/>
      <c r="E47" s="256"/>
      <c r="F47" s="256"/>
      <c r="G47" s="258"/>
      <c r="H47" s="261"/>
      <c r="I47" s="260"/>
      <c r="J47" s="271"/>
      <c r="K47" s="271"/>
      <c r="L47" s="271"/>
      <c r="M47" s="258"/>
      <c r="N47" s="258"/>
      <c r="O47" s="261"/>
      <c r="P47" s="272"/>
      <c r="Q47" s="271"/>
      <c r="R47" s="271"/>
      <c r="S47" s="271"/>
      <c r="T47" s="258"/>
      <c r="U47" s="258"/>
      <c r="V47" s="261"/>
      <c r="W47" s="272"/>
      <c r="X47" s="271"/>
      <c r="Y47" s="271"/>
      <c r="Z47" s="271"/>
      <c r="AA47" s="258"/>
      <c r="AB47" s="258"/>
      <c r="AC47" s="261"/>
      <c r="AD47" s="328"/>
      <c r="AE47" s="271"/>
      <c r="AF47" s="271"/>
      <c r="AG47" s="271"/>
      <c r="AH47" s="258"/>
      <c r="AI47" s="257"/>
      <c r="AJ47" s="261"/>
      <c r="AK47" s="272"/>
      <c r="AL47" s="262">
        <f t="shared" si="5"/>
        <v>0</v>
      </c>
      <c r="AM47" s="265"/>
      <c r="AN47" s="263" t="b">
        <v>0</v>
      </c>
    </row>
    <row r="48" ht="15.75" customHeight="1">
      <c r="A48" s="266" t="s">
        <v>13</v>
      </c>
      <c r="B48" s="267" t="s">
        <v>10</v>
      </c>
      <c r="C48" s="267" t="s">
        <v>18</v>
      </c>
      <c r="D48" s="267" t="s">
        <v>281</v>
      </c>
      <c r="E48" s="243"/>
      <c r="F48" s="243"/>
      <c r="G48" s="268">
        <f t="shared" ref="G48:AK48" si="9">SUM(G46:G47)</f>
        <v>1</v>
      </c>
      <c r="H48" s="268">
        <f t="shared" si="9"/>
        <v>0</v>
      </c>
      <c r="I48" s="268">
        <f t="shared" si="9"/>
        <v>0</v>
      </c>
      <c r="J48" s="268">
        <f t="shared" si="9"/>
        <v>1</v>
      </c>
      <c r="K48" s="268">
        <f t="shared" si="9"/>
        <v>0</v>
      </c>
      <c r="L48" s="268">
        <f t="shared" si="9"/>
        <v>1</v>
      </c>
      <c r="M48" s="268">
        <f t="shared" si="9"/>
        <v>0</v>
      </c>
      <c r="N48" s="268">
        <f t="shared" si="9"/>
        <v>0</v>
      </c>
      <c r="O48" s="268">
        <f t="shared" si="9"/>
        <v>0</v>
      </c>
      <c r="P48" s="268">
        <f t="shared" si="9"/>
        <v>0</v>
      </c>
      <c r="Q48" s="268">
        <f t="shared" si="9"/>
        <v>1</v>
      </c>
      <c r="R48" s="268">
        <f t="shared" si="9"/>
        <v>0</v>
      </c>
      <c r="S48" s="268">
        <f t="shared" si="9"/>
        <v>1</v>
      </c>
      <c r="T48" s="268">
        <f t="shared" si="9"/>
        <v>1</v>
      </c>
      <c r="U48" s="268">
        <f t="shared" si="9"/>
        <v>0</v>
      </c>
      <c r="V48" s="268">
        <f t="shared" si="9"/>
        <v>0</v>
      </c>
      <c r="W48" s="268">
        <f t="shared" si="9"/>
        <v>0</v>
      </c>
      <c r="X48" s="268">
        <f t="shared" si="9"/>
        <v>1</v>
      </c>
      <c r="Y48" s="268">
        <f t="shared" si="9"/>
        <v>0</v>
      </c>
      <c r="Z48" s="268">
        <f t="shared" si="9"/>
        <v>1</v>
      </c>
      <c r="AA48" s="268">
        <f t="shared" si="9"/>
        <v>0</v>
      </c>
      <c r="AB48" s="268">
        <f t="shared" si="9"/>
        <v>1</v>
      </c>
      <c r="AC48" s="268">
        <f t="shared" si="9"/>
        <v>0</v>
      </c>
      <c r="AD48" s="268">
        <f t="shared" si="9"/>
        <v>0</v>
      </c>
      <c r="AE48" s="268">
        <f t="shared" si="9"/>
        <v>1</v>
      </c>
      <c r="AF48" s="268">
        <f t="shared" si="9"/>
        <v>0</v>
      </c>
      <c r="AG48" s="268">
        <f t="shared" si="9"/>
        <v>1</v>
      </c>
      <c r="AH48" s="268">
        <f t="shared" si="9"/>
        <v>0</v>
      </c>
      <c r="AI48" s="268">
        <f t="shared" si="9"/>
        <v>0</v>
      </c>
      <c r="AJ48" s="268">
        <f t="shared" si="9"/>
        <v>0</v>
      </c>
      <c r="AK48" s="268">
        <f t="shared" si="9"/>
        <v>0</v>
      </c>
      <c r="AL48" s="269">
        <f t="shared" si="5"/>
        <v>11</v>
      </c>
      <c r="AM48" s="270"/>
      <c r="AN48" s="270" t="b">
        <v>0</v>
      </c>
    </row>
    <row r="49" ht="15.75" customHeight="1">
      <c r="A49" s="249" t="s">
        <v>13</v>
      </c>
      <c r="B49" s="256" t="s">
        <v>10</v>
      </c>
      <c r="C49" s="256" t="s">
        <v>7</v>
      </c>
      <c r="D49" s="273" t="s">
        <v>268</v>
      </c>
      <c r="E49" s="274"/>
      <c r="F49" s="275"/>
      <c r="G49" s="277">
        <v>1.0</v>
      </c>
      <c r="H49" s="280"/>
      <c r="I49" s="279"/>
      <c r="J49" s="278"/>
      <c r="K49" s="278"/>
      <c r="L49" s="278"/>
      <c r="M49" s="277"/>
      <c r="N49" s="277">
        <v>1.0</v>
      </c>
      <c r="O49" s="280"/>
      <c r="P49" s="279"/>
      <c r="Q49" s="278"/>
      <c r="R49" s="278"/>
      <c r="S49" s="278"/>
      <c r="T49" s="277"/>
      <c r="U49" s="277">
        <v>1.0</v>
      </c>
      <c r="V49" s="280"/>
      <c r="W49" s="279"/>
      <c r="X49" s="278"/>
      <c r="Y49" s="278"/>
      <c r="Z49" s="278"/>
      <c r="AA49" s="277"/>
      <c r="AB49" s="277">
        <v>1.0</v>
      </c>
      <c r="AC49" s="280"/>
      <c r="AD49" s="329"/>
      <c r="AE49" s="278"/>
      <c r="AF49" s="278"/>
      <c r="AG49" s="278"/>
      <c r="AH49" s="277"/>
      <c r="AI49" s="276">
        <v>1.0</v>
      </c>
      <c r="AJ49" s="280"/>
      <c r="AK49" s="279"/>
      <c r="AL49" s="281">
        <f t="shared" si="5"/>
        <v>5</v>
      </c>
      <c r="AM49" s="264"/>
      <c r="AN49" s="263" t="b">
        <v>0</v>
      </c>
    </row>
    <row r="50" ht="15.75" customHeight="1">
      <c r="A50" s="249" t="s">
        <v>13</v>
      </c>
      <c r="B50" s="256" t="s">
        <v>10</v>
      </c>
      <c r="C50" s="256" t="s">
        <v>7</v>
      </c>
      <c r="D50" s="273"/>
      <c r="E50" s="256"/>
      <c r="F50" s="256"/>
      <c r="G50" s="258"/>
      <c r="H50" s="261"/>
      <c r="I50" s="260"/>
      <c r="J50" s="259"/>
      <c r="K50" s="259"/>
      <c r="L50" s="259"/>
      <c r="M50" s="258"/>
      <c r="N50" s="258"/>
      <c r="O50" s="261"/>
      <c r="P50" s="260"/>
      <c r="Q50" s="259"/>
      <c r="R50" s="259"/>
      <c r="S50" s="259"/>
      <c r="T50" s="258"/>
      <c r="U50" s="258"/>
      <c r="V50" s="261"/>
      <c r="W50" s="260"/>
      <c r="X50" s="259"/>
      <c r="Y50" s="259"/>
      <c r="Z50" s="259"/>
      <c r="AA50" s="258"/>
      <c r="AB50" s="258"/>
      <c r="AC50" s="261"/>
      <c r="AD50" s="327"/>
      <c r="AE50" s="259"/>
      <c r="AF50" s="259"/>
      <c r="AG50" s="259"/>
      <c r="AH50" s="258"/>
      <c r="AI50" s="257"/>
      <c r="AJ50" s="261"/>
      <c r="AK50" s="260"/>
      <c r="AL50" s="282">
        <f t="shared" si="5"/>
        <v>0</v>
      </c>
      <c r="AM50" s="265"/>
      <c r="AN50" s="263" t="b">
        <v>0</v>
      </c>
    </row>
    <row r="51" ht="15.75" customHeight="1">
      <c r="A51" s="266" t="s">
        <v>13</v>
      </c>
      <c r="B51" s="267" t="s">
        <v>10</v>
      </c>
      <c r="C51" s="267" t="s">
        <v>7</v>
      </c>
      <c r="D51" s="283" t="s">
        <v>267</v>
      </c>
      <c r="E51" s="284"/>
      <c r="F51" s="285"/>
      <c r="G51" s="268">
        <f t="shared" ref="G51:AK51" si="10">SUM(G49:G50)</f>
        <v>1</v>
      </c>
      <c r="H51" s="268">
        <f t="shared" si="10"/>
        <v>0</v>
      </c>
      <c r="I51" s="268">
        <f t="shared" si="10"/>
        <v>0</v>
      </c>
      <c r="J51" s="268">
        <f t="shared" si="10"/>
        <v>0</v>
      </c>
      <c r="K51" s="268">
        <f t="shared" si="10"/>
        <v>0</v>
      </c>
      <c r="L51" s="268">
        <f t="shared" si="10"/>
        <v>0</v>
      </c>
      <c r="M51" s="268">
        <f t="shared" si="10"/>
        <v>0</v>
      </c>
      <c r="N51" s="268">
        <f t="shared" si="10"/>
        <v>1</v>
      </c>
      <c r="O51" s="268">
        <f t="shared" si="10"/>
        <v>0</v>
      </c>
      <c r="P51" s="268">
        <f t="shared" si="10"/>
        <v>0</v>
      </c>
      <c r="Q51" s="268">
        <f t="shared" si="10"/>
        <v>0</v>
      </c>
      <c r="R51" s="268">
        <f t="shared" si="10"/>
        <v>0</v>
      </c>
      <c r="S51" s="268">
        <f t="shared" si="10"/>
        <v>0</v>
      </c>
      <c r="T51" s="268">
        <f t="shared" si="10"/>
        <v>0</v>
      </c>
      <c r="U51" s="268">
        <f t="shared" si="10"/>
        <v>1</v>
      </c>
      <c r="V51" s="268">
        <f t="shared" si="10"/>
        <v>0</v>
      </c>
      <c r="W51" s="268">
        <f t="shared" si="10"/>
        <v>0</v>
      </c>
      <c r="X51" s="268">
        <f t="shared" si="10"/>
        <v>0</v>
      </c>
      <c r="Y51" s="268">
        <f t="shared" si="10"/>
        <v>0</v>
      </c>
      <c r="Z51" s="268">
        <f t="shared" si="10"/>
        <v>0</v>
      </c>
      <c r="AA51" s="268">
        <f t="shared" si="10"/>
        <v>0</v>
      </c>
      <c r="AB51" s="268">
        <f t="shared" si="10"/>
        <v>1</v>
      </c>
      <c r="AC51" s="268">
        <f t="shared" si="10"/>
        <v>0</v>
      </c>
      <c r="AD51" s="268">
        <f t="shared" si="10"/>
        <v>0</v>
      </c>
      <c r="AE51" s="268">
        <f t="shared" si="10"/>
        <v>0</v>
      </c>
      <c r="AF51" s="268">
        <f t="shared" si="10"/>
        <v>0</v>
      </c>
      <c r="AG51" s="268">
        <f t="shared" si="10"/>
        <v>0</v>
      </c>
      <c r="AH51" s="268">
        <f t="shared" si="10"/>
        <v>0</v>
      </c>
      <c r="AI51" s="268">
        <f t="shared" si="10"/>
        <v>1</v>
      </c>
      <c r="AJ51" s="268">
        <f t="shared" si="10"/>
        <v>0</v>
      </c>
      <c r="AK51" s="268">
        <f t="shared" si="10"/>
        <v>0</v>
      </c>
      <c r="AL51" s="269">
        <f t="shared" si="5"/>
        <v>5</v>
      </c>
      <c r="AM51" s="270"/>
      <c r="AN51" s="270" t="b">
        <v>0</v>
      </c>
    </row>
    <row r="52" ht="15.75" customHeight="1">
      <c r="A52" s="249" t="s">
        <v>20</v>
      </c>
      <c r="B52" s="256" t="s">
        <v>29</v>
      </c>
      <c r="C52" s="256" t="s">
        <v>11</v>
      </c>
      <c r="D52" s="256" t="s">
        <v>156</v>
      </c>
      <c r="E52" s="256"/>
      <c r="F52" s="256"/>
      <c r="G52" s="258"/>
      <c r="H52" s="261"/>
      <c r="I52" s="260"/>
      <c r="J52" s="271"/>
      <c r="K52" s="271"/>
      <c r="L52" s="271"/>
      <c r="M52" s="258"/>
      <c r="N52" s="258"/>
      <c r="O52" s="261"/>
      <c r="P52" s="272"/>
      <c r="Q52" s="271"/>
      <c r="R52" s="271"/>
      <c r="S52" s="271"/>
      <c r="T52" s="258"/>
      <c r="U52" s="258"/>
      <c r="V52" s="261"/>
      <c r="W52" s="272"/>
      <c r="X52" s="271"/>
      <c r="Y52" s="271"/>
      <c r="Z52" s="271"/>
      <c r="AA52" s="258"/>
      <c r="AB52" s="258"/>
      <c r="AC52" s="261"/>
      <c r="AD52" s="328"/>
      <c r="AE52" s="271"/>
      <c r="AF52" s="271"/>
      <c r="AG52" s="271"/>
      <c r="AH52" s="258"/>
      <c r="AI52" s="257"/>
      <c r="AJ52" s="261"/>
      <c r="AK52" s="272"/>
      <c r="AL52" s="262">
        <f t="shared" si="5"/>
        <v>0</v>
      </c>
      <c r="AM52" s="264"/>
      <c r="AN52" s="263" t="b">
        <v>0</v>
      </c>
    </row>
    <row r="53" ht="15.75" customHeight="1">
      <c r="A53" s="249" t="s">
        <v>20</v>
      </c>
      <c r="B53" s="256" t="s">
        <v>29</v>
      </c>
      <c r="C53" s="256" t="s">
        <v>11</v>
      </c>
      <c r="D53" s="256" t="s">
        <v>162</v>
      </c>
      <c r="E53" s="205"/>
      <c r="F53" s="205"/>
      <c r="G53" s="258">
        <v>1.0</v>
      </c>
      <c r="H53" s="261">
        <v>1.0</v>
      </c>
      <c r="I53" s="260">
        <v>1.0</v>
      </c>
      <c r="J53" s="271">
        <v>1.0</v>
      </c>
      <c r="K53" s="271">
        <v>1.0</v>
      </c>
      <c r="L53" s="271">
        <v>1.0</v>
      </c>
      <c r="M53" s="258">
        <v>1.0</v>
      </c>
      <c r="N53" s="258">
        <v>1.0</v>
      </c>
      <c r="O53" s="261">
        <v>1.0</v>
      </c>
      <c r="P53" s="272">
        <v>1.0</v>
      </c>
      <c r="Q53" s="271">
        <v>1.0</v>
      </c>
      <c r="R53" s="271">
        <v>1.0</v>
      </c>
      <c r="S53" s="271">
        <v>1.0</v>
      </c>
      <c r="T53" s="258">
        <v>1.0</v>
      </c>
      <c r="U53" s="258">
        <v>1.0</v>
      </c>
      <c r="V53" s="261">
        <v>1.0</v>
      </c>
      <c r="W53" s="272">
        <v>1.0</v>
      </c>
      <c r="X53" s="271">
        <v>1.0</v>
      </c>
      <c r="Y53" s="271">
        <v>1.0</v>
      </c>
      <c r="Z53" s="271">
        <v>1.0</v>
      </c>
      <c r="AA53" s="258">
        <v>1.0</v>
      </c>
      <c r="AB53" s="258">
        <v>1.0</v>
      </c>
      <c r="AC53" s="261">
        <v>1.0</v>
      </c>
      <c r="AD53" s="328">
        <v>1.0</v>
      </c>
      <c r="AE53" s="271">
        <v>1.0</v>
      </c>
      <c r="AF53" s="271">
        <v>1.0</v>
      </c>
      <c r="AG53" s="271">
        <v>1.0</v>
      </c>
      <c r="AH53" s="258">
        <v>1.0</v>
      </c>
      <c r="AI53" s="257">
        <v>1.0</v>
      </c>
      <c r="AJ53" s="261">
        <v>1.0</v>
      </c>
      <c r="AK53" s="272">
        <v>1.0</v>
      </c>
      <c r="AL53" s="262">
        <f t="shared" si="5"/>
        <v>31</v>
      </c>
      <c r="AM53" s="264"/>
      <c r="AN53" s="263" t="b">
        <v>0</v>
      </c>
    </row>
    <row r="54" ht="15.75" customHeight="1">
      <c r="A54" s="266" t="s">
        <v>20</v>
      </c>
      <c r="B54" s="267" t="s">
        <v>29</v>
      </c>
      <c r="C54" s="267" t="s">
        <v>11</v>
      </c>
      <c r="D54" s="267" t="s">
        <v>141</v>
      </c>
      <c r="E54" s="243"/>
      <c r="F54" s="243"/>
      <c r="G54" s="268">
        <f t="shared" ref="G54:AK54" si="11">SUM(G52:G53)</f>
        <v>1</v>
      </c>
      <c r="H54" s="268">
        <f t="shared" si="11"/>
        <v>1</v>
      </c>
      <c r="I54" s="268">
        <f t="shared" si="11"/>
        <v>1</v>
      </c>
      <c r="J54" s="268">
        <f t="shared" si="11"/>
        <v>1</v>
      </c>
      <c r="K54" s="268">
        <f t="shared" si="11"/>
        <v>1</v>
      </c>
      <c r="L54" s="268">
        <f t="shared" si="11"/>
        <v>1</v>
      </c>
      <c r="M54" s="268">
        <f t="shared" si="11"/>
        <v>1</v>
      </c>
      <c r="N54" s="268">
        <f t="shared" si="11"/>
        <v>1</v>
      </c>
      <c r="O54" s="268">
        <f t="shared" si="11"/>
        <v>1</v>
      </c>
      <c r="P54" s="268">
        <f t="shared" si="11"/>
        <v>1</v>
      </c>
      <c r="Q54" s="268">
        <f t="shared" si="11"/>
        <v>1</v>
      </c>
      <c r="R54" s="268">
        <f t="shared" si="11"/>
        <v>1</v>
      </c>
      <c r="S54" s="268">
        <f t="shared" si="11"/>
        <v>1</v>
      </c>
      <c r="T54" s="268">
        <f t="shared" si="11"/>
        <v>1</v>
      </c>
      <c r="U54" s="268">
        <f t="shared" si="11"/>
        <v>1</v>
      </c>
      <c r="V54" s="268">
        <f t="shared" si="11"/>
        <v>1</v>
      </c>
      <c r="W54" s="268">
        <f t="shared" si="11"/>
        <v>1</v>
      </c>
      <c r="X54" s="268">
        <f t="shared" si="11"/>
        <v>1</v>
      </c>
      <c r="Y54" s="268">
        <f t="shared" si="11"/>
        <v>1</v>
      </c>
      <c r="Z54" s="268">
        <f t="shared" si="11"/>
        <v>1</v>
      </c>
      <c r="AA54" s="268">
        <f t="shared" si="11"/>
        <v>1</v>
      </c>
      <c r="AB54" s="268">
        <f t="shared" si="11"/>
        <v>1</v>
      </c>
      <c r="AC54" s="268">
        <f t="shared" si="11"/>
        <v>1</v>
      </c>
      <c r="AD54" s="268">
        <f t="shared" si="11"/>
        <v>1</v>
      </c>
      <c r="AE54" s="268">
        <f t="shared" si="11"/>
        <v>1</v>
      </c>
      <c r="AF54" s="268">
        <f t="shared" si="11"/>
        <v>1</v>
      </c>
      <c r="AG54" s="268">
        <f t="shared" si="11"/>
        <v>1</v>
      </c>
      <c r="AH54" s="268">
        <f t="shared" si="11"/>
        <v>1</v>
      </c>
      <c r="AI54" s="268">
        <f t="shared" si="11"/>
        <v>1</v>
      </c>
      <c r="AJ54" s="268">
        <f t="shared" si="11"/>
        <v>1</v>
      </c>
      <c r="AK54" s="268">
        <f t="shared" si="11"/>
        <v>1</v>
      </c>
      <c r="AL54" s="269">
        <f t="shared" si="5"/>
        <v>31</v>
      </c>
      <c r="AM54" s="270"/>
      <c r="AN54" s="270" t="b">
        <v>0</v>
      </c>
    </row>
    <row r="55" ht="15.75" customHeight="1">
      <c r="A55" s="249" t="s">
        <v>20</v>
      </c>
      <c r="B55" s="256" t="s">
        <v>29</v>
      </c>
      <c r="C55" s="256" t="s">
        <v>7</v>
      </c>
      <c r="D55" s="256" t="s">
        <v>276</v>
      </c>
      <c r="E55" s="205"/>
      <c r="F55" s="205"/>
      <c r="G55" s="258"/>
      <c r="H55" s="261"/>
      <c r="I55" s="260"/>
      <c r="J55" s="271"/>
      <c r="K55" s="271"/>
      <c r="L55" s="271"/>
      <c r="M55" s="258"/>
      <c r="N55" s="258"/>
      <c r="O55" s="261"/>
      <c r="P55" s="272"/>
      <c r="Q55" s="271"/>
      <c r="R55" s="271"/>
      <c r="S55" s="271"/>
      <c r="T55" s="258"/>
      <c r="U55" s="258"/>
      <c r="V55" s="261"/>
      <c r="W55" s="272"/>
      <c r="X55" s="271">
        <v>1.0</v>
      </c>
      <c r="Y55" s="271"/>
      <c r="Z55" s="271"/>
      <c r="AA55" s="258"/>
      <c r="AB55" s="258"/>
      <c r="AC55" s="261"/>
      <c r="AD55" s="328"/>
      <c r="AE55" s="271"/>
      <c r="AF55" s="271"/>
      <c r="AG55" s="271"/>
      <c r="AH55" s="258"/>
      <c r="AI55" s="257"/>
      <c r="AJ55" s="261"/>
      <c r="AK55" s="272"/>
      <c r="AL55" s="262">
        <f t="shared" si="5"/>
        <v>1</v>
      </c>
      <c r="AM55" s="264"/>
      <c r="AN55" s="263" t="b">
        <v>1</v>
      </c>
    </row>
    <row r="56" ht="15.75" customHeight="1">
      <c r="A56" s="266" t="s">
        <v>20</v>
      </c>
      <c r="B56" s="267" t="s">
        <v>29</v>
      </c>
      <c r="C56" s="267" t="s">
        <v>7</v>
      </c>
      <c r="D56" s="267" t="s">
        <v>267</v>
      </c>
      <c r="E56" s="243"/>
      <c r="F56" s="243"/>
      <c r="G56" s="268">
        <f t="shared" ref="G56:AK56" si="12">SUM(G55)</f>
        <v>0</v>
      </c>
      <c r="H56" s="268">
        <f t="shared" si="12"/>
        <v>0</v>
      </c>
      <c r="I56" s="268">
        <f t="shared" si="12"/>
        <v>0</v>
      </c>
      <c r="J56" s="268">
        <f t="shared" si="12"/>
        <v>0</v>
      </c>
      <c r="K56" s="268">
        <f t="shared" si="12"/>
        <v>0</v>
      </c>
      <c r="L56" s="268">
        <f t="shared" si="12"/>
        <v>0</v>
      </c>
      <c r="M56" s="268">
        <f t="shared" si="12"/>
        <v>0</v>
      </c>
      <c r="N56" s="268">
        <f t="shared" si="12"/>
        <v>0</v>
      </c>
      <c r="O56" s="268">
        <f t="shared" si="12"/>
        <v>0</v>
      </c>
      <c r="P56" s="268">
        <f t="shared" si="12"/>
        <v>0</v>
      </c>
      <c r="Q56" s="268">
        <f t="shared" si="12"/>
        <v>0</v>
      </c>
      <c r="R56" s="268">
        <f t="shared" si="12"/>
        <v>0</v>
      </c>
      <c r="S56" s="268">
        <f t="shared" si="12"/>
        <v>0</v>
      </c>
      <c r="T56" s="268">
        <f t="shared" si="12"/>
        <v>0</v>
      </c>
      <c r="U56" s="268">
        <f t="shared" si="12"/>
        <v>0</v>
      </c>
      <c r="V56" s="268">
        <f t="shared" si="12"/>
        <v>0</v>
      </c>
      <c r="W56" s="268">
        <f t="shared" si="12"/>
        <v>0</v>
      </c>
      <c r="X56" s="268">
        <f t="shared" si="12"/>
        <v>1</v>
      </c>
      <c r="Y56" s="268">
        <f t="shared" si="12"/>
        <v>0</v>
      </c>
      <c r="Z56" s="268">
        <f t="shared" si="12"/>
        <v>0</v>
      </c>
      <c r="AA56" s="268">
        <f t="shared" si="12"/>
        <v>0</v>
      </c>
      <c r="AB56" s="268">
        <f t="shared" si="12"/>
        <v>0</v>
      </c>
      <c r="AC56" s="268">
        <f t="shared" si="12"/>
        <v>0</v>
      </c>
      <c r="AD56" s="268">
        <f t="shared" si="12"/>
        <v>0</v>
      </c>
      <c r="AE56" s="268">
        <f t="shared" si="12"/>
        <v>0</v>
      </c>
      <c r="AF56" s="268">
        <f t="shared" si="12"/>
        <v>0</v>
      </c>
      <c r="AG56" s="268">
        <f t="shared" si="12"/>
        <v>0</v>
      </c>
      <c r="AH56" s="268">
        <f t="shared" si="12"/>
        <v>0</v>
      </c>
      <c r="AI56" s="268">
        <f t="shared" si="12"/>
        <v>0</v>
      </c>
      <c r="AJ56" s="268">
        <f t="shared" si="12"/>
        <v>0</v>
      </c>
      <c r="AK56" s="268">
        <f t="shared" si="12"/>
        <v>0</v>
      </c>
      <c r="AL56" s="269">
        <f t="shared" si="5"/>
        <v>1</v>
      </c>
      <c r="AM56" s="270"/>
      <c r="AN56" s="270" t="b">
        <v>0</v>
      </c>
    </row>
    <row r="57" ht="15.75" customHeight="1">
      <c r="A57" s="249" t="s">
        <v>20</v>
      </c>
      <c r="B57" s="289" t="s">
        <v>29</v>
      </c>
      <c r="C57" s="256" t="s">
        <v>22</v>
      </c>
      <c r="D57" s="256" t="s">
        <v>280</v>
      </c>
      <c r="E57" s="205"/>
      <c r="F57" s="205"/>
      <c r="G57" s="258"/>
      <c r="H57" s="261"/>
      <c r="I57" s="260"/>
      <c r="J57" s="259"/>
      <c r="K57" s="259"/>
      <c r="L57" s="259"/>
      <c r="M57" s="258"/>
      <c r="N57" s="258"/>
      <c r="O57" s="261"/>
      <c r="P57" s="260"/>
      <c r="Q57" s="259"/>
      <c r="R57" s="259"/>
      <c r="S57" s="259"/>
      <c r="T57" s="258"/>
      <c r="U57" s="258"/>
      <c r="V57" s="261"/>
      <c r="W57" s="260"/>
      <c r="X57" s="259"/>
      <c r="Y57" s="259"/>
      <c r="Z57" s="259"/>
      <c r="AA57" s="258"/>
      <c r="AB57" s="258"/>
      <c r="AC57" s="261"/>
      <c r="AD57" s="327"/>
      <c r="AE57" s="259"/>
      <c r="AF57" s="259"/>
      <c r="AG57" s="259">
        <v>1.0</v>
      </c>
      <c r="AH57" s="258"/>
      <c r="AI57" s="257"/>
      <c r="AJ57" s="261"/>
      <c r="AK57" s="260"/>
      <c r="AL57" s="290">
        <f t="shared" si="5"/>
        <v>1</v>
      </c>
      <c r="AM57" s="264"/>
      <c r="AN57" s="263" t="b">
        <v>1</v>
      </c>
    </row>
    <row r="58" ht="15.75" customHeight="1">
      <c r="A58" s="249" t="s">
        <v>20</v>
      </c>
      <c r="B58" s="289" t="s">
        <v>29</v>
      </c>
      <c r="C58" s="256" t="s">
        <v>22</v>
      </c>
      <c r="D58" s="256"/>
      <c r="E58" s="256"/>
      <c r="F58" s="256"/>
      <c r="G58" s="258"/>
      <c r="H58" s="261"/>
      <c r="I58" s="260"/>
      <c r="J58" s="259"/>
      <c r="K58" s="259"/>
      <c r="L58" s="259"/>
      <c r="M58" s="258"/>
      <c r="N58" s="258"/>
      <c r="O58" s="261"/>
      <c r="P58" s="260"/>
      <c r="Q58" s="259"/>
      <c r="R58" s="259"/>
      <c r="S58" s="259"/>
      <c r="T58" s="258"/>
      <c r="U58" s="258"/>
      <c r="V58" s="261"/>
      <c r="W58" s="260"/>
      <c r="X58" s="259"/>
      <c r="Y58" s="259"/>
      <c r="Z58" s="259"/>
      <c r="AA58" s="258"/>
      <c r="AB58" s="258"/>
      <c r="AC58" s="261"/>
      <c r="AD58" s="327"/>
      <c r="AE58" s="259"/>
      <c r="AF58" s="259"/>
      <c r="AG58" s="259"/>
      <c r="AH58" s="258"/>
      <c r="AI58" s="257"/>
      <c r="AJ58" s="261"/>
      <c r="AK58" s="260"/>
      <c r="AL58" s="290">
        <f t="shared" si="5"/>
        <v>0</v>
      </c>
      <c r="AM58" s="265"/>
      <c r="AN58" s="263" t="b">
        <v>0</v>
      </c>
    </row>
    <row r="59" ht="15.75" customHeight="1">
      <c r="A59" s="266" t="s">
        <v>20</v>
      </c>
      <c r="B59" s="267" t="s">
        <v>29</v>
      </c>
      <c r="C59" s="291" t="s">
        <v>22</v>
      </c>
      <c r="D59" s="292" t="s">
        <v>279</v>
      </c>
      <c r="E59" s="32"/>
      <c r="F59" s="32"/>
      <c r="G59" s="268">
        <f t="shared" ref="G59:AK59" si="13">SUM(G57:G58)</f>
        <v>0</v>
      </c>
      <c r="H59" s="268">
        <f t="shared" si="13"/>
        <v>0</v>
      </c>
      <c r="I59" s="268">
        <f t="shared" si="13"/>
        <v>0</v>
      </c>
      <c r="J59" s="268">
        <f t="shared" si="13"/>
        <v>0</v>
      </c>
      <c r="K59" s="268">
        <f t="shared" si="13"/>
        <v>0</v>
      </c>
      <c r="L59" s="268">
        <f t="shared" si="13"/>
        <v>0</v>
      </c>
      <c r="M59" s="268">
        <f t="shared" si="13"/>
        <v>0</v>
      </c>
      <c r="N59" s="268">
        <f t="shared" si="13"/>
        <v>0</v>
      </c>
      <c r="O59" s="268">
        <f t="shared" si="13"/>
        <v>0</v>
      </c>
      <c r="P59" s="268">
        <f t="shared" si="13"/>
        <v>0</v>
      </c>
      <c r="Q59" s="268">
        <f t="shared" si="13"/>
        <v>0</v>
      </c>
      <c r="R59" s="268">
        <f t="shared" si="13"/>
        <v>0</v>
      </c>
      <c r="S59" s="268">
        <f t="shared" si="13"/>
        <v>0</v>
      </c>
      <c r="T59" s="268">
        <f t="shared" si="13"/>
        <v>0</v>
      </c>
      <c r="U59" s="268">
        <f t="shared" si="13"/>
        <v>0</v>
      </c>
      <c r="V59" s="268">
        <f t="shared" si="13"/>
        <v>0</v>
      </c>
      <c r="W59" s="268">
        <f t="shared" si="13"/>
        <v>0</v>
      </c>
      <c r="X59" s="268">
        <f t="shared" si="13"/>
        <v>0</v>
      </c>
      <c r="Y59" s="268">
        <f t="shared" si="13"/>
        <v>0</v>
      </c>
      <c r="Z59" s="268">
        <f t="shared" si="13"/>
        <v>0</v>
      </c>
      <c r="AA59" s="268">
        <f t="shared" si="13"/>
        <v>0</v>
      </c>
      <c r="AB59" s="268">
        <f t="shared" si="13"/>
        <v>0</v>
      </c>
      <c r="AC59" s="268">
        <f t="shared" si="13"/>
        <v>0</v>
      </c>
      <c r="AD59" s="268">
        <f t="shared" si="13"/>
        <v>0</v>
      </c>
      <c r="AE59" s="268">
        <f t="shared" si="13"/>
        <v>0</v>
      </c>
      <c r="AF59" s="268">
        <f t="shared" si="13"/>
        <v>0</v>
      </c>
      <c r="AG59" s="268">
        <f t="shared" si="13"/>
        <v>1</v>
      </c>
      <c r="AH59" s="268">
        <f t="shared" si="13"/>
        <v>0</v>
      </c>
      <c r="AI59" s="268">
        <f t="shared" si="13"/>
        <v>0</v>
      </c>
      <c r="AJ59" s="268">
        <f t="shared" si="13"/>
        <v>0</v>
      </c>
      <c r="AK59" s="268">
        <f t="shared" si="13"/>
        <v>0</v>
      </c>
      <c r="AL59" s="269">
        <f t="shared" si="5"/>
        <v>1</v>
      </c>
      <c r="AM59" s="270"/>
      <c r="AN59" s="270" t="b">
        <v>0</v>
      </c>
    </row>
    <row r="60" ht="15.75" customHeight="1">
      <c r="A60" s="249" t="s">
        <v>24</v>
      </c>
      <c r="B60" s="256" t="s">
        <v>43</v>
      </c>
      <c r="C60" s="256" t="s">
        <v>7</v>
      </c>
      <c r="D60" s="273" t="s">
        <v>275</v>
      </c>
      <c r="E60" s="274"/>
      <c r="F60" s="275"/>
      <c r="G60" s="258"/>
      <c r="H60" s="261"/>
      <c r="I60" s="260"/>
      <c r="J60" s="259"/>
      <c r="K60" s="259"/>
      <c r="L60" s="259"/>
      <c r="M60" s="258"/>
      <c r="N60" s="258"/>
      <c r="O60" s="261"/>
      <c r="P60" s="260"/>
      <c r="Q60" s="259"/>
      <c r="R60" s="259">
        <v>1.0</v>
      </c>
      <c r="S60" s="259"/>
      <c r="T60" s="258"/>
      <c r="U60" s="258"/>
      <c r="V60" s="261"/>
      <c r="W60" s="260"/>
      <c r="X60" s="259"/>
      <c r="Y60" s="259"/>
      <c r="Z60" s="259"/>
      <c r="AA60" s="258"/>
      <c r="AB60" s="258"/>
      <c r="AC60" s="261"/>
      <c r="AD60" s="327"/>
      <c r="AE60" s="259"/>
      <c r="AF60" s="259"/>
      <c r="AG60" s="259"/>
      <c r="AH60" s="258"/>
      <c r="AI60" s="257"/>
      <c r="AJ60" s="261"/>
      <c r="AK60" s="260"/>
      <c r="AL60" s="282">
        <f t="shared" si="5"/>
        <v>1</v>
      </c>
      <c r="AM60" s="264"/>
      <c r="AN60" s="263" t="b">
        <v>1</v>
      </c>
    </row>
    <row r="61" ht="15.75" customHeight="1">
      <c r="A61" s="249" t="s">
        <v>24</v>
      </c>
      <c r="B61" s="256" t="s">
        <v>43</v>
      </c>
      <c r="C61" s="256" t="s">
        <v>7</v>
      </c>
      <c r="D61" s="273" t="s">
        <v>269</v>
      </c>
      <c r="E61" s="274"/>
      <c r="F61" s="275"/>
      <c r="G61" s="258"/>
      <c r="H61" s="261"/>
      <c r="I61" s="260"/>
      <c r="J61" s="259">
        <v>1.0</v>
      </c>
      <c r="K61" s="259"/>
      <c r="L61" s="259"/>
      <c r="M61" s="258"/>
      <c r="N61" s="258"/>
      <c r="O61" s="261"/>
      <c r="P61" s="260"/>
      <c r="Q61" s="259"/>
      <c r="R61" s="259">
        <v>1.0</v>
      </c>
      <c r="S61" s="259"/>
      <c r="T61" s="258"/>
      <c r="U61" s="258"/>
      <c r="V61" s="261"/>
      <c r="W61" s="260"/>
      <c r="X61" s="259"/>
      <c r="Y61" s="259">
        <v>1.0</v>
      </c>
      <c r="Z61" s="259"/>
      <c r="AA61" s="258"/>
      <c r="AB61" s="258"/>
      <c r="AC61" s="261"/>
      <c r="AD61" s="327"/>
      <c r="AE61" s="259"/>
      <c r="AF61" s="259"/>
      <c r="AG61" s="259"/>
      <c r="AH61" s="258"/>
      <c r="AI61" s="257"/>
      <c r="AJ61" s="261"/>
      <c r="AK61" s="260"/>
      <c r="AL61" s="282">
        <f t="shared" si="5"/>
        <v>3</v>
      </c>
      <c r="AM61" s="265"/>
      <c r="AN61" s="263" t="b">
        <v>1</v>
      </c>
    </row>
    <row r="62" ht="15.75" customHeight="1">
      <c r="A62" s="266" t="s">
        <v>24</v>
      </c>
      <c r="B62" s="267" t="s">
        <v>43</v>
      </c>
      <c r="C62" s="267" t="s">
        <v>7</v>
      </c>
      <c r="D62" s="283" t="s">
        <v>267</v>
      </c>
      <c r="E62" s="284"/>
      <c r="F62" s="285"/>
      <c r="G62" s="268">
        <f t="shared" ref="G62:AK62" si="14">SUM(G60:G61)</f>
        <v>0</v>
      </c>
      <c r="H62" s="268">
        <f t="shared" si="14"/>
        <v>0</v>
      </c>
      <c r="I62" s="268">
        <f t="shared" si="14"/>
        <v>0</v>
      </c>
      <c r="J62" s="268">
        <f t="shared" si="14"/>
        <v>1</v>
      </c>
      <c r="K62" s="268">
        <f t="shared" si="14"/>
        <v>0</v>
      </c>
      <c r="L62" s="268">
        <f t="shared" si="14"/>
        <v>0</v>
      </c>
      <c r="M62" s="268">
        <f t="shared" si="14"/>
        <v>0</v>
      </c>
      <c r="N62" s="268">
        <f t="shared" si="14"/>
        <v>0</v>
      </c>
      <c r="O62" s="268">
        <f t="shared" si="14"/>
        <v>0</v>
      </c>
      <c r="P62" s="268">
        <f t="shared" si="14"/>
        <v>0</v>
      </c>
      <c r="Q62" s="268">
        <f t="shared" si="14"/>
        <v>0</v>
      </c>
      <c r="R62" s="268">
        <f t="shared" si="14"/>
        <v>2</v>
      </c>
      <c r="S62" s="268">
        <f t="shared" si="14"/>
        <v>0</v>
      </c>
      <c r="T62" s="268">
        <f t="shared" si="14"/>
        <v>0</v>
      </c>
      <c r="U62" s="268">
        <f t="shared" si="14"/>
        <v>0</v>
      </c>
      <c r="V62" s="268">
        <f t="shared" si="14"/>
        <v>0</v>
      </c>
      <c r="W62" s="268">
        <f t="shared" si="14"/>
        <v>0</v>
      </c>
      <c r="X62" s="268">
        <f t="shared" si="14"/>
        <v>0</v>
      </c>
      <c r="Y62" s="268">
        <f t="shared" si="14"/>
        <v>1</v>
      </c>
      <c r="Z62" s="268">
        <f t="shared" si="14"/>
        <v>0</v>
      </c>
      <c r="AA62" s="268">
        <f t="shared" si="14"/>
        <v>0</v>
      </c>
      <c r="AB62" s="268">
        <f t="shared" si="14"/>
        <v>0</v>
      </c>
      <c r="AC62" s="268">
        <f t="shared" si="14"/>
        <v>0</v>
      </c>
      <c r="AD62" s="268">
        <f t="shared" si="14"/>
        <v>0</v>
      </c>
      <c r="AE62" s="268">
        <f t="shared" si="14"/>
        <v>0</v>
      </c>
      <c r="AF62" s="268">
        <f t="shared" si="14"/>
        <v>0</v>
      </c>
      <c r="AG62" s="268">
        <f t="shared" si="14"/>
        <v>0</v>
      </c>
      <c r="AH62" s="268">
        <f t="shared" si="14"/>
        <v>0</v>
      </c>
      <c r="AI62" s="268">
        <f t="shared" si="14"/>
        <v>0</v>
      </c>
      <c r="AJ62" s="268">
        <f t="shared" si="14"/>
        <v>0</v>
      </c>
      <c r="AK62" s="268">
        <f t="shared" si="14"/>
        <v>0</v>
      </c>
      <c r="AL62" s="269">
        <f t="shared" si="5"/>
        <v>4</v>
      </c>
      <c r="AM62" s="270"/>
      <c r="AN62" s="270" t="b">
        <v>0</v>
      </c>
    </row>
    <row r="63" ht="15.75" customHeight="1">
      <c r="A63" s="249" t="s">
        <v>24</v>
      </c>
      <c r="B63" s="256" t="s">
        <v>43</v>
      </c>
      <c r="C63" s="256" t="s">
        <v>15</v>
      </c>
      <c r="D63" s="273" t="s">
        <v>248</v>
      </c>
      <c r="E63" s="256"/>
      <c r="F63" s="256"/>
      <c r="G63" s="258"/>
      <c r="H63" s="261"/>
      <c r="I63" s="260"/>
      <c r="J63" s="259"/>
      <c r="K63" s="259"/>
      <c r="L63" s="259"/>
      <c r="M63" s="258"/>
      <c r="N63" s="258"/>
      <c r="O63" s="261"/>
      <c r="P63" s="260"/>
      <c r="Q63" s="259"/>
      <c r="R63" s="259"/>
      <c r="S63" s="259"/>
      <c r="T63" s="258"/>
      <c r="U63" s="258"/>
      <c r="V63" s="261"/>
      <c r="W63" s="260"/>
      <c r="X63" s="259"/>
      <c r="Y63" s="259"/>
      <c r="Z63" s="259"/>
      <c r="AA63" s="258"/>
      <c r="AB63" s="258"/>
      <c r="AC63" s="261"/>
      <c r="AD63" s="327"/>
      <c r="AE63" s="259"/>
      <c r="AF63" s="259"/>
      <c r="AG63" s="259"/>
      <c r="AH63" s="258"/>
      <c r="AI63" s="257"/>
      <c r="AJ63" s="261"/>
      <c r="AK63" s="260"/>
      <c r="AL63" s="282">
        <f t="shared" si="5"/>
        <v>0</v>
      </c>
      <c r="AM63" s="264"/>
      <c r="AN63" s="263" t="b">
        <v>0</v>
      </c>
    </row>
    <row r="64" ht="15.75" customHeight="1">
      <c r="A64" s="266" t="s">
        <v>24</v>
      </c>
      <c r="B64" s="267" t="s">
        <v>43</v>
      </c>
      <c r="C64" s="267" t="s">
        <v>15</v>
      </c>
      <c r="D64" s="283" t="s">
        <v>245</v>
      </c>
      <c r="E64" s="284"/>
      <c r="F64" s="285"/>
      <c r="G64" s="268">
        <f t="shared" ref="G64:AK64" si="15">SUM(G63)</f>
        <v>0</v>
      </c>
      <c r="H64" s="268">
        <f t="shared" si="15"/>
        <v>0</v>
      </c>
      <c r="I64" s="268">
        <f t="shared" si="15"/>
        <v>0</v>
      </c>
      <c r="J64" s="268">
        <f t="shared" si="15"/>
        <v>0</v>
      </c>
      <c r="K64" s="268">
        <f t="shared" si="15"/>
        <v>0</v>
      </c>
      <c r="L64" s="268">
        <f t="shared" si="15"/>
        <v>0</v>
      </c>
      <c r="M64" s="268">
        <f t="shared" si="15"/>
        <v>0</v>
      </c>
      <c r="N64" s="268">
        <f t="shared" si="15"/>
        <v>0</v>
      </c>
      <c r="O64" s="268">
        <f t="shared" si="15"/>
        <v>0</v>
      </c>
      <c r="P64" s="268">
        <f t="shared" si="15"/>
        <v>0</v>
      </c>
      <c r="Q64" s="268">
        <f t="shared" si="15"/>
        <v>0</v>
      </c>
      <c r="R64" s="268">
        <f t="shared" si="15"/>
        <v>0</v>
      </c>
      <c r="S64" s="268">
        <f t="shared" si="15"/>
        <v>0</v>
      </c>
      <c r="T64" s="268">
        <f t="shared" si="15"/>
        <v>0</v>
      </c>
      <c r="U64" s="268">
        <f t="shared" si="15"/>
        <v>0</v>
      </c>
      <c r="V64" s="268">
        <f t="shared" si="15"/>
        <v>0</v>
      </c>
      <c r="W64" s="268">
        <f t="shared" si="15"/>
        <v>0</v>
      </c>
      <c r="X64" s="268">
        <f t="shared" si="15"/>
        <v>0</v>
      </c>
      <c r="Y64" s="268">
        <f t="shared" si="15"/>
        <v>0</v>
      </c>
      <c r="Z64" s="268">
        <f t="shared" si="15"/>
        <v>0</v>
      </c>
      <c r="AA64" s="268">
        <f t="shared" si="15"/>
        <v>0</v>
      </c>
      <c r="AB64" s="268">
        <f t="shared" si="15"/>
        <v>0</v>
      </c>
      <c r="AC64" s="268">
        <f t="shared" si="15"/>
        <v>0</v>
      </c>
      <c r="AD64" s="268">
        <f t="shared" si="15"/>
        <v>0</v>
      </c>
      <c r="AE64" s="268">
        <f t="shared" si="15"/>
        <v>0</v>
      </c>
      <c r="AF64" s="268">
        <f t="shared" si="15"/>
        <v>0</v>
      </c>
      <c r="AG64" s="268">
        <f t="shared" si="15"/>
        <v>0</v>
      </c>
      <c r="AH64" s="268">
        <f t="shared" si="15"/>
        <v>0</v>
      </c>
      <c r="AI64" s="268">
        <f t="shared" si="15"/>
        <v>0</v>
      </c>
      <c r="AJ64" s="268">
        <f t="shared" si="15"/>
        <v>0</v>
      </c>
      <c r="AK64" s="268">
        <f t="shared" si="15"/>
        <v>0</v>
      </c>
      <c r="AL64" s="269">
        <f t="shared" si="5"/>
        <v>0</v>
      </c>
      <c r="AM64" s="270"/>
      <c r="AN64" s="270" t="b">
        <v>0</v>
      </c>
    </row>
    <row r="65" ht="15.75" customHeight="1">
      <c r="A65" s="249" t="s">
        <v>24</v>
      </c>
      <c r="B65" s="256" t="s">
        <v>45</v>
      </c>
      <c r="C65" s="256" t="s">
        <v>15</v>
      </c>
      <c r="D65" s="273" t="s">
        <v>252</v>
      </c>
      <c r="E65" s="274"/>
      <c r="F65" s="275"/>
      <c r="G65" s="258">
        <v>1.0</v>
      </c>
      <c r="H65" s="261"/>
      <c r="I65" s="260"/>
      <c r="J65" s="259">
        <v>1.0</v>
      </c>
      <c r="K65" s="259">
        <v>1.0</v>
      </c>
      <c r="L65" s="259">
        <v>1.0</v>
      </c>
      <c r="M65" s="258">
        <v>1.0</v>
      </c>
      <c r="N65" s="258">
        <v>1.0</v>
      </c>
      <c r="O65" s="261"/>
      <c r="P65" s="260"/>
      <c r="Q65" s="259">
        <v>1.0</v>
      </c>
      <c r="R65" s="259">
        <v>1.0</v>
      </c>
      <c r="S65" s="259">
        <v>1.0</v>
      </c>
      <c r="T65" s="258">
        <v>1.0</v>
      </c>
      <c r="U65" s="258">
        <v>1.0</v>
      </c>
      <c r="V65" s="261"/>
      <c r="W65" s="260"/>
      <c r="X65" s="259">
        <v>1.0</v>
      </c>
      <c r="Y65" s="259">
        <v>1.0</v>
      </c>
      <c r="Z65" s="259">
        <v>1.0</v>
      </c>
      <c r="AA65" s="258">
        <v>1.0</v>
      </c>
      <c r="AB65" s="258">
        <v>1.0</v>
      </c>
      <c r="AC65" s="261"/>
      <c r="AD65" s="327"/>
      <c r="AE65" s="259">
        <v>1.0</v>
      </c>
      <c r="AF65" s="259">
        <v>1.0</v>
      </c>
      <c r="AG65" s="259">
        <v>1.0</v>
      </c>
      <c r="AH65" s="258">
        <v>1.0</v>
      </c>
      <c r="AI65" s="257">
        <v>1.0</v>
      </c>
      <c r="AJ65" s="261"/>
      <c r="AK65" s="260"/>
      <c r="AL65" s="282">
        <f t="shared" si="5"/>
        <v>21</v>
      </c>
      <c r="AM65" s="265"/>
      <c r="AN65" s="263" t="b">
        <v>0</v>
      </c>
    </row>
    <row r="66" ht="15.75" customHeight="1">
      <c r="A66" s="249" t="s">
        <v>24</v>
      </c>
      <c r="B66" s="256" t="s">
        <v>45</v>
      </c>
      <c r="C66" s="256" t="s">
        <v>15</v>
      </c>
      <c r="D66" s="273"/>
      <c r="E66" s="256"/>
      <c r="F66" s="256"/>
      <c r="G66" s="258"/>
      <c r="H66" s="261"/>
      <c r="I66" s="260"/>
      <c r="J66" s="259"/>
      <c r="K66" s="259"/>
      <c r="L66" s="259"/>
      <c r="M66" s="258"/>
      <c r="N66" s="258"/>
      <c r="O66" s="261"/>
      <c r="P66" s="260"/>
      <c r="Q66" s="259"/>
      <c r="R66" s="259"/>
      <c r="S66" s="259"/>
      <c r="T66" s="258"/>
      <c r="U66" s="258"/>
      <c r="V66" s="261"/>
      <c r="W66" s="260"/>
      <c r="X66" s="259"/>
      <c r="Y66" s="259"/>
      <c r="Z66" s="259"/>
      <c r="AA66" s="258"/>
      <c r="AB66" s="258"/>
      <c r="AC66" s="261"/>
      <c r="AD66" s="327"/>
      <c r="AE66" s="259"/>
      <c r="AF66" s="259"/>
      <c r="AG66" s="259"/>
      <c r="AH66" s="258"/>
      <c r="AI66" s="257"/>
      <c r="AJ66" s="261"/>
      <c r="AK66" s="260"/>
      <c r="AL66" s="282">
        <f t="shared" si="5"/>
        <v>0</v>
      </c>
      <c r="AM66" s="265"/>
      <c r="AN66" s="263" t="b">
        <v>0</v>
      </c>
    </row>
    <row r="67" ht="15.75" customHeight="1">
      <c r="A67" s="266" t="s">
        <v>24</v>
      </c>
      <c r="B67" s="267" t="s">
        <v>45</v>
      </c>
      <c r="C67" s="267" t="s">
        <v>15</v>
      </c>
      <c r="D67" s="283" t="s">
        <v>245</v>
      </c>
      <c r="E67" s="284"/>
      <c r="F67" s="285"/>
      <c r="G67" s="268">
        <f t="shared" ref="G67:AK67" si="16">SUM(G65:G66)</f>
        <v>1</v>
      </c>
      <c r="H67" s="268">
        <f t="shared" si="16"/>
        <v>0</v>
      </c>
      <c r="I67" s="268">
        <f t="shared" si="16"/>
        <v>0</v>
      </c>
      <c r="J67" s="268">
        <f t="shared" si="16"/>
        <v>1</v>
      </c>
      <c r="K67" s="268">
        <f t="shared" si="16"/>
        <v>1</v>
      </c>
      <c r="L67" s="268">
        <f t="shared" si="16"/>
        <v>1</v>
      </c>
      <c r="M67" s="268">
        <f t="shared" si="16"/>
        <v>1</v>
      </c>
      <c r="N67" s="268">
        <f t="shared" si="16"/>
        <v>1</v>
      </c>
      <c r="O67" s="268">
        <f t="shared" si="16"/>
        <v>0</v>
      </c>
      <c r="P67" s="268">
        <f t="shared" si="16"/>
        <v>0</v>
      </c>
      <c r="Q67" s="268">
        <f t="shared" si="16"/>
        <v>1</v>
      </c>
      <c r="R67" s="268">
        <f t="shared" si="16"/>
        <v>1</v>
      </c>
      <c r="S67" s="268">
        <f t="shared" si="16"/>
        <v>1</v>
      </c>
      <c r="T67" s="268">
        <f t="shared" si="16"/>
        <v>1</v>
      </c>
      <c r="U67" s="268">
        <f t="shared" si="16"/>
        <v>1</v>
      </c>
      <c r="V67" s="268">
        <f t="shared" si="16"/>
        <v>0</v>
      </c>
      <c r="W67" s="268">
        <f t="shared" si="16"/>
        <v>0</v>
      </c>
      <c r="X67" s="268">
        <f t="shared" si="16"/>
        <v>1</v>
      </c>
      <c r="Y67" s="268">
        <f t="shared" si="16"/>
        <v>1</v>
      </c>
      <c r="Z67" s="268">
        <f t="shared" si="16"/>
        <v>1</v>
      </c>
      <c r="AA67" s="268">
        <f t="shared" si="16"/>
        <v>1</v>
      </c>
      <c r="AB67" s="268">
        <f t="shared" si="16"/>
        <v>1</v>
      </c>
      <c r="AC67" s="268">
        <f t="shared" si="16"/>
        <v>0</v>
      </c>
      <c r="AD67" s="268">
        <f t="shared" si="16"/>
        <v>0</v>
      </c>
      <c r="AE67" s="268">
        <f t="shared" si="16"/>
        <v>1</v>
      </c>
      <c r="AF67" s="268">
        <f t="shared" si="16"/>
        <v>1</v>
      </c>
      <c r="AG67" s="268">
        <f t="shared" si="16"/>
        <v>1</v>
      </c>
      <c r="AH67" s="268">
        <f t="shared" si="16"/>
        <v>1</v>
      </c>
      <c r="AI67" s="268">
        <f t="shared" si="16"/>
        <v>1</v>
      </c>
      <c r="AJ67" s="268">
        <f t="shared" si="16"/>
        <v>0</v>
      </c>
      <c r="AK67" s="268">
        <f t="shared" si="16"/>
        <v>0</v>
      </c>
      <c r="AL67" s="269">
        <f t="shared" si="5"/>
        <v>21</v>
      </c>
      <c r="AM67" s="270"/>
      <c r="AN67" s="270" t="b">
        <v>0</v>
      </c>
    </row>
    <row r="68" ht="15.75" customHeight="1">
      <c r="A68" s="249" t="s">
        <v>24</v>
      </c>
      <c r="B68" s="256" t="s">
        <v>45</v>
      </c>
      <c r="C68" s="256" t="s">
        <v>11</v>
      </c>
      <c r="D68" s="273" t="s">
        <v>161</v>
      </c>
      <c r="E68" s="274"/>
      <c r="F68" s="275"/>
      <c r="G68" s="258">
        <v>1.0</v>
      </c>
      <c r="H68" s="261">
        <v>1.0</v>
      </c>
      <c r="I68" s="260">
        <v>1.0</v>
      </c>
      <c r="J68" s="259">
        <v>1.0</v>
      </c>
      <c r="K68" s="259">
        <v>1.0</v>
      </c>
      <c r="L68" s="259">
        <v>1.0</v>
      </c>
      <c r="M68" s="258">
        <v>1.0</v>
      </c>
      <c r="N68" s="258">
        <v>1.0</v>
      </c>
      <c r="O68" s="261">
        <v>1.0</v>
      </c>
      <c r="P68" s="260">
        <v>1.0</v>
      </c>
      <c r="Q68" s="259">
        <v>1.0</v>
      </c>
      <c r="R68" s="259">
        <v>1.0</v>
      </c>
      <c r="S68" s="259">
        <v>1.0</v>
      </c>
      <c r="T68" s="258">
        <v>1.0</v>
      </c>
      <c r="U68" s="258">
        <v>1.0</v>
      </c>
      <c r="V68" s="261">
        <v>1.0</v>
      </c>
      <c r="W68" s="260">
        <v>1.0</v>
      </c>
      <c r="X68" s="259">
        <v>1.0</v>
      </c>
      <c r="Y68" s="259">
        <v>1.0</v>
      </c>
      <c r="Z68" s="259">
        <v>1.0</v>
      </c>
      <c r="AA68" s="258">
        <v>1.0</v>
      </c>
      <c r="AB68" s="258">
        <v>1.0</v>
      </c>
      <c r="AC68" s="261">
        <v>1.0</v>
      </c>
      <c r="AD68" s="327">
        <v>1.0</v>
      </c>
      <c r="AE68" s="259">
        <v>1.0</v>
      </c>
      <c r="AF68" s="259">
        <v>1.0</v>
      </c>
      <c r="AG68" s="259">
        <v>1.0</v>
      </c>
      <c r="AH68" s="258">
        <v>1.0</v>
      </c>
      <c r="AI68" s="257">
        <v>1.0</v>
      </c>
      <c r="AJ68" s="261">
        <v>1.0</v>
      </c>
      <c r="AK68" s="260">
        <v>1.0</v>
      </c>
      <c r="AL68" s="282">
        <f t="shared" si="5"/>
        <v>31</v>
      </c>
      <c r="AM68" s="264"/>
      <c r="AN68" s="263" t="b">
        <v>0</v>
      </c>
    </row>
    <row r="69" ht="15.75" customHeight="1">
      <c r="A69" s="249" t="s">
        <v>24</v>
      </c>
      <c r="B69" s="256" t="s">
        <v>45</v>
      </c>
      <c r="C69" s="256" t="s">
        <v>11</v>
      </c>
      <c r="D69" s="273"/>
      <c r="E69" s="256"/>
      <c r="F69" s="256"/>
      <c r="G69" s="258"/>
      <c r="H69" s="261"/>
      <c r="I69" s="260"/>
      <c r="J69" s="259"/>
      <c r="K69" s="259"/>
      <c r="L69" s="259"/>
      <c r="M69" s="258"/>
      <c r="N69" s="258"/>
      <c r="O69" s="261"/>
      <c r="P69" s="260"/>
      <c r="Q69" s="259"/>
      <c r="R69" s="259"/>
      <c r="S69" s="259"/>
      <c r="T69" s="258"/>
      <c r="U69" s="258"/>
      <c r="V69" s="261"/>
      <c r="W69" s="260"/>
      <c r="X69" s="259"/>
      <c r="Y69" s="259"/>
      <c r="Z69" s="259"/>
      <c r="AA69" s="258"/>
      <c r="AB69" s="258"/>
      <c r="AC69" s="261"/>
      <c r="AD69" s="327"/>
      <c r="AE69" s="259"/>
      <c r="AF69" s="259"/>
      <c r="AG69" s="259"/>
      <c r="AH69" s="258"/>
      <c r="AI69" s="257"/>
      <c r="AJ69" s="261"/>
      <c r="AK69" s="260"/>
      <c r="AL69" s="282">
        <f t="shared" si="5"/>
        <v>0</v>
      </c>
      <c r="AM69" s="265"/>
      <c r="AN69" s="263" t="b">
        <v>0</v>
      </c>
    </row>
    <row r="70" ht="15.75" customHeight="1">
      <c r="A70" s="266" t="s">
        <v>24</v>
      </c>
      <c r="B70" s="267" t="s">
        <v>45</v>
      </c>
      <c r="C70" s="267" t="s">
        <v>11</v>
      </c>
      <c r="D70" s="283" t="s">
        <v>141</v>
      </c>
      <c r="E70" s="284"/>
      <c r="F70" s="285"/>
      <c r="G70" s="268">
        <f t="shared" ref="G70:AK70" si="17">SUM(G68:G69)</f>
        <v>1</v>
      </c>
      <c r="H70" s="268">
        <f t="shared" si="17"/>
        <v>1</v>
      </c>
      <c r="I70" s="268">
        <f t="shared" si="17"/>
        <v>1</v>
      </c>
      <c r="J70" s="268">
        <f t="shared" si="17"/>
        <v>1</v>
      </c>
      <c r="K70" s="268">
        <f t="shared" si="17"/>
        <v>1</v>
      </c>
      <c r="L70" s="268">
        <f t="shared" si="17"/>
        <v>1</v>
      </c>
      <c r="M70" s="268">
        <f t="shared" si="17"/>
        <v>1</v>
      </c>
      <c r="N70" s="268">
        <f t="shared" si="17"/>
        <v>1</v>
      </c>
      <c r="O70" s="268">
        <f t="shared" si="17"/>
        <v>1</v>
      </c>
      <c r="P70" s="268">
        <f t="shared" si="17"/>
        <v>1</v>
      </c>
      <c r="Q70" s="268">
        <f t="shared" si="17"/>
        <v>1</v>
      </c>
      <c r="R70" s="268">
        <f t="shared" si="17"/>
        <v>1</v>
      </c>
      <c r="S70" s="268">
        <f t="shared" si="17"/>
        <v>1</v>
      </c>
      <c r="T70" s="268">
        <f t="shared" si="17"/>
        <v>1</v>
      </c>
      <c r="U70" s="268">
        <f t="shared" si="17"/>
        <v>1</v>
      </c>
      <c r="V70" s="268">
        <f t="shared" si="17"/>
        <v>1</v>
      </c>
      <c r="W70" s="268">
        <f t="shared" si="17"/>
        <v>1</v>
      </c>
      <c r="X70" s="268">
        <f t="shared" si="17"/>
        <v>1</v>
      </c>
      <c r="Y70" s="268">
        <f t="shared" si="17"/>
        <v>1</v>
      </c>
      <c r="Z70" s="268">
        <f t="shared" si="17"/>
        <v>1</v>
      </c>
      <c r="AA70" s="268">
        <f t="shared" si="17"/>
        <v>1</v>
      </c>
      <c r="AB70" s="268">
        <f t="shared" si="17"/>
        <v>1</v>
      </c>
      <c r="AC70" s="268">
        <f t="shared" si="17"/>
        <v>1</v>
      </c>
      <c r="AD70" s="268">
        <f t="shared" si="17"/>
        <v>1</v>
      </c>
      <c r="AE70" s="268">
        <f t="shared" si="17"/>
        <v>1</v>
      </c>
      <c r="AF70" s="268">
        <f t="shared" si="17"/>
        <v>1</v>
      </c>
      <c r="AG70" s="268">
        <f t="shared" si="17"/>
        <v>1</v>
      </c>
      <c r="AH70" s="268">
        <f t="shared" si="17"/>
        <v>1</v>
      </c>
      <c r="AI70" s="268">
        <f t="shared" si="17"/>
        <v>1</v>
      </c>
      <c r="AJ70" s="268">
        <f t="shared" si="17"/>
        <v>1</v>
      </c>
      <c r="AK70" s="268">
        <f t="shared" si="17"/>
        <v>1</v>
      </c>
      <c r="AL70" s="269">
        <f t="shared" si="5"/>
        <v>31</v>
      </c>
      <c r="AM70" s="270"/>
      <c r="AN70" s="270" t="b">
        <v>0</v>
      </c>
    </row>
    <row r="71" ht="15.75" customHeight="1">
      <c r="A71" s="249" t="s">
        <v>32</v>
      </c>
      <c r="B71" s="256" t="s">
        <v>32</v>
      </c>
      <c r="C71" s="256" t="s">
        <v>15</v>
      </c>
      <c r="D71" s="273" t="s">
        <v>254</v>
      </c>
      <c r="E71" s="274"/>
      <c r="F71" s="294"/>
      <c r="G71" s="295"/>
      <c r="H71" s="296"/>
      <c r="I71" s="296"/>
      <c r="J71" s="296"/>
      <c r="K71" s="296"/>
      <c r="L71" s="296"/>
      <c r="M71" s="296"/>
      <c r="N71" s="296"/>
      <c r="O71" s="296"/>
      <c r="P71" s="296"/>
      <c r="Q71" s="296"/>
      <c r="R71" s="296"/>
      <c r="S71" s="296"/>
      <c r="T71" s="296"/>
      <c r="U71" s="296"/>
      <c r="V71" s="296"/>
      <c r="W71" s="296"/>
      <c r="X71" s="296"/>
      <c r="Y71" s="296"/>
      <c r="Z71" s="296"/>
      <c r="AA71" s="296"/>
      <c r="AB71" s="296"/>
      <c r="AC71" s="296"/>
      <c r="AD71" s="296"/>
      <c r="AE71" s="296"/>
      <c r="AF71" s="296"/>
      <c r="AG71" s="296"/>
      <c r="AH71" s="296"/>
      <c r="AI71" s="296"/>
      <c r="AJ71" s="296"/>
      <c r="AK71" s="297"/>
      <c r="AL71" s="298" t="str">
        <f t="shared" ref="AL71:AL72" si="18">SUM(#REF!+#REF!+#REF!+#REF!+#REF!+#REF!+#REF!+#REF!+#REF!)</f>
        <v>#REF!</v>
      </c>
      <c r="AM71" s="264"/>
      <c r="AN71" s="263" t="b">
        <v>0</v>
      </c>
    </row>
    <row r="72" ht="15.75" customHeight="1">
      <c r="A72" s="266" t="s">
        <v>32</v>
      </c>
      <c r="B72" s="288" t="s">
        <v>32</v>
      </c>
      <c r="C72" s="291" t="s">
        <v>15</v>
      </c>
      <c r="D72" s="292" t="s">
        <v>245</v>
      </c>
      <c r="E72" s="299"/>
      <c r="F72" s="32"/>
      <c r="G72" s="330"/>
      <c r="H72" s="296"/>
      <c r="I72" s="296"/>
      <c r="J72" s="296"/>
      <c r="K72" s="296"/>
      <c r="L72" s="296"/>
      <c r="M72" s="296"/>
      <c r="N72" s="296"/>
      <c r="O72" s="296"/>
      <c r="P72" s="296"/>
      <c r="Q72" s="296"/>
      <c r="R72" s="296"/>
      <c r="S72" s="296"/>
      <c r="T72" s="296"/>
      <c r="U72" s="296"/>
      <c r="V72" s="296"/>
      <c r="W72" s="296"/>
      <c r="X72" s="296"/>
      <c r="Y72" s="296"/>
      <c r="Z72" s="296"/>
      <c r="AA72" s="296"/>
      <c r="AB72" s="296"/>
      <c r="AC72" s="296"/>
      <c r="AD72" s="296"/>
      <c r="AE72" s="296"/>
      <c r="AF72" s="296"/>
      <c r="AG72" s="296"/>
      <c r="AH72" s="296"/>
      <c r="AI72" s="296"/>
      <c r="AJ72" s="296"/>
      <c r="AK72" s="297"/>
      <c r="AL72" s="301" t="str">
        <f t="shared" si="18"/>
        <v>#REF!</v>
      </c>
      <c r="AM72" s="302"/>
      <c r="AN72" s="270" t="b">
        <v>0</v>
      </c>
    </row>
    <row r="73" ht="15.75" customHeight="1">
      <c r="A73" s="249" t="s">
        <v>24</v>
      </c>
      <c r="B73" s="256" t="s">
        <v>73</v>
      </c>
      <c r="C73" s="256" t="s">
        <v>15</v>
      </c>
      <c r="D73" s="256" t="s">
        <v>263</v>
      </c>
      <c r="E73" s="256"/>
      <c r="F73" s="256"/>
      <c r="G73" s="258"/>
      <c r="H73" s="261"/>
      <c r="I73" s="261"/>
      <c r="J73" s="258"/>
      <c r="K73" s="258"/>
      <c r="L73" s="258"/>
      <c r="M73" s="258"/>
      <c r="N73" s="258"/>
      <c r="O73" s="261"/>
      <c r="P73" s="261"/>
      <c r="Q73" s="258"/>
      <c r="R73" s="258"/>
      <c r="S73" s="258"/>
      <c r="T73" s="258"/>
      <c r="U73" s="258"/>
      <c r="V73" s="261"/>
      <c r="W73" s="261"/>
      <c r="X73" s="258"/>
      <c r="Y73" s="258"/>
      <c r="Z73" s="258"/>
      <c r="AA73" s="258"/>
      <c r="AB73" s="258"/>
      <c r="AC73" s="261"/>
      <c r="AD73" s="257"/>
      <c r="AE73" s="258"/>
      <c r="AF73" s="258"/>
      <c r="AG73" s="258"/>
      <c r="AH73" s="258"/>
      <c r="AI73" s="257"/>
      <c r="AJ73" s="261"/>
      <c r="AK73" s="261"/>
      <c r="AL73" s="290">
        <f t="shared" ref="AL73:AL114" si="20">SUM(G73:AK73)</f>
        <v>0</v>
      </c>
      <c r="AM73" s="264"/>
      <c r="AN73" s="263" t="b">
        <v>0</v>
      </c>
    </row>
    <row r="74" ht="15.75" customHeight="1">
      <c r="A74" s="266" t="s">
        <v>24</v>
      </c>
      <c r="B74" s="288" t="s">
        <v>73</v>
      </c>
      <c r="C74" s="267" t="s">
        <v>15</v>
      </c>
      <c r="D74" s="267" t="s">
        <v>245</v>
      </c>
      <c r="E74" s="267"/>
      <c r="F74" s="267"/>
      <c r="G74" s="268">
        <f t="shared" ref="G74:AK74" si="19">SUM(G73)</f>
        <v>0</v>
      </c>
      <c r="H74" s="268">
        <f t="shared" si="19"/>
        <v>0</v>
      </c>
      <c r="I74" s="268">
        <f t="shared" si="19"/>
        <v>0</v>
      </c>
      <c r="J74" s="268">
        <f t="shared" si="19"/>
        <v>0</v>
      </c>
      <c r="K74" s="268">
        <f t="shared" si="19"/>
        <v>0</v>
      </c>
      <c r="L74" s="268">
        <f t="shared" si="19"/>
        <v>0</v>
      </c>
      <c r="M74" s="268">
        <f t="shared" si="19"/>
        <v>0</v>
      </c>
      <c r="N74" s="268">
        <f t="shared" si="19"/>
        <v>0</v>
      </c>
      <c r="O74" s="268">
        <f t="shared" si="19"/>
        <v>0</v>
      </c>
      <c r="P74" s="268">
        <f t="shared" si="19"/>
        <v>0</v>
      </c>
      <c r="Q74" s="268">
        <f t="shared" si="19"/>
        <v>0</v>
      </c>
      <c r="R74" s="268">
        <f t="shared" si="19"/>
        <v>0</v>
      </c>
      <c r="S74" s="268">
        <f t="shared" si="19"/>
        <v>0</v>
      </c>
      <c r="T74" s="268">
        <f t="shared" si="19"/>
        <v>0</v>
      </c>
      <c r="U74" s="268">
        <f t="shared" si="19"/>
        <v>0</v>
      </c>
      <c r="V74" s="268">
        <f t="shared" si="19"/>
        <v>0</v>
      </c>
      <c r="W74" s="268">
        <f t="shared" si="19"/>
        <v>0</v>
      </c>
      <c r="X74" s="268">
        <f t="shared" si="19"/>
        <v>0</v>
      </c>
      <c r="Y74" s="268">
        <f t="shared" si="19"/>
        <v>0</v>
      </c>
      <c r="Z74" s="268">
        <f t="shared" si="19"/>
        <v>0</v>
      </c>
      <c r="AA74" s="268">
        <f t="shared" si="19"/>
        <v>0</v>
      </c>
      <c r="AB74" s="268">
        <f t="shared" si="19"/>
        <v>0</v>
      </c>
      <c r="AC74" s="268">
        <f t="shared" si="19"/>
        <v>0</v>
      </c>
      <c r="AD74" s="268">
        <f t="shared" si="19"/>
        <v>0</v>
      </c>
      <c r="AE74" s="268">
        <f t="shared" si="19"/>
        <v>0</v>
      </c>
      <c r="AF74" s="268">
        <f t="shared" si="19"/>
        <v>0</v>
      </c>
      <c r="AG74" s="268">
        <f t="shared" si="19"/>
        <v>0</v>
      </c>
      <c r="AH74" s="268">
        <f t="shared" si="19"/>
        <v>0</v>
      </c>
      <c r="AI74" s="268">
        <f t="shared" si="19"/>
        <v>0</v>
      </c>
      <c r="AJ74" s="268">
        <f t="shared" si="19"/>
        <v>0</v>
      </c>
      <c r="AK74" s="268">
        <f t="shared" si="19"/>
        <v>0</v>
      </c>
      <c r="AL74" s="269">
        <f t="shared" si="20"/>
        <v>0</v>
      </c>
      <c r="AM74" s="270"/>
      <c r="AN74" s="303" t="b">
        <v>0</v>
      </c>
    </row>
    <row r="75" ht="15.75" customHeight="1">
      <c r="A75" s="249" t="s">
        <v>24</v>
      </c>
      <c r="B75" s="256" t="s">
        <v>50</v>
      </c>
      <c r="C75" s="256" t="s">
        <v>11</v>
      </c>
      <c r="D75" s="256" t="s">
        <v>168</v>
      </c>
      <c r="E75" s="256"/>
      <c r="F75" s="256"/>
      <c r="G75" s="258">
        <v>1.0</v>
      </c>
      <c r="H75" s="261">
        <v>1.0</v>
      </c>
      <c r="I75" s="261">
        <v>1.0</v>
      </c>
      <c r="J75" s="258">
        <v>1.0</v>
      </c>
      <c r="K75" s="258">
        <v>1.0</v>
      </c>
      <c r="L75" s="258">
        <v>1.0</v>
      </c>
      <c r="M75" s="258">
        <v>1.0</v>
      </c>
      <c r="N75" s="258">
        <v>1.0</v>
      </c>
      <c r="O75" s="261">
        <v>1.0</v>
      </c>
      <c r="P75" s="261">
        <v>1.0</v>
      </c>
      <c r="Q75" s="258">
        <v>1.0</v>
      </c>
      <c r="R75" s="258">
        <v>1.0</v>
      </c>
      <c r="S75" s="258">
        <v>1.0</v>
      </c>
      <c r="T75" s="258">
        <v>1.0</v>
      </c>
      <c r="U75" s="258">
        <v>1.0</v>
      </c>
      <c r="V75" s="261">
        <v>1.0</v>
      </c>
      <c r="W75" s="261">
        <v>1.0</v>
      </c>
      <c r="X75" s="258">
        <v>1.0</v>
      </c>
      <c r="Y75" s="258">
        <v>1.0</v>
      </c>
      <c r="Z75" s="258">
        <v>1.0</v>
      </c>
      <c r="AA75" s="258">
        <v>1.0</v>
      </c>
      <c r="AB75" s="258">
        <v>2.0</v>
      </c>
      <c r="AC75" s="261">
        <v>1.0</v>
      </c>
      <c r="AD75" s="257">
        <v>2.0</v>
      </c>
      <c r="AE75" s="258">
        <v>2.0</v>
      </c>
      <c r="AF75" s="258">
        <v>2.0</v>
      </c>
      <c r="AG75" s="258">
        <v>2.0</v>
      </c>
      <c r="AH75" s="258">
        <v>2.0</v>
      </c>
      <c r="AI75" s="257">
        <v>2.0</v>
      </c>
      <c r="AJ75" s="261">
        <v>2.0</v>
      </c>
      <c r="AK75" s="261">
        <v>2.0</v>
      </c>
      <c r="AL75" s="290">
        <f t="shared" si="20"/>
        <v>40</v>
      </c>
      <c r="AM75" s="264"/>
      <c r="AN75" s="263" t="b">
        <v>0</v>
      </c>
    </row>
    <row r="76" ht="15.75" customHeight="1">
      <c r="A76" s="249" t="s">
        <v>24</v>
      </c>
      <c r="B76" s="256" t="s">
        <v>50</v>
      </c>
      <c r="C76" s="256" t="s">
        <v>11</v>
      </c>
      <c r="D76" s="256" t="s">
        <v>156</v>
      </c>
      <c r="E76" s="256"/>
      <c r="F76" s="256"/>
      <c r="G76" s="331"/>
      <c r="H76" s="261"/>
      <c r="I76" s="261"/>
      <c r="J76" s="258"/>
      <c r="K76" s="258"/>
      <c r="L76" s="258"/>
      <c r="M76" s="258"/>
      <c r="N76" s="259"/>
      <c r="O76" s="260"/>
      <c r="P76" s="261"/>
      <c r="Q76" s="258"/>
      <c r="R76" s="258"/>
      <c r="S76" s="258"/>
      <c r="T76" s="258"/>
      <c r="U76" s="259"/>
      <c r="V76" s="260"/>
      <c r="W76" s="261"/>
      <c r="X76" s="258"/>
      <c r="Y76" s="258"/>
      <c r="Z76" s="258"/>
      <c r="AA76" s="258"/>
      <c r="AB76" s="259"/>
      <c r="AC76" s="260">
        <v>1.0</v>
      </c>
      <c r="AD76" s="257"/>
      <c r="AE76" s="258"/>
      <c r="AF76" s="258"/>
      <c r="AG76" s="258"/>
      <c r="AH76" s="258"/>
      <c r="AI76" s="327"/>
      <c r="AJ76" s="260"/>
      <c r="AK76" s="261"/>
      <c r="AL76" s="290">
        <f t="shared" si="20"/>
        <v>1</v>
      </c>
      <c r="AM76" s="264"/>
      <c r="AN76" s="263" t="b">
        <v>0</v>
      </c>
    </row>
    <row r="77" ht="15.75" customHeight="1">
      <c r="A77" s="249" t="s">
        <v>24</v>
      </c>
      <c r="B77" s="256" t="s">
        <v>50</v>
      </c>
      <c r="C77" s="256" t="s">
        <v>11</v>
      </c>
      <c r="D77" s="256" t="s">
        <v>194</v>
      </c>
      <c r="E77" s="256"/>
      <c r="F77" s="256"/>
      <c r="G77" s="259">
        <v>1.0</v>
      </c>
      <c r="H77" s="261">
        <v>1.0</v>
      </c>
      <c r="I77" s="261">
        <v>1.0</v>
      </c>
      <c r="J77" s="258">
        <v>1.0</v>
      </c>
      <c r="K77" s="258">
        <v>1.0</v>
      </c>
      <c r="L77" s="258">
        <v>1.0</v>
      </c>
      <c r="M77" s="258">
        <v>1.0</v>
      </c>
      <c r="N77" s="259">
        <v>1.0</v>
      </c>
      <c r="O77" s="260">
        <v>1.0</v>
      </c>
      <c r="P77" s="261">
        <v>1.0</v>
      </c>
      <c r="Q77" s="258">
        <v>1.0</v>
      </c>
      <c r="R77" s="258">
        <v>1.0</v>
      </c>
      <c r="S77" s="258">
        <v>1.0</v>
      </c>
      <c r="T77" s="258">
        <v>1.0</v>
      </c>
      <c r="U77" s="259">
        <v>1.0</v>
      </c>
      <c r="V77" s="260">
        <v>1.0</v>
      </c>
      <c r="W77" s="261">
        <v>1.0</v>
      </c>
      <c r="X77" s="258">
        <v>1.0</v>
      </c>
      <c r="Y77" s="258">
        <v>1.0</v>
      </c>
      <c r="Z77" s="258">
        <v>1.0</v>
      </c>
      <c r="AA77" s="258">
        <v>1.0</v>
      </c>
      <c r="AB77" s="259"/>
      <c r="AC77" s="260"/>
      <c r="AD77" s="257"/>
      <c r="AE77" s="258"/>
      <c r="AF77" s="258"/>
      <c r="AG77" s="258"/>
      <c r="AH77" s="258"/>
      <c r="AI77" s="327"/>
      <c r="AJ77" s="260"/>
      <c r="AK77" s="261"/>
      <c r="AL77" s="290">
        <f t="shared" si="20"/>
        <v>21</v>
      </c>
      <c r="AM77" s="264"/>
      <c r="AN77" s="263" t="b">
        <v>0</v>
      </c>
    </row>
    <row r="78" ht="15.75" customHeight="1">
      <c r="A78" s="266" t="s">
        <v>24</v>
      </c>
      <c r="B78" s="288" t="s">
        <v>50</v>
      </c>
      <c r="C78" s="291" t="s">
        <v>11</v>
      </c>
      <c r="D78" s="267" t="s">
        <v>141</v>
      </c>
      <c r="E78" s="267"/>
      <c r="F78" s="267"/>
      <c r="G78" s="305">
        <f t="shared" ref="G78:AK78" si="21">SUM(G75:G77)</f>
        <v>2</v>
      </c>
      <c r="H78" s="305">
        <f t="shared" si="21"/>
        <v>2</v>
      </c>
      <c r="I78" s="305">
        <f t="shared" si="21"/>
        <v>2</v>
      </c>
      <c r="J78" s="305">
        <f t="shared" si="21"/>
        <v>2</v>
      </c>
      <c r="K78" s="305">
        <f t="shared" si="21"/>
        <v>2</v>
      </c>
      <c r="L78" s="305">
        <f t="shared" si="21"/>
        <v>2</v>
      </c>
      <c r="M78" s="305">
        <f t="shared" si="21"/>
        <v>2</v>
      </c>
      <c r="N78" s="305">
        <f t="shared" si="21"/>
        <v>2</v>
      </c>
      <c r="O78" s="305">
        <f t="shared" si="21"/>
        <v>2</v>
      </c>
      <c r="P78" s="305">
        <f t="shared" si="21"/>
        <v>2</v>
      </c>
      <c r="Q78" s="305">
        <f t="shared" si="21"/>
        <v>2</v>
      </c>
      <c r="R78" s="305">
        <f t="shared" si="21"/>
        <v>2</v>
      </c>
      <c r="S78" s="305">
        <f t="shared" si="21"/>
        <v>2</v>
      </c>
      <c r="T78" s="305">
        <f t="shared" si="21"/>
        <v>2</v>
      </c>
      <c r="U78" s="305">
        <f t="shared" si="21"/>
        <v>2</v>
      </c>
      <c r="V78" s="305">
        <f t="shared" si="21"/>
        <v>2</v>
      </c>
      <c r="W78" s="305">
        <f t="shared" si="21"/>
        <v>2</v>
      </c>
      <c r="X78" s="305">
        <f t="shared" si="21"/>
        <v>2</v>
      </c>
      <c r="Y78" s="305">
        <f t="shared" si="21"/>
        <v>2</v>
      </c>
      <c r="Z78" s="305">
        <f t="shared" si="21"/>
        <v>2</v>
      </c>
      <c r="AA78" s="305">
        <f t="shared" si="21"/>
        <v>2</v>
      </c>
      <c r="AB78" s="305">
        <f t="shared" si="21"/>
        <v>2</v>
      </c>
      <c r="AC78" s="305">
        <f t="shared" si="21"/>
        <v>2</v>
      </c>
      <c r="AD78" s="305">
        <f t="shared" si="21"/>
        <v>2</v>
      </c>
      <c r="AE78" s="305">
        <f t="shared" si="21"/>
        <v>2</v>
      </c>
      <c r="AF78" s="305">
        <f t="shared" si="21"/>
        <v>2</v>
      </c>
      <c r="AG78" s="305">
        <f t="shared" si="21"/>
        <v>2</v>
      </c>
      <c r="AH78" s="305">
        <f t="shared" si="21"/>
        <v>2</v>
      </c>
      <c r="AI78" s="305">
        <f t="shared" si="21"/>
        <v>2</v>
      </c>
      <c r="AJ78" s="305">
        <f t="shared" si="21"/>
        <v>2</v>
      </c>
      <c r="AK78" s="305">
        <f t="shared" si="21"/>
        <v>2</v>
      </c>
      <c r="AL78" s="269">
        <f t="shared" si="20"/>
        <v>62</v>
      </c>
      <c r="AM78" s="270"/>
      <c r="AN78" s="303" t="b">
        <v>0</v>
      </c>
    </row>
    <row r="79" ht="15.75" customHeight="1">
      <c r="A79" s="249" t="s">
        <v>5</v>
      </c>
      <c r="B79" s="256" t="s">
        <v>64</v>
      </c>
      <c r="C79" s="256" t="s">
        <v>26</v>
      </c>
      <c r="D79" s="256" t="s">
        <v>234</v>
      </c>
      <c r="E79" s="256"/>
      <c r="F79" s="256"/>
      <c r="G79" s="258">
        <v>8.0</v>
      </c>
      <c r="H79" s="261"/>
      <c r="I79" s="261"/>
      <c r="J79" s="258">
        <v>8.0</v>
      </c>
      <c r="K79" s="258">
        <v>8.0</v>
      </c>
      <c r="L79" s="258">
        <v>8.0</v>
      </c>
      <c r="M79" s="258">
        <v>8.0</v>
      </c>
      <c r="N79" s="258">
        <v>8.0</v>
      </c>
      <c r="O79" s="261"/>
      <c r="P79" s="261"/>
      <c r="Q79" s="258">
        <v>8.0</v>
      </c>
      <c r="R79" s="258">
        <v>8.0</v>
      </c>
      <c r="S79" s="258">
        <v>8.0</v>
      </c>
      <c r="T79" s="258">
        <v>8.0</v>
      </c>
      <c r="U79" s="258">
        <v>8.0</v>
      </c>
      <c r="V79" s="261"/>
      <c r="W79" s="261"/>
      <c r="X79" s="258">
        <v>8.0</v>
      </c>
      <c r="Y79" s="258">
        <v>8.0</v>
      </c>
      <c r="Z79" s="258">
        <v>8.0</v>
      </c>
      <c r="AA79" s="258">
        <v>8.0</v>
      </c>
      <c r="AB79" s="258">
        <v>8.0</v>
      </c>
      <c r="AC79" s="261"/>
      <c r="AD79" s="257"/>
      <c r="AE79" s="258">
        <v>8.0</v>
      </c>
      <c r="AF79" s="258">
        <v>8.0</v>
      </c>
      <c r="AG79" s="258">
        <v>8.0</v>
      </c>
      <c r="AH79" s="258">
        <v>8.0</v>
      </c>
      <c r="AI79" s="257">
        <v>8.0</v>
      </c>
      <c r="AJ79" s="261"/>
      <c r="AK79" s="261"/>
      <c r="AL79" s="290">
        <f t="shared" si="20"/>
        <v>168</v>
      </c>
      <c r="AM79" s="306"/>
      <c r="AN79" s="263" t="b">
        <v>0</v>
      </c>
    </row>
    <row r="80" ht="15.75" customHeight="1">
      <c r="A80" s="249" t="s">
        <v>5</v>
      </c>
      <c r="B80" s="256" t="s">
        <v>64</v>
      </c>
      <c r="C80" s="256" t="s">
        <v>26</v>
      </c>
      <c r="D80" s="256" t="s">
        <v>243</v>
      </c>
      <c r="E80" s="256"/>
      <c r="F80" s="256"/>
      <c r="G80" s="258"/>
      <c r="H80" s="261">
        <v>8.0</v>
      </c>
      <c r="I80" s="261">
        <v>8.0</v>
      </c>
      <c r="J80" s="258"/>
      <c r="K80" s="258"/>
      <c r="L80" s="258"/>
      <c r="M80" s="258"/>
      <c r="N80" s="258"/>
      <c r="O80" s="261">
        <v>8.0</v>
      </c>
      <c r="P80" s="261">
        <v>8.0</v>
      </c>
      <c r="Q80" s="258"/>
      <c r="R80" s="258"/>
      <c r="S80" s="258"/>
      <c r="T80" s="258"/>
      <c r="U80" s="258"/>
      <c r="V80" s="261">
        <v>8.0</v>
      </c>
      <c r="W80" s="261">
        <v>8.0</v>
      </c>
      <c r="X80" s="258"/>
      <c r="Y80" s="258"/>
      <c r="Z80" s="258"/>
      <c r="AA80" s="258"/>
      <c r="AB80" s="258"/>
      <c r="AC80" s="261">
        <v>8.0</v>
      </c>
      <c r="AD80" s="257">
        <v>8.0</v>
      </c>
      <c r="AE80" s="258"/>
      <c r="AF80" s="258"/>
      <c r="AG80" s="258"/>
      <c r="AH80" s="258"/>
      <c r="AI80" s="257"/>
      <c r="AJ80" s="261">
        <v>8.0</v>
      </c>
      <c r="AK80" s="261">
        <v>8.0</v>
      </c>
      <c r="AL80" s="290">
        <f t="shared" si="20"/>
        <v>80</v>
      </c>
      <c r="AM80" s="306"/>
      <c r="AN80" s="263" t="b">
        <v>0</v>
      </c>
    </row>
    <row r="81" ht="15.75" customHeight="1">
      <c r="A81" s="249" t="s">
        <v>5</v>
      </c>
      <c r="B81" s="256" t="s">
        <v>64</v>
      </c>
      <c r="C81" s="256" t="s">
        <v>26</v>
      </c>
      <c r="D81" s="256"/>
      <c r="E81" s="256"/>
      <c r="F81" s="256"/>
      <c r="G81" s="258"/>
      <c r="H81" s="261"/>
      <c r="I81" s="261"/>
      <c r="J81" s="258"/>
      <c r="K81" s="258"/>
      <c r="L81" s="258"/>
      <c r="M81" s="258"/>
      <c r="N81" s="258"/>
      <c r="O81" s="261"/>
      <c r="P81" s="261"/>
      <c r="Q81" s="258"/>
      <c r="R81" s="258"/>
      <c r="S81" s="258"/>
      <c r="T81" s="258"/>
      <c r="U81" s="258"/>
      <c r="V81" s="261"/>
      <c r="W81" s="261"/>
      <c r="X81" s="258"/>
      <c r="Y81" s="258"/>
      <c r="Z81" s="258"/>
      <c r="AA81" s="258"/>
      <c r="AB81" s="258"/>
      <c r="AC81" s="261"/>
      <c r="AD81" s="257"/>
      <c r="AE81" s="258"/>
      <c r="AF81" s="258"/>
      <c r="AG81" s="258"/>
      <c r="AH81" s="258"/>
      <c r="AI81" s="257"/>
      <c r="AJ81" s="261"/>
      <c r="AK81" s="261"/>
      <c r="AL81" s="290">
        <f t="shared" si="20"/>
        <v>0</v>
      </c>
      <c r="AM81" s="265"/>
      <c r="AN81" s="263" t="b">
        <v>0</v>
      </c>
    </row>
    <row r="82" ht="15.75" customHeight="1">
      <c r="A82" s="266" t="s">
        <v>5</v>
      </c>
      <c r="B82" s="291" t="s">
        <v>64</v>
      </c>
      <c r="C82" s="291" t="s">
        <v>26</v>
      </c>
      <c r="D82" s="291" t="s">
        <v>200</v>
      </c>
      <c r="E82" s="291"/>
      <c r="F82" s="291"/>
      <c r="G82" s="268">
        <f t="shared" ref="G82:AK82" si="22">SUM(G79:G81)</f>
        <v>8</v>
      </c>
      <c r="H82" s="268">
        <f t="shared" si="22"/>
        <v>8</v>
      </c>
      <c r="I82" s="268">
        <f t="shared" si="22"/>
        <v>8</v>
      </c>
      <c r="J82" s="268">
        <f t="shared" si="22"/>
        <v>8</v>
      </c>
      <c r="K82" s="268">
        <f t="shared" si="22"/>
        <v>8</v>
      </c>
      <c r="L82" s="268">
        <f t="shared" si="22"/>
        <v>8</v>
      </c>
      <c r="M82" s="268">
        <f t="shared" si="22"/>
        <v>8</v>
      </c>
      <c r="N82" s="268">
        <f t="shared" si="22"/>
        <v>8</v>
      </c>
      <c r="O82" s="268">
        <f t="shared" si="22"/>
        <v>8</v>
      </c>
      <c r="P82" s="268">
        <f t="shared" si="22"/>
        <v>8</v>
      </c>
      <c r="Q82" s="268">
        <f t="shared" si="22"/>
        <v>8</v>
      </c>
      <c r="R82" s="268">
        <f t="shared" si="22"/>
        <v>8</v>
      </c>
      <c r="S82" s="268">
        <f t="shared" si="22"/>
        <v>8</v>
      </c>
      <c r="T82" s="268">
        <f t="shared" si="22"/>
        <v>8</v>
      </c>
      <c r="U82" s="268">
        <f t="shared" si="22"/>
        <v>8</v>
      </c>
      <c r="V82" s="268">
        <f t="shared" si="22"/>
        <v>8</v>
      </c>
      <c r="W82" s="268">
        <f t="shared" si="22"/>
        <v>8</v>
      </c>
      <c r="X82" s="268">
        <f t="shared" si="22"/>
        <v>8</v>
      </c>
      <c r="Y82" s="268">
        <f t="shared" si="22"/>
        <v>8</v>
      </c>
      <c r="Z82" s="268">
        <f t="shared" si="22"/>
        <v>8</v>
      </c>
      <c r="AA82" s="268">
        <f t="shared" si="22"/>
        <v>8</v>
      </c>
      <c r="AB82" s="268">
        <f t="shared" si="22"/>
        <v>8</v>
      </c>
      <c r="AC82" s="268">
        <f t="shared" si="22"/>
        <v>8</v>
      </c>
      <c r="AD82" s="268">
        <f t="shared" si="22"/>
        <v>8</v>
      </c>
      <c r="AE82" s="268">
        <f t="shared" si="22"/>
        <v>8</v>
      </c>
      <c r="AF82" s="268">
        <f t="shared" si="22"/>
        <v>8</v>
      </c>
      <c r="AG82" s="268">
        <f t="shared" si="22"/>
        <v>8</v>
      </c>
      <c r="AH82" s="268">
        <f t="shared" si="22"/>
        <v>8</v>
      </c>
      <c r="AI82" s="268">
        <f t="shared" si="22"/>
        <v>8</v>
      </c>
      <c r="AJ82" s="268">
        <f t="shared" si="22"/>
        <v>8</v>
      </c>
      <c r="AK82" s="268">
        <f t="shared" si="22"/>
        <v>8</v>
      </c>
      <c r="AL82" s="269">
        <f t="shared" si="20"/>
        <v>248</v>
      </c>
      <c r="AM82" s="307"/>
      <c r="AN82" s="303" t="b">
        <v>0</v>
      </c>
    </row>
    <row r="83" ht="15.75" customHeight="1">
      <c r="A83" s="249" t="s">
        <v>5</v>
      </c>
      <c r="B83" s="256" t="s">
        <v>64</v>
      </c>
      <c r="C83" s="256" t="s">
        <v>11</v>
      </c>
      <c r="D83" s="256" t="s">
        <v>194</v>
      </c>
      <c r="E83" s="256"/>
      <c r="F83" s="256"/>
      <c r="G83" s="258"/>
      <c r="H83" s="261"/>
      <c r="I83" s="261"/>
      <c r="J83" s="258"/>
      <c r="K83" s="258"/>
      <c r="L83" s="258"/>
      <c r="M83" s="258"/>
      <c r="N83" s="258"/>
      <c r="O83" s="261"/>
      <c r="P83" s="261"/>
      <c r="Q83" s="258"/>
      <c r="R83" s="258"/>
      <c r="S83" s="258"/>
      <c r="T83" s="258"/>
      <c r="U83" s="258"/>
      <c r="V83" s="261"/>
      <c r="W83" s="261"/>
      <c r="X83" s="258"/>
      <c r="Y83" s="258"/>
      <c r="Z83" s="258"/>
      <c r="AA83" s="258"/>
      <c r="AB83" s="258"/>
      <c r="AC83" s="261"/>
      <c r="AD83" s="257"/>
      <c r="AE83" s="258"/>
      <c r="AF83" s="258"/>
      <c r="AG83" s="258"/>
      <c r="AH83" s="258"/>
      <c r="AI83" s="257"/>
      <c r="AJ83" s="261"/>
      <c r="AK83" s="261"/>
      <c r="AL83" s="290">
        <f t="shared" si="20"/>
        <v>0</v>
      </c>
      <c r="AM83" s="306"/>
      <c r="AN83" s="263" t="b">
        <v>0</v>
      </c>
    </row>
    <row r="84" ht="15.75" customHeight="1">
      <c r="A84" s="266" t="s">
        <v>5</v>
      </c>
      <c r="B84" s="291" t="s">
        <v>64</v>
      </c>
      <c r="C84" s="291" t="s">
        <v>11</v>
      </c>
      <c r="D84" s="291" t="s">
        <v>141</v>
      </c>
      <c r="E84" s="291"/>
      <c r="F84" s="291"/>
      <c r="G84" s="268">
        <f t="shared" ref="G84:AK84" si="23">SUM(G83)</f>
        <v>0</v>
      </c>
      <c r="H84" s="268">
        <f t="shared" si="23"/>
        <v>0</v>
      </c>
      <c r="I84" s="268">
        <f t="shared" si="23"/>
        <v>0</v>
      </c>
      <c r="J84" s="268">
        <f t="shared" si="23"/>
        <v>0</v>
      </c>
      <c r="K84" s="268">
        <f t="shared" si="23"/>
        <v>0</v>
      </c>
      <c r="L84" s="268">
        <f t="shared" si="23"/>
        <v>0</v>
      </c>
      <c r="M84" s="268">
        <f t="shared" si="23"/>
        <v>0</v>
      </c>
      <c r="N84" s="268">
        <f t="shared" si="23"/>
        <v>0</v>
      </c>
      <c r="O84" s="268">
        <f t="shared" si="23"/>
        <v>0</v>
      </c>
      <c r="P84" s="268">
        <f t="shared" si="23"/>
        <v>0</v>
      </c>
      <c r="Q84" s="268">
        <f t="shared" si="23"/>
        <v>0</v>
      </c>
      <c r="R84" s="268">
        <f t="shared" si="23"/>
        <v>0</v>
      </c>
      <c r="S84" s="268">
        <f t="shared" si="23"/>
        <v>0</v>
      </c>
      <c r="T84" s="268">
        <f t="shared" si="23"/>
        <v>0</v>
      </c>
      <c r="U84" s="268">
        <f t="shared" si="23"/>
        <v>0</v>
      </c>
      <c r="V84" s="268">
        <f t="shared" si="23"/>
        <v>0</v>
      </c>
      <c r="W84" s="268">
        <f t="shared" si="23"/>
        <v>0</v>
      </c>
      <c r="X84" s="268">
        <f t="shared" si="23"/>
        <v>0</v>
      </c>
      <c r="Y84" s="268">
        <f t="shared" si="23"/>
        <v>0</v>
      </c>
      <c r="Z84" s="268">
        <f t="shared" si="23"/>
        <v>0</v>
      </c>
      <c r="AA84" s="268">
        <f t="shared" si="23"/>
        <v>0</v>
      </c>
      <c r="AB84" s="268">
        <f t="shared" si="23"/>
        <v>0</v>
      </c>
      <c r="AC84" s="268">
        <f t="shared" si="23"/>
        <v>0</v>
      </c>
      <c r="AD84" s="268">
        <f t="shared" si="23"/>
        <v>0</v>
      </c>
      <c r="AE84" s="268">
        <f t="shared" si="23"/>
        <v>0</v>
      </c>
      <c r="AF84" s="268">
        <f t="shared" si="23"/>
        <v>0</v>
      </c>
      <c r="AG84" s="268">
        <f t="shared" si="23"/>
        <v>0</v>
      </c>
      <c r="AH84" s="268">
        <f t="shared" si="23"/>
        <v>0</v>
      </c>
      <c r="AI84" s="268">
        <f t="shared" si="23"/>
        <v>0</v>
      </c>
      <c r="AJ84" s="268">
        <f t="shared" si="23"/>
        <v>0</v>
      </c>
      <c r="AK84" s="268">
        <f t="shared" si="23"/>
        <v>0</v>
      </c>
      <c r="AL84" s="269">
        <f t="shared" si="20"/>
        <v>0</v>
      </c>
      <c r="AM84" s="307"/>
      <c r="AN84" s="303" t="b">
        <v>0</v>
      </c>
    </row>
    <row r="85" ht="15.75" customHeight="1">
      <c r="A85" s="249" t="s">
        <v>5</v>
      </c>
      <c r="B85" s="308" t="s">
        <v>64</v>
      </c>
      <c r="C85" s="308" t="s">
        <v>7</v>
      </c>
      <c r="D85" s="308"/>
      <c r="E85" s="308"/>
      <c r="F85" s="308"/>
      <c r="G85" s="258"/>
      <c r="H85" s="261"/>
      <c r="I85" s="261"/>
      <c r="J85" s="258"/>
      <c r="K85" s="258"/>
      <c r="L85" s="258"/>
      <c r="M85" s="258"/>
      <c r="N85" s="258"/>
      <c r="O85" s="261"/>
      <c r="P85" s="261"/>
      <c r="Q85" s="258"/>
      <c r="R85" s="258"/>
      <c r="S85" s="258"/>
      <c r="T85" s="258"/>
      <c r="U85" s="258"/>
      <c r="V85" s="261"/>
      <c r="W85" s="261"/>
      <c r="X85" s="258"/>
      <c r="Y85" s="258"/>
      <c r="Z85" s="258"/>
      <c r="AA85" s="258"/>
      <c r="AB85" s="258"/>
      <c r="AC85" s="261"/>
      <c r="AD85" s="257"/>
      <c r="AE85" s="258"/>
      <c r="AF85" s="258"/>
      <c r="AG85" s="258"/>
      <c r="AH85" s="258"/>
      <c r="AI85" s="257"/>
      <c r="AJ85" s="261"/>
      <c r="AK85" s="261"/>
      <c r="AL85" s="290">
        <f t="shared" si="20"/>
        <v>0</v>
      </c>
      <c r="AM85" s="309"/>
      <c r="AN85" s="263" t="b">
        <v>0</v>
      </c>
    </row>
    <row r="86" ht="15.75" customHeight="1">
      <c r="A86" s="266" t="s">
        <v>5</v>
      </c>
      <c r="B86" s="291" t="s">
        <v>64</v>
      </c>
      <c r="C86" s="291" t="s">
        <v>7</v>
      </c>
      <c r="D86" s="291" t="s">
        <v>267</v>
      </c>
      <c r="E86" s="291"/>
      <c r="F86" s="291"/>
      <c r="G86" s="268">
        <f t="shared" ref="G86:AK86" si="24">SUM(G85)</f>
        <v>0</v>
      </c>
      <c r="H86" s="268">
        <f t="shared" si="24"/>
        <v>0</v>
      </c>
      <c r="I86" s="268">
        <f t="shared" si="24"/>
        <v>0</v>
      </c>
      <c r="J86" s="268">
        <f t="shared" si="24"/>
        <v>0</v>
      </c>
      <c r="K86" s="268">
        <f t="shared" si="24"/>
        <v>0</v>
      </c>
      <c r="L86" s="268">
        <f t="shared" si="24"/>
        <v>0</v>
      </c>
      <c r="M86" s="268">
        <f t="shared" si="24"/>
        <v>0</v>
      </c>
      <c r="N86" s="268">
        <f t="shared" si="24"/>
        <v>0</v>
      </c>
      <c r="O86" s="268">
        <f t="shared" si="24"/>
        <v>0</v>
      </c>
      <c r="P86" s="268">
        <f t="shared" si="24"/>
        <v>0</v>
      </c>
      <c r="Q86" s="268">
        <f t="shared" si="24"/>
        <v>0</v>
      </c>
      <c r="R86" s="268">
        <f t="shared" si="24"/>
        <v>0</v>
      </c>
      <c r="S86" s="268">
        <f t="shared" si="24"/>
        <v>0</v>
      </c>
      <c r="T86" s="268">
        <f t="shared" si="24"/>
        <v>0</v>
      </c>
      <c r="U86" s="268">
        <f t="shared" si="24"/>
        <v>0</v>
      </c>
      <c r="V86" s="268">
        <f t="shared" si="24"/>
        <v>0</v>
      </c>
      <c r="W86" s="268">
        <f t="shared" si="24"/>
        <v>0</v>
      </c>
      <c r="X86" s="268">
        <f t="shared" si="24"/>
        <v>0</v>
      </c>
      <c r="Y86" s="268">
        <f t="shared" si="24"/>
        <v>0</v>
      </c>
      <c r="Z86" s="268">
        <f t="shared" si="24"/>
        <v>0</v>
      </c>
      <c r="AA86" s="268">
        <f t="shared" si="24"/>
        <v>0</v>
      </c>
      <c r="AB86" s="268">
        <f t="shared" si="24"/>
        <v>0</v>
      </c>
      <c r="AC86" s="268">
        <f t="shared" si="24"/>
        <v>0</v>
      </c>
      <c r="AD86" s="268">
        <f t="shared" si="24"/>
        <v>0</v>
      </c>
      <c r="AE86" s="268">
        <f t="shared" si="24"/>
        <v>0</v>
      </c>
      <c r="AF86" s="268">
        <f t="shared" si="24"/>
        <v>0</v>
      </c>
      <c r="AG86" s="268">
        <f t="shared" si="24"/>
        <v>0</v>
      </c>
      <c r="AH86" s="268">
        <f t="shared" si="24"/>
        <v>0</v>
      </c>
      <c r="AI86" s="268">
        <f t="shared" si="24"/>
        <v>0</v>
      </c>
      <c r="AJ86" s="268">
        <f t="shared" si="24"/>
        <v>0</v>
      </c>
      <c r="AK86" s="268">
        <f t="shared" si="24"/>
        <v>0</v>
      </c>
      <c r="AL86" s="269">
        <f t="shared" si="20"/>
        <v>0</v>
      </c>
      <c r="AM86" s="307"/>
      <c r="AN86" s="303" t="b">
        <v>0</v>
      </c>
    </row>
    <row r="87" ht="15.75" customHeight="1">
      <c r="A87" s="310" t="s">
        <v>24</v>
      </c>
      <c r="B87" s="256" t="s">
        <v>65</v>
      </c>
      <c r="C87" s="256" t="s">
        <v>11</v>
      </c>
      <c r="D87" s="256" t="s">
        <v>156</v>
      </c>
      <c r="E87" s="256"/>
      <c r="F87" s="256"/>
      <c r="G87" s="258"/>
      <c r="H87" s="261"/>
      <c r="I87" s="261"/>
      <c r="J87" s="258"/>
      <c r="K87" s="258"/>
      <c r="L87" s="258"/>
      <c r="M87" s="258"/>
      <c r="N87" s="258"/>
      <c r="O87" s="261"/>
      <c r="P87" s="261"/>
      <c r="Q87" s="258"/>
      <c r="R87" s="258"/>
      <c r="S87" s="258"/>
      <c r="T87" s="258"/>
      <c r="U87" s="258"/>
      <c r="V87" s="261"/>
      <c r="W87" s="261"/>
      <c r="X87" s="258"/>
      <c r="Y87" s="258"/>
      <c r="Z87" s="258"/>
      <c r="AA87" s="258"/>
      <c r="AB87" s="258"/>
      <c r="AC87" s="261"/>
      <c r="AD87" s="257"/>
      <c r="AE87" s="258"/>
      <c r="AF87" s="258"/>
      <c r="AG87" s="258"/>
      <c r="AH87" s="258"/>
      <c r="AI87" s="257"/>
      <c r="AJ87" s="261"/>
      <c r="AK87" s="261"/>
      <c r="AL87" s="290">
        <f t="shared" si="20"/>
        <v>0</v>
      </c>
      <c r="AM87" s="306"/>
      <c r="AN87" s="263" t="b">
        <v>0</v>
      </c>
    </row>
    <row r="88" ht="15.75" customHeight="1">
      <c r="A88" s="310" t="s">
        <v>24</v>
      </c>
      <c r="B88" s="256" t="s">
        <v>65</v>
      </c>
      <c r="C88" s="256" t="s">
        <v>11</v>
      </c>
      <c r="D88" s="256" t="s">
        <v>194</v>
      </c>
      <c r="E88" s="256"/>
      <c r="F88" s="256"/>
      <c r="G88" s="258">
        <v>1.0</v>
      </c>
      <c r="H88" s="261">
        <v>1.0</v>
      </c>
      <c r="I88" s="261"/>
      <c r="J88" s="258">
        <v>1.0</v>
      </c>
      <c r="K88" s="258">
        <v>1.0</v>
      </c>
      <c r="L88" s="258">
        <v>1.0</v>
      </c>
      <c r="M88" s="258">
        <v>1.0</v>
      </c>
      <c r="N88" s="258">
        <v>1.0</v>
      </c>
      <c r="O88" s="261">
        <v>1.0</v>
      </c>
      <c r="P88" s="261">
        <v>1.0</v>
      </c>
      <c r="Q88" s="258">
        <v>1.0</v>
      </c>
      <c r="R88" s="258">
        <v>1.0</v>
      </c>
      <c r="S88" s="258">
        <v>1.0</v>
      </c>
      <c r="T88" s="258">
        <v>1.0</v>
      </c>
      <c r="U88" s="258">
        <v>1.0</v>
      </c>
      <c r="V88" s="261">
        <v>1.0</v>
      </c>
      <c r="W88" s="261">
        <v>1.0</v>
      </c>
      <c r="X88" s="258"/>
      <c r="Y88" s="258">
        <v>1.0</v>
      </c>
      <c r="Z88" s="258">
        <v>1.0</v>
      </c>
      <c r="AA88" s="258">
        <v>1.0</v>
      </c>
      <c r="AB88" s="258">
        <v>1.0</v>
      </c>
      <c r="AC88" s="261">
        <v>1.0</v>
      </c>
      <c r="AD88" s="257">
        <v>1.0</v>
      </c>
      <c r="AE88" s="258">
        <v>1.0</v>
      </c>
      <c r="AF88" s="258">
        <v>1.0</v>
      </c>
      <c r="AG88" s="258">
        <v>1.0</v>
      </c>
      <c r="AH88" s="258">
        <v>1.0</v>
      </c>
      <c r="AI88" s="257">
        <v>1.0</v>
      </c>
      <c r="AJ88" s="261">
        <v>1.0</v>
      </c>
      <c r="AK88" s="261">
        <v>1.0</v>
      </c>
      <c r="AL88" s="290">
        <f t="shared" si="20"/>
        <v>29</v>
      </c>
      <c r="AM88" s="265"/>
      <c r="AN88" s="263" t="b">
        <v>0</v>
      </c>
    </row>
    <row r="89" ht="15.75" customHeight="1">
      <c r="A89" s="311" t="s">
        <v>24</v>
      </c>
      <c r="B89" s="288" t="s">
        <v>65</v>
      </c>
      <c r="C89" s="267" t="s">
        <v>11</v>
      </c>
      <c r="D89" s="267" t="s">
        <v>141</v>
      </c>
      <c r="E89" s="267"/>
      <c r="F89" s="267"/>
      <c r="G89" s="268">
        <f t="shared" ref="G89:AK89" si="25">SUM(G87:G88)</f>
        <v>1</v>
      </c>
      <c r="H89" s="268">
        <f t="shared" si="25"/>
        <v>1</v>
      </c>
      <c r="I89" s="268">
        <f t="shared" si="25"/>
        <v>0</v>
      </c>
      <c r="J89" s="268">
        <f t="shared" si="25"/>
        <v>1</v>
      </c>
      <c r="K89" s="268">
        <f t="shared" si="25"/>
        <v>1</v>
      </c>
      <c r="L89" s="268">
        <f t="shared" si="25"/>
        <v>1</v>
      </c>
      <c r="M89" s="268">
        <f t="shared" si="25"/>
        <v>1</v>
      </c>
      <c r="N89" s="268">
        <f t="shared" si="25"/>
        <v>1</v>
      </c>
      <c r="O89" s="268">
        <f t="shared" si="25"/>
        <v>1</v>
      </c>
      <c r="P89" s="268">
        <f t="shared" si="25"/>
        <v>1</v>
      </c>
      <c r="Q89" s="268">
        <f t="shared" si="25"/>
        <v>1</v>
      </c>
      <c r="R89" s="268">
        <f t="shared" si="25"/>
        <v>1</v>
      </c>
      <c r="S89" s="268">
        <f t="shared" si="25"/>
        <v>1</v>
      </c>
      <c r="T89" s="268">
        <f t="shared" si="25"/>
        <v>1</v>
      </c>
      <c r="U89" s="268">
        <f t="shared" si="25"/>
        <v>1</v>
      </c>
      <c r="V89" s="268">
        <f t="shared" si="25"/>
        <v>1</v>
      </c>
      <c r="W89" s="268">
        <f t="shared" si="25"/>
        <v>1</v>
      </c>
      <c r="X89" s="268">
        <f t="shared" si="25"/>
        <v>0</v>
      </c>
      <c r="Y89" s="268">
        <f t="shared" si="25"/>
        <v>1</v>
      </c>
      <c r="Z89" s="268">
        <f t="shared" si="25"/>
        <v>1</v>
      </c>
      <c r="AA89" s="268">
        <f t="shared" si="25"/>
        <v>1</v>
      </c>
      <c r="AB89" s="268">
        <f t="shared" si="25"/>
        <v>1</v>
      </c>
      <c r="AC89" s="268">
        <f t="shared" si="25"/>
        <v>1</v>
      </c>
      <c r="AD89" s="268">
        <f t="shared" si="25"/>
        <v>1</v>
      </c>
      <c r="AE89" s="268">
        <f t="shared" si="25"/>
        <v>1</v>
      </c>
      <c r="AF89" s="268">
        <f t="shared" si="25"/>
        <v>1</v>
      </c>
      <c r="AG89" s="268">
        <f t="shared" si="25"/>
        <v>1</v>
      </c>
      <c r="AH89" s="268">
        <f t="shared" si="25"/>
        <v>1</v>
      </c>
      <c r="AI89" s="268">
        <f t="shared" si="25"/>
        <v>1</v>
      </c>
      <c r="AJ89" s="268">
        <f t="shared" si="25"/>
        <v>1</v>
      </c>
      <c r="AK89" s="268">
        <f t="shared" si="25"/>
        <v>1</v>
      </c>
      <c r="AL89" s="269">
        <f t="shared" si="20"/>
        <v>29</v>
      </c>
      <c r="AM89" s="312"/>
      <c r="AN89" s="303" t="b">
        <v>0</v>
      </c>
    </row>
    <row r="90" ht="15.75" customHeight="1">
      <c r="A90" s="310" t="s">
        <v>24</v>
      </c>
      <c r="B90" s="256" t="s">
        <v>65</v>
      </c>
      <c r="C90" s="256" t="s">
        <v>22</v>
      </c>
      <c r="D90" s="256" t="s">
        <v>280</v>
      </c>
      <c r="E90" s="256"/>
      <c r="F90" s="256"/>
      <c r="G90" s="258"/>
      <c r="H90" s="261"/>
      <c r="I90" s="261"/>
      <c r="J90" s="258"/>
      <c r="K90" s="258"/>
      <c r="L90" s="258"/>
      <c r="M90" s="258"/>
      <c r="N90" s="258"/>
      <c r="O90" s="261"/>
      <c r="P90" s="261"/>
      <c r="Q90" s="258"/>
      <c r="R90" s="258"/>
      <c r="S90" s="258"/>
      <c r="T90" s="258"/>
      <c r="U90" s="258"/>
      <c r="V90" s="261"/>
      <c r="W90" s="261"/>
      <c r="X90" s="258"/>
      <c r="Y90" s="258"/>
      <c r="Z90" s="258"/>
      <c r="AA90" s="258"/>
      <c r="AB90" s="258"/>
      <c r="AC90" s="261"/>
      <c r="AD90" s="257"/>
      <c r="AE90" s="258"/>
      <c r="AF90" s="258"/>
      <c r="AG90" s="258"/>
      <c r="AH90" s="258">
        <v>1.0</v>
      </c>
      <c r="AI90" s="257"/>
      <c r="AJ90" s="261"/>
      <c r="AK90" s="261"/>
      <c r="AL90" s="290">
        <f t="shared" si="20"/>
        <v>1</v>
      </c>
      <c r="AM90" s="306"/>
      <c r="AN90" s="263" t="b">
        <v>1</v>
      </c>
    </row>
    <row r="91" ht="15.75" customHeight="1">
      <c r="A91" s="310" t="s">
        <v>24</v>
      </c>
      <c r="B91" s="256" t="s">
        <v>65</v>
      </c>
      <c r="C91" s="256" t="s">
        <v>22</v>
      </c>
      <c r="D91" s="256"/>
      <c r="E91" s="256"/>
      <c r="F91" s="256"/>
      <c r="G91" s="258"/>
      <c r="H91" s="261"/>
      <c r="I91" s="261"/>
      <c r="J91" s="258"/>
      <c r="K91" s="258"/>
      <c r="L91" s="258"/>
      <c r="M91" s="258"/>
      <c r="N91" s="258"/>
      <c r="O91" s="261"/>
      <c r="P91" s="261"/>
      <c r="Q91" s="258"/>
      <c r="R91" s="258"/>
      <c r="S91" s="258"/>
      <c r="T91" s="258"/>
      <c r="U91" s="258"/>
      <c r="V91" s="261"/>
      <c r="W91" s="261"/>
      <c r="X91" s="258"/>
      <c r="Y91" s="258"/>
      <c r="Z91" s="258"/>
      <c r="AA91" s="258"/>
      <c r="AB91" s="258"/>
      <c r="AC91" s="261"/>
      <c r="AD91" s="257"/>
      <c r="AE91" s="258"/>
      <c r="AF91" s="258"/>
      <c r="AG91" s="258"/>
      <c r="AH91" s="258"/>
      <c r="AI91" s="257"/>
      <c r="AJ91" s="261"/>
      <c r="AK91" s="261"/>
      <c r="AL91" s="290">
        <f t="shared" si="20"/>
        <v>0</v>
      </c>
      <c r="AM91" s="265"/>
      <c r="AN91" s="263" t="b">
        <v>0</v>
      </c>
    </row>
    <row r="92" ht="15.75" customHeight="1">
      <c r="A92" s="311" t="s">
        <v>24</v>
      </c>
      <c r="B92" s="291" t="s">
        <v>65</v>
      </c>
      <c r="C92" s="291" t="s">
        <v>22</v>
      </c>
      <c r="D92" s="291" t="s">
        <v>279</v>
      </c>
      <c r="E92" s="291"/>
      <c r="F92" s="291"/>
      <c r="G92" s="268">
        <f t="shared" ref="G92:AK92" si="26">SUM(G90:G91)</f>
        <v>0</v>
      </c>
      <c r="H92" s="268">
        <f t="shared" si="26"/>
        <v>0</v>
      </c>
      <c r="I92" s="268">
        <f t="shared" si="26"/>
        <v>0</v>
      </c>
      <c r="J92" s="268">
        <f t="shared" si="26"/>
        <v>0</v>
      </c>
      <c r="K92" s="268">
        <f t="shared" si="26"/>
        <v>0</v>
      </c>
      <c r="L92" s="268">
        <f t="shared" si="26"/>
        <v>0</v>
      </c>
      <c r="M92" s="268">
        <f t="shared" si="26"/>
        <v>0</v>
      </c>
      <c r="N92" s="268">
        <f t="shared" si="26"/>
        <v>0</v>
      </c>
      <c r="O92" s="268">
        <f t="shared" si="26"/>
        <v>0</v>
      </c>
      <c r="P92" s="268">
        <f t="shared" si="26"/>
        <v>0</v>
      </c>
      <c r="Q92" s="268">
        <f t="shared" si="26"/>
        <v>0</v>
      </c>
      <c r="R92" s="268">
        <f t="shared" si="26"/>
        <v>0</v>
      </c>
      <c r="S92" s="268">
        <f t="shared" si="26"/>
        <v>0</v>
      </c>
      <c r="T92" s="268">
        <f t="shared" si="26"/>
        <v>0</v>
      </c>
      <c r="U92" s="268">
        <f t="shared" si="26"/>
        <v>0</v>
      </c>
      <c r="V92" s="268">
        <f t="shared" si="26"/>
        <v>0</v>
      </c>
      <c r="W92" s="268">
        <f t="shared" si="26"/>
        <v>0</v>
      </c>
      <c r="X92" s="268">
        <f t="shared" si="26"/>
        <v>0</v>
      </c>
      <c r="Y92" s="268">
        <f t="shared" si="26"/>
        <v>0</v>
      </c>
      <c r="Z92" s="268">
        <f t="shared" si="26"/>
        <v>0</v>
      </c>
      <c r="AA92" s="268">
        <f t="shared" si="26"/>
        <v>0</v>
      </c>
      <c r="AB92" s="268">
        <f t="shared" si="26"/>
        <v>0</v>
      </c>
      <c r="AC92" s="268">
        <f t="shared" si="26"/>
        <v>0</v>
      </c>
      <c r="AD92" s="268">
        <f t="shared" si="26"/>
        <v>0</v>
      </c>
      <c r="AE92" s="268">
        <f t="shared" si="26"/>
        <v>0</v>
      </c>
      <c r="AF92" s="268">
        <f t="shared" si="26"/>
        <v>0</v>
      </c>
      <c r="AG92" s="268">
        <f t="shared" si="26"/>
        <v>0</v>
      </c>
      <c r="AH92" s="268">
        <f t="shared" si="26"/>
        <v>1</v>
      </c>
      <c r="AI92" s="268">
        <f t="shared" si="26"/>
        <v>0</v>
      </c>
      <c r="AJ92" s="268">
        <f t="shared" si="26"/>
        <v>0</v>
      </c>
      <c r="AK92" s="268">
        <f t="shared" si="26"/>
        <v>0</v>
      </c>
      <c r="AL92" s="269">
        <f t="shared" si="20"/>
        <v>1</v>
      </c>
      <c r="AM92" s="307"/>
      <c r="AN92" s="270" t="b">
        <v>0</v>
      </c>
    </row>
    <row r="93" ht="15.75" customHeight="1">
      <c r="A93" s="310" t="s">
        <v>24</v>
      </c>
      <c r="B93" s="256" t="s">
        <v>65</v>
      </c>
      <c r="C93" s="256" t="s">
        <v>15</v>
      </c>
      <c r="D93" s="256" t="s">
        <v>263</v>
      </c>
      <c r="E93" s="256"/>
      <c r="F93" s="256"/>
      <c r="G93" s="258">
        <v>1.0</v>
      </c>
      <c r="H93" s="261"/>
      <c r="I93" s="261"/>
      <c r="J93" s="258">
        <v>1.0</v>
      </c>
      <c r="K93" s="258">
        <v>1.0</v>
      </c>
      <c r="L93" s="258">
        <v>1.0</v>
      </c>
      <c r="M93" s="258">
        <v>1.0</v>
      </c>
      <c r="N93" s="258">
        <v>1.0</v>
      </c>
      <c r="O93" s="261"/>
      <c r="P93" s="261"/>
      <c r="Q93" s="258">
        <v>1.0</v>
      </c>
      <c r="R93" s="258">
        <v>1.0</v>
      </c>
      <c r="S93" s="258">
        <v>1.0</v>
      </c>
      <c r="T93" s="258">
        <v>1.0</v>
      </c>
      <c r="U93" s="258">
        <v>1.0</v>
      </c>
      <c r="V93" s="261"/>
      <c r="W93" s="261"/>
      <c r="X93" s="258"/>
      <c r="Y93" s="258"/>
      <c r="Z93" s="258"/>
      <c r="AA93" s="258"/>
      <c r="AB93" s="258"/>
      <c r="AC93" s="261"/>
      <c r="AD93" s="257"/>
      <c r="AE93" s="258"/>
      <c r="AF93" s="258"/>
      <c r="AG93" s="258"/>
      <c r="AH93" s="258"/>
      <c r="AI93" s="257"/>
      <c r="AJ93" s="261"/>
      <c r="AK93" s="261"/>
      <c r="AL93" s="290">
        <f t="shared" si="20"/>
        <v>11</v>
      </c>
      <c r="AM93" s="306"/>
      <c r="AN93" s="263" t="b">
        <v>1</v>
      </c>
    </row>
    <row r="94" ht="15.75" customHeight="1">
      <c r="A94" s="310" t="s">
        <v>24</v>
      </c>
      <c r="B94" s="256" t="s">
        <v>65</v>
      </c>
      <c r="C94" s="256" t="s">
        <v>15</v>
      </c>
      <c r="D94" s="256" t="s">
        <v>251</v>
      </c>
      <c r="E94" s="256"/>
      <c r="F94" s="256"/>
      <c r="G94" s="258"/>
      <c r="H94" s="261"/>
      <c r="I94" s="261"/>
      <c r="J94" s="258"/>
      <c r="K94" s="258"/>
      <c r="L94" s="258"/>
      <c r="M94" s="258"/>
      <c r="N94" s="258"/>
      <c r="O94" s="261"/>
      <c r="P94" s="261"/>
      <c r="Q94" s="258"/>
      <c r="R94" s="258"/>
      <c r="S94" s="258"/>
      <c r="T94" s="258"/>
      <c r="U94" s="258"/>
      <c r="V94" s="261"/>
      <c r="W94" s="261"/>
      <c r="X94" s="258">
        <v>1.0</v>
      </c>
      <c r="Y94" s="258">
        <v>1.0</v>
      </c>
      <c r="Z94" s="258">
        <v>1.0</v>
      </c>
      <c r="AA94" s="258">
        <v>1.0</v>
      </c>
      <c r="AB94" s="258">
        <v>1.0</v>
      </c>
      <c r="AC94" s="261"/>
      <c r="AD94" s="257"/>
      <c r="AE94" s="258">
        <v>1.0</v>
      </c>
      <c r="AF94" s="258">
        <v>1.0</v>
      </c>
      <c r="AG94" s="258">
        <v>1.0</v>
      </c>
      <c r="AH94" s="258">
        <v>1.0</v>
      </c>
      <c r="AI94" s="257">
        <v>1.0</v>
      </c>
      <c r="AJ94" s="261"/>
      <c r="AK94" s="261"/>
      <c r="AL94" s="290">
        <f t="shared" si="20"/>
        <v>10</v>
      </c>
      <c r="AM94" s="265"/>
      <c r="AN94" s="263" t="b">
        <v>0</v>
      </c>
    </row>
    <row r="95" ht="15.75" customHeight="1">
      <c r="A95" s="311" t="s">
        <v>24</v>
      </c>
      <c r="B95" s="291" t="s">
        <v>65</v>
      </c>
      <c r="C95" s="291" t="s">
        <v>15</v>
      </c>
      <c r="D95" s="291" t="s">
        <v>245</v>
      </c>
      <c r="E95" s="291"/>
      <c r="F95" s="291"/>
      <c r="G95" s="268">
        <f t="shared" ref="G95:AK95" si="27">SUM(G93:G94)</f>
        <v>1</v>
      </c>
      <c r="H95" s="268">
        <f t="shared" si="27"/>
        <v>0</v>
      </c>
      <c r="I95" s="268">
        <f t="shared" si="27"/>
        <v>0</v>
      </c>
      <c r="J95" s="268">
        <f t="shared" si="27"/>
        <v>1</v>
      </c>
      <c r="K95" s="268">
        <f t="shared" si="27"/>
        <v>1</v>
      </c>
      <c r="L95" s="268">
        <f t="shared" si="27"/>
        <v>1</v>
      </c>
      <c r="M95" s="268">
        <f t="shared" si="27"/>
        <v>1</v>
      </c>
      <c r="N95" s="268">
        <f t="shared" si="27"/>
        <v>1</v>
      </c>
      <c r="O95" s="268">
        <f t="shared" si="27"/>
        <v>0</v>
      </c>
      <c r="P95" s="268">
        <f t="shared" si="27"/>
        <v>0</v>
      </c>
      <c r="Q95" s="268">
        <f t="shared" si="27"/>
        <v>1</v>
      </c>
      <c r="R95" s="268">
        <f t="shared" si="27"/>
        <v>1</v>
      </c>
      <c r="S95" s="268">
        <f t="shared" si="27"/>
        <v>1</v>
      </c>
      <c r="T95" s="268">
        <f t="shared" si="27"/>
        <v>1</v>
      </c>
      <c r="U95" s="268">
        <f t="shared" si="27"/>
        <v>1</v>
      </c>
      <c r="V95" s="268">
        <f t="shared" si="27"/>
        <v>0</v>
      </c>
      <c r="W95" s="268">
        <f t="shared" si="27"/>
        <v>0</v>
      </c>
      <c r="X95" s="268">
        <f t="shared" si="27"/>
        <v>1</v>
      </c>
      <c r="Y95" s="268">
        <f t="shared" si="27"/>
        <v>1</v>
      </c>
      <c r="Z95" s="268">
        <f t="shared" si="27"/>
        <v>1</v>
      </c>
      <c r="AA95" s="268">
        <f t="shared" si="27"/>
        <v>1</v>
      </c>
      <c r="AB95" s="268">
        <f t="shared" si="27"/>
        <v>1</v>
      </c>
      <c r="AC95" s="268">
        <f t="shared" si="27"/>
        <v>0</v>
      </c>
      <c r="AD95" s="268">
        <f t="shared" si="27"/>
        <v>0</v>
      </c>
      <c r="AE95" s="268">
        <f t="shared" si="27"/>
        <v>1</v>
      </c>
      <c r="AF95" s="268">
        <f t="shared" si="27"/>
        <v>1</v>
      </c>
      <c r="AG95" s="268">
        <f t="shared" si="27"/>
        <v>1</v>
      </c>
      <c r="AH95" s="268">
        <f t="shared" si="27"/>
        <v>1</v>
      </c>
      <c r="AI95" s="268">
        <f t="shared" si="27"/>
        <v>1</v>
      </c>
      <c r="AJ95" s="268">
        <f t="shared" si="27"/>
        <v>0</v>
      </c>
      <c r="AK95" s="268">
        <f t="shared" si="27"/>
        <v>0</v>
      </c>
      <c r="AL95" s="269">
        <f t="shared" si="20"/>
        <v>21</v>
      </c>
      <c r="AM95" s="307"/>
      <c r="AN95" s="270" t="b">
        <v>0</v>
      </c>
    </row>
    <row r="96" ht="15.75" customHeight="1">
      <c r="A96" s="310" t="s">
        <v>16</v>
      </c>
      <c r="B96" s="256" t="s">
        <v>65</v>
      </c>
      <c r="C96" s="256" t="s">
        <v>18</v>
      </c>
      <c r="D96" s="256" t="s">
        <v>282</v>
      </c>
      <c r="E96" s="256"/>
      <c r="F96" s="256"/>
      <c r="G96" s="258"/>
      <c r="H96" s="261"/>
      <c r="I96" s="261"/>
      <c r="J96" s="258"/>
      <c r="K96" s="258"/>
      <c r="L96" s="258"/>
      <c r="M96" s="258"/>
      <c r="N96" s="258"/>
      <c r="O96" s="261"/>
      <c r="P96" s="261"/>
      <c r="Q96" s="258"/>
      <c r="R96" s="258"/>
      <c r="S96" s="258"/>
      <c r="T96" s="258"/>
      <c r="U96" s="258"/>
      <c r="V96" s="261"/>
      <c r="W96" s="261"/>
      <c r="X96" s="258"/>
      <c r="Y96" s="258"/>
      <c r="Z96" s="258"/>
      <c r="AA96" s="258"/>
      <c r="AB96" s="258"/>
      <c r="AC96" s="261"/>
      <c r="AD96" s="257"/>
      <c r="AE96" s="258"/>
      <c r="AF96" s="258"/>
      <c r="AG96" s="258"/>
      <c r="AH96" s="258"/>
      <c r="AI96" s="257"/>
      <c r="AJ96" s="261"/>
      <c r="AK96" s="261"/>
      <c r="AL96" s="290">
        <f t="shared" si="20"/>
        <v>0</v>
      </c>
      <c r="AM96" s="306"/>
      <c r="AN96" s="263" t="b">
        <v>0</v>
      </c>
    </row>
    <row r="97" ht="15.75" customHeight="1">
      <c r="A97" s="311" t="s">
        <v>16</v>
      </c>
      <c r="B97" s="288" t="s">
        <v>65</v>
      </c>
      <c r="C97" s="267" t="s">
        <v>18</v>
      </c>
      <c r="D97" s="267" t="s">
        <v>281</v>
      </c>
      <c r="E97" s="267"/>
      <c r="F97" s="267"/>
      <c r="G97" s="268">
        <f t="shared" ref="G97:AK97" si="28">SUM(G96)</f>
        <v>0</v>
      </c>
      <c r="H97" s="268">
        <f t="shared" si="28"/>
        <v>0</v>
      </c>
      <c r="I97" s="268">
        <f t="shared" si="28"/>
        <v>0</v>
      </c>
      <c r="J97" s="268">
        <f t="shared" si="28"/>
        <v>0</v>
      </c>
      <c r="K97" s="268">
        <f t="shared" si="28"/>
        <v>0</v>
      </c>
      <c r="L97" s="268">
        <f t="shared" si="28"/>
        <v>0</v>
      </c>
      <c r="M97" s="268">
        <f t="shared" si="28"/>
        <v>0</v>
      </c>
      <c r="N97" s="268">
        <f t="shared" si="28"/>
        <v>0</v>
      </c>
      <c r="O97" s="268">
        <f t="shared" si="28"/>
        <v>0</v>
      </c>
      <c r="P97" s="268">
        <f t="shared" si="28"/>
        <v>0</v>
      </c>
      <c r="Q97" s="268">
        <f t="shared" si="28"/>
        <v>0</v>
      </c>
      <c r="R97" s="268">
        <f t="shared" si="28"/>
        <v>0</v>
      </c>
      <c r="S97" s="268">
        <f t="shared" si="28"/>
        <v>0</v>
      </c>
      <c r="T97" s="268">
        <f t="shared" si="28"/>
        <v>0</v>
      </c>
      <c r="U97" s="268">
        <f t="shared" si="28"/>
        <v>0</v>
      </c>
      <c r="V97" s="268">
        <f t="shared" si="28"/>
        <v>0</v>
      </c>
      <c r="W97" s="268">
        <f t="shared" si="28"/>
        <v>0</v>
      </c>
      <c r="X97" s="268">
        <f t="shared" si="28"/>
        <v>0</v>
      </c>
      <c r="Y97" s="268">
        <f t="shared" si="28"/>
        <v>0</v>
      </c>
      <c r="Z97" s="268">
        <f t="shared" si="28"/>
        <v>0</v>
      </c>
      <c r="AA97" s="268">
        <f t="shared" si="28"/>
        <v>0</v>
      </c>
      <c r="AB97" s="268">
        <f t="shared" si="28"/>
        <v>0</v>
      </c>
      <c r="AC97" s="268">
        <f t="shared" si="28"/>
        <v>0</v>
      </c>
      <c r="AD97" s="268">
        <f t="shared" si="28"/>
        <v>0</v>
      </c>
      <c r="AE97" s="268">
        <f t="shared" si="28"/>
        <v>0</v>
      </c>
      <c r="AF97" s="268">
        <f t="shared" si="28"/>
        <v>0</v>
      </c>
      <c r="AG97" s="268">
        <f t="shared" si="28"/>
        <v>0</v>
      </c>
      <c r="AH97" s="268">
        <f t="shared" si="28"/>
        <v>0</v>
      </c>
      <c r="AI97" s="268">
        <f t="shared" si="28"/>
        <v>0</v>
      </c>
      <c r="AJ97" s="268">
        <f t="shared" si="28"/>
        <v>0</v>
      </c>
      <c r="AK97" s="268">
        <f t="shared" si="28"/>
        <v>0</v>
      </c>
      <c r="AL97" s="269">
        <f t="shared" si="20"/>
        <v>0</v>
      </c>
      <c r="AM97" s="307"/>
      <c r="AN97" s="270" t="b">
        <v>0</v>
      </c>
    </row>
    <row r="98" ht="15.75" customHeight="1">
      <c r="A98" s="310" t="s">
        <v>24</v>
      </c>
      <c r="B98" s="256" t="s">
        <v>43</v>
      </c>
      <c r="C98" s="256" t="s">
        <v>11</v>
      </c>
      <c r="D98" s="256" t="s">
        <v>144</v>
      </c>
      <c r="E98" s="256"/>
      <c r="F98" s="256"/>
      <c r="G98" s="258"/>
      <c r="H98" s="261"/>
      <c r="I98" s="261"/>
      <c r="J98" s="258"/>
      <c r="K98" s="258"/>
      <c r="L98" s="258"/>
      <c r="M98" s="258"/>
      <c r="N98" s="258"/>
      <c r="O98" s="261"/>
      <c r="P98" s="261"/>
      <c r="Q98" s="258"/>
      <c r="R98" s="258"/>
      <c r="S98" s="258"/>
      <c r="T98" s="258"/>
      <c r="U98" s="258"/>
      <c r="V98" s="261"/>
      <c r="W98" s="261"/>
      <c r="X98" s="258"/>
      <c r="Y98" s="258"/>
      <c r="Z98" s="258"/>
      <c r="AA98" s="258"/>
      <c r="AB98" s="258"/>
      <c r="AC98" s="261"/>
      <c r="AD98" s="257"/>
      <c r="AE98" s="258"/>
      <c r="AF98" s="258"/>
      <c r="AG98" s="258"/>
      <c r="AH98" s="258"/>
      <c r="AI98" s="257"/>
      <c r="AJ98" s="261"/>
      <c r="AK98" s="261"/>
      <c r="AL98" s="290">
        <f t="shared" si="20"/>
        <v>0</v>
      </c>
      <c r="AM98" s="306"/>
      <c r="AN98" s="263" t="b">
        <v>0</v>
      </c>
    </row>
    <row r="99" ht="15.75" customHeight="1">
      <c r="A99" s="311" t="s">
        <v>24</v>
      </c>
      <c r="B99" s="291" t="s">
        <v>43</v>
      </c>
      <c r="C99" s="291" t="s">
        <v>11</v>
      </c>
      <c r="D99" s="291" t="s">
        <v>141</v>
      </c>
      <c r="E99" s="291"/>
      <c r="F99" s="291"/>
      <c r="G99" s="268">
        <f t="shared" ref="G99:AK99" si="29">SUM(G98)</f>
        <v>0</v>
      </c>
      <c r="H99" s="268">
        <f t="shared" si="29"/>
        <v>0</v>
      </c>
      <c r="I99" s="268">
        <f t="shared" si="29"/>
        <v>0</v>
      </c>
      <c r="J99" s="268">
        <f t="shared" si="29"/>
        <v>0</v>
      </c>
      <c r="K99" s="268">
        <f t="shared" si="29"/>
        <v>0</v>
      </c>
      <c r="L99" s="268">
        <f t="shared" si="29"/>
        <v>0</v>
      </c>
      <c r="M99" s="268">
        <f t="shared" si="29"/>
        <v>0</v>
      </c>
      <c r="N99" s="268">
        <f t="shared" si="29"/>
        <v>0</v>
      </c>
      <c r="O99" s="268">
        <f t="shared" si="29"/>
        <v>0</v>
      </c>
      <c r="P99" s="268">
        <f t="shared" si="29"/>
        <v>0</v>
      </c>
      <c r="Q99" s="268">
        <f t="shared" si="29"/>
        <v>0</v>
      </c>
      <c r="R99" s="268">
        <f t="shared" si="29"/>
        <v>0</v>
      </c>
      <c r="S99" s="268">
        <f t="shared" si="29"/>
        <v>0</v>
      </c>
      <c r="T99" s="268">
        <f t="shared" si="29"/>
        <v>0</v>
      </c>
      <c r="U99" s="268">
        <f t="shared" si="29"/>
        <v>0</v>
      </c>
      <c r="V99" s="268">
        <f t="shared" si="29"/>
        <v>0</v>
      </c>
      <c r="W99" s="268">
        <f t="shared" si="29"/>
        <v>0</v>
      </c>
      <c r="X99" s="268">
        <f t="shared" si="29"/>
        <v>0</v>
      </c>
      <c r="Y99" s="268">
        <f t="shared" si="29"/>
        <v>0</v>
      </c>
      <c r="Z99" s="268">
        <f t="shared" si="29"/>
        <v>0</v>
      </c>
      <c r="AA99" s="268">
        <f t="shared" si="29"/>
        <v>0</v>
      </c>
      <c r="AB99" s="268">
        <f t="shared" si="29"/>
        <v>0</v>
      </c>
      <c r="AC99" s="268">
        <f t="shared" si="29"/>
        <v>0</v>
      </c>
      <c r="AD99" s="268">
        <f t="shared" si="29"/>
        <v>0</v>
      </c>
      <c r="AE99" s="268">
        <f t="shared" si="29"/>
        <v>0</v>
      </c>
      <c r="AF99" s="268">
        <f t="shared" si="29"/>
        <v>0</v>
      </c>
      <c r="AG99" s="268">
        <f t="shared" si="29"/>
        <v>0</v>
      </c>
      <c r="AH99" s="268">
        <f t="shared" si="29"/>
        <v>0</v>
      </c>
      <c r="AI99" s="268">
        <f t="shared" si="29"/>
        <v>0</v>
      </c>
      <c r="AJ99" s="268">
        <f t="shared" si="29"/>
        <v>0</v>
      </c>
      <c r="AK99" s="268">
        <f t="shared" si="29"/>
        <v>0</v>
      </c>
      <c r="AL99" s="269">
        <f t="shared" si="20"/>
        <v>0</v>
      </c>
      <c r="AM99" s="307"/>
      <c r="AN99" s="270" t="b">
        <v>0</v>
      </c>
    </row>
    <row r="100" ht="15.75" customHeight="1">
      <c r="A100" s="310" t="s">
        <v>24</v>
      </c>
      <c r="B100" s="256" t="s">
        <v>68</v>
      </c>
      <c r="C100" s="256" t="s">
        <v>11</v>
      </c>
      <c r="D100" s="256" t="s">
        <v>148</v>
      </c>
      <c r="E100" s="256"/>
      <c r="F100" s="256"/>
      <c r="G100" s="258"/>
      <c r="H100" s="261"/>
      <c r="I100" s="261"/>
      <c r="J100" s="258"/>
      <c r="K100" s="258"/>
      <c r="L100" s="258"/>
      <c r="M100" s="258"/>
      <c r="N100" s="258"/>
      <c r="O100" s="261"/>
      <c r="P100" s="261"/>
      <c r="Q100" s="258"/>
      <c r="R100" s="258"/>
      <c r="S100" s="258"/>
      <c r="T100" s="258"/>
      <c r="U100" s="258"/>
      <c r="V100" s="261"/>
      <c r="W100" s="261"/>
      <c r="X100" s="258"/>
      <c r="Y100" s="258"/>
      <c r="Z100" s="258"/>
      <c r="AA100" s="258"/>
      <c r="AB100" s="258"/>
      <c r="AC100" s="261"/>
      <c r="AD100" s="257"/>
      <c r="AE100" s="258"/>
      <c r="AF100" s="258"/>
      <c r="AG100" s="258"/>
      <c r="AH100" s="258"/>
      <c r="AI100" s="257"/>
      <c r="AJ100" s="261"/>
      <c r="AK100" s="261"/>
      <c r="AL100" s="290">
        <f t="shared" si="20"/>
        <v>0</v>
      </c>
      <c r="AM100" s="265"/>
      <c r="AN100" s="263" t="b">
        <v>0</v>
      </c>
    </row>
    <row r="101" ht="15.75" customHeight="1">
      <c r="A101" s="313" t="s">
        <v>24</v>
      </c>
      <c r="B101" s="314" t="s">
        <v>68</v>
      </c>
      <c r="C101" s="314" t="s">
        <v>11</v>
      </c>
      <c r="D101" s="314"/>
      <c r="E101" s="256"/>
      <c r="F101" s="256"/>
      <c r="G101" s="258"/>
      <c r="H101" s="261"/>
      <c r="I101" s="261"/>
      <c r="J101" s="258"/>
      <c r="K101" s="258"/>
      <c r="L101" s="258"/>
      <c r="M101" s="258"/>
      <c r="N101" s="258"/>
      <c r="O101" s="261"/>
      <c r="P101" s="261"/>
      <c r="Q101" s="258"/>
      <c r="R101" s="258"/>
      <c r="S101" s="258"/>
      <c r="T101" s="258"/>
      <c r="U101" s="258"/>
      <c r="V101" s="261"/>
      <c r="W101" s="261"/>
      <c r="X101" s="258"/>
      <c r="Y101" s="258"/>
      <c r="Z101" s="258"/>
      <c r="AA101" s="258"/>
      <c r="AB101" s="258"/>
      <c r="AC101" s="261"/>
      <c r="AD101" s="257"/>
      <c r="AE101" s="258"/>
      <c r="AF101" s="258"/>
      <c r="AG101" s="258"/>
      <c r="AH101" s="258"/>
      <c r="AI101" s="257"/>
      <c r="AJ101" s="261"/>
      <c r="AK101" s="261"/>
      <c r="AL101" s="290">
        <f t="shared" si="20"/>
        <v>0</v>
      </c>
      <c r="AM101" s="265"/>
      <c r="AN101" s="263" t="b">
        <v>0</v>
      </c>
    </row>
    <row r="102" ht="15.75" customHeight="1">
      <c r="A102" s="311" t="s">
        <v>24</v>
      </c>
      <c r="B102" s="291" t="s">
        <v>68</v>
      </c>
      <c r="C102" s="291" t="s">
        <v>11</v>
      </c>
      <c r="D102" s="291" t="s">
        <v>141</v>
      </c>
      <c r="E102" s="291"/>
      <c r="F102" s="291"/>
      <c r="G102" s="268">
        <f t="shared" ref="G102:AK102" si="30">SUM(G100:G101)</f>
        <v>0</v>
      </c>
      <c r="H102" s="268">
        <f t="shared" si="30"/>
        <v>0</v>
      </c>
      <c r="I102" s="268">
        <f t="shared" si="30"/>
        <v>0</v>
      </c>
      <c r="J102" s="268">
        <f t="shared" si="30"/>
        <v>0</v>
      </c>
      <c r="K102" s="268">
        <f t="shared" si="30"/>
        <v>0</v>
      </c>
      <c r="L102" s="268">
        <f t="shared" si="30"/>
        <v>0</v>
      </c>
      <c r="M102" s="268">
        <f t="shared" si="30"/>
        <v>0</v>
      </c>
      <c r="N102" s="268">
        <f t="shared" si="30"/>
        <v>0</v>
      </c>
      <c r="O102" s="268">
        <f t="shared" si="30"/>
        <v>0</v>
      </c>
      <c r="P102" s="268">
        <f t="shared" si="30"/>
        <v>0</v>
      </c>
      <c r="Q102" s="268">
        <f t="shared" si="30"/>
        <v>0</v>
      </c>
      <c r="R102" s="268">
        <f t="shared" si="30"/>
        <v>0</v>
      </c>
      <c r="S102" s="268">
        <f t="shared" si="30"/>
        <v>0</v>
      </c>
      <c r="T102" s="268">
        <f t="shared" si="30"/>
        <v>0</v>
      </c>
      <c r="U102" s="268">
        <f t="shared" si="30"/>
        <v>0</v>
      </c>
      <c r="V102" s="268">
        <f t="shared" si="30"/>
        <v>0</v>
      </c>
      <c r="W102" s="268">
        <f t="shared" si="30"/>
        <v>0</v>
      </c>
      <c r="X102" s="268">
        <f t="shared" si="30"/>
        <v>0</v>
      </c>
      <c r="Y102" s="268">
        <f t="shared" si="30"/>
        <v>0</v>
      </c>
      <c r="Z102" s="268">
        <f t="shared" si="30"/>
        <v>0</v>
      </c>
      <c r="AA102" s="268">
        <f t="shared" si="30"/>
        <v>0</v>
      </c>
      <c r="AB102" s="268">
        <f t="shared" si="30"/>
        <v>0</v>
      </c>
      <c r="AC102" s="268">
        <f t="shared" si="30"/>
        <v>0</v>
      </c>
      <c r="AD102" s="268">
        <f t="shared" si="30"/>
        <v>0</v>
      </c>
      <c r="AE102" s="268">
        <f t="shared" si="30"/>
        <v>0</v>
      </c>
      <c r="AF102" s="268">
        <f t="shared" si="30"/>
        <v>0</v>
      </c>
      <c r="AG102" s="268">
        <f t="shared" si="30"/>
        <v>0</v>
      </c>
      <c r="AH102" s="268">
        <f t="shared" si="30"/>
        <v>0</v>
      </c>
      <c r="AI102" s="268">
        <f t="shared" si="30"/>
        <v>0</v>
      </c>
      <c r="AJ102" s="268">
        <f t="shared" si="30"/>
        <v>0</v>
      </c>
      <c r="AK102" s="268">
        <f t="shared" si="30"/>
        <v>0</v>
      </c>
      <c r="AL102" s="269">
        <f t="shared" si="20"/>
        <v>0</v>
      </c>
      <c r="AM102" s="307"/>
      <c r="AN102" s="270" t="b">
        <v>0</v>
      </c>
    </row>
    <row r="103" ht="15.75" customHeight="1">
      <c r="A103" s="310" t="s">
        <v>24</v>
      </c>
      <c r="B103" s="256" t="s">
        <v>68</v>
      </c>
      <c r="C103" s="256" t="s">
        <v>15</v>
      </c>
      <c r="D103" s="256" t="s">
        <v>247</v>
      </c>
      <c r="E103" s="256"/>
      <c r="F103" s="256"/>
      <c r="G103" s="258"/>
      <c r="H103" s="261"/>
      <c r="I103" s="261"/>
      <c r="J103" s="258"/>
      <c r="K103" s="258"/>
      <c r="L103" s="258"/>
      <c r="M103" s="258"/>
      <c r="N103" s="258"/>
      <c r="O103" s="261"/>
      <c r="P103" s="261"/>
      <c r="Q103" s="258"/>
      <c r="R103" s="258"/>
      <c r="S103" s="258"/>
      <c r="T103" s="258"/>
      <c r="U103" s="258"/>
      <c r="V103" s="261"/>
      <c r="W103" s="261"/>
      <c r="X103" s="258"/>
      <c r="Y103" s="258"/>
      <c r="Z103" s="258"/>
      <c r="AA103" s="258"/>
      <c r="AB103" s="258"/>
      <c r="AC103" s="261"/>
      <c r="AD103" s="257"/>
      <c r="AE103" s="258"/>
      <c r="AF103" s="258"/>
      <c r="AG103" s="258"/>
      <c r="AH103" s="258"/>
      <c r="AI103" s="257"/>
      <c r="AJ103" s="261"/>
      <c r="AK103" s="261"/>
      <c r="AL103" s="290">
        <f t="shared" si="20"/>
        <v>0</v>
      </c>
      <c r="AM103" s="265"/>
      <c r="AN103" s="263" t="b">
        <v>0</v>
      </c>
    </row>
    <row r="104" ht="15.75" customHeight="1">
      <c r="A104" s="313" t="s">
        <v>24</v>
      </c>
      <c r="B104" s="314" t="s">
        <v>68</v>
      </c>
      <c r="C104" s="314" t="s">
        <v>15</v>
      </c>
      <c r="D104" s="314" t="s">
        <v>248</v>
      </c>
      <c r="E104" s="256"/>
      <c r="F104" s="256"/>
      <c r="G104" s="258"/>
      <c r="H104" s="261"/>
      <c r="I104" s="261"/>
      <c r="J104" s="258"/>
      <c r="K104" s="258"/>
      <c r="L104" s="258"/>
      <c r="M104" s="258"/>
      <c r="N104" s="258"/>
      <c r="O104" s="261"/>
      <c r="P104" s="261"/>
      <c r="Q104" s="258"/>
      <c r="R104" s="258"/>
      <c r="S104" s="258"/>
      <c r="T104" s="258"/>
      <c r="U104" s="258"/>
      <c r="V104" s="261"/>
      <c r="W104" s="261"/>
      <c r="X104" s="258"/>
      <c r="Y104" s="258"/>
      <c r="Z104" s="258"/>
      <c r="AA104" s="258"/>
      <c r="AB104" s="258"/>
      <c r="AC104" s="261"/>
      <c r="AD104" s="257"/>
      <c r="AE104" s="258"/>
      <c r="AF104" s="258"/>
      <c r="AG104" s="258"/>
      <c r="AH104" s="258"/>
      <c r="AI104" s="257"/>
      <c r="AJ104" s="261"/>
      <c r="AK104" s="261"/>
      <c r="AL104" s="290">
        <f t="shared" si="20"/>
        <v>0</v>
      </c>
      <c r="AM104" s="265"/>
      <c r="AN104" s="263" t="b">
        <v>0</v>
      </c>
    </row>
    <row r="105" ht="15.75" customHeight="1">
      <c r="A105" s="311" t="s">
        <v>24</v>
      </c>
      <c r="B105" s="291" t="s">
        <v>68</v>
      </c>
      <c r="C105" s="291" t="s">
        <v>15</v>
      </c>
      <c r="D105" s="291" t="s">
        <v>245</v>
      </c>
      <c r="E105" s="291"/>
      <c r="F105" s="291"/>
      <c r="G105" s="268">
        <f t="shared" ref="G105:AK105" si="31">SUM(G103:G104)</f>
        <v>0</v>
      </c>
      <c r="H105" s="268">
        <f t="shared" si="31"/>
        <v>0</v>
      </c>
      <c r="I105" s="268">
        <f t="shared" si="31"/>
        <v>0</v>
      </c>
      <c r="J105" s="268">
        <f t="shared" si="31"/>
        <v>0</v>
      </c>
      <c r="K105" s="268">
        <f t="shared" si="31"/>
        <v>0</v>
      </c>
      <c r="L105" s="268">
        <f t="shared" si="31"/>
        <v>0</v>
      </c>
      <c r="M105" s="268">
        <f t="shared" si="31"/>
        <v>0</v>
      </c>
      <c r="N105" s="268">
        <f t="shared" si="31"/>
        <v>0</v>
      </c>
      <c r="O105" s="268">
        <f t="shared" si="31"/>
        <v>0</v>
      </c>
      <c r="P105" s="268">
        <f t="shared" si="31"/>
        <v>0</v>
      </c>
      <c r="Q105" s="268">
        <f t="shared" si="31"/>
        <v>0</v>
      </c>
      <c r="R105" s="268">
        <f t="shared" si="31"/>
        <v>0</v>
      </c>
      <c r="S105" s="268">
        <f t="shared" si="31"/>
        <v>0</v>
      </c>
      <c r="T105" s="268">
        <f t="shared" si="31"/>
        <v>0</v>
      </c>
      <c r="U105" s="268">
        <f t="shared" si="31"/>
        <v>0</v>
      </c>
      <c r="V105" s="268">
        <f t="shared" si="31"/>
        <v>0</v>
      </c>
      <c r="W105" s="268">
        <f t="shared" si="31"/>
        <v>0</v>
      </c>
      <c r="X105" s="268">
        <f t="shared" si="31"/>
        <v>0</v>
      </c>
      <c r="Y105" s="268">
        <f t="shared" si="31"/>
        <v>0</v>
      </c>
      <c r="Z105" s="268">
        <f t="shared" si="31"/>
        <v>0</v>
      </c>
      <c r="AA105" s="268">
        <f t="shared" si="31"/>
        <v>0</v>
      </c>
      <c r="AB105" s="268">
        <f t="shared" si="31"/>
        <v>0</v>
      </c>
      <c r="AC105" s="268">
        <f t="shared" si="31"/>
        <v>0</v>
      </c>
      <c r="AD105" s="268">
        <f t="shared" si="31"/>
        <v>0</v>
      </c>
      <c r="AE105" s="268">
        <f t="shared" si="31"/>
        <v>0</v>
      </c>
      <c r="AF105" s="268">
        <f t="shared" si="31"/>
        <v>0</v>
      </c>
      <c r="AG105" s="268">
        <f t="shared" si="31"/>
        <v>0</v>
      </c>
      <c r="AH105" s="268">
        <f t="shared" si="31"/>
        <v>0</v>
      </c>
      <c r="AI105" s="268">
        <f t="shared" si="31"/>
        <v>0</v>
      </c>
      <c r="AJ105" s="268">
        <f t="shared" si="31"/>
        <v>0</v>
      </c>
      <c r="AK105" s="268">
        <f t="shared" si="31"/>
        <v>0</v>
      </c>
      <c r="AL105" s="269">
        <f t="shared" si="20"/>
        <v>0</v>
      </c>
      <c r="AM105" s="307"/>
      <c r="AN105" s="270" t="b">
        <v>0</v>
      </c>
    </row>
    <row r="106" ht="15.75" customHeight="1">
      <c r="A106" s="313" t="s">
        <v>24</v>
      </c>
      <c r="B106" s="314" t="s">
        <v>74</v>
      </c>
      <c r="C106" s="314" t="s">
        <v>11</v>
      </c>
      <c r="D106" s="314" t="s">
        <v>163</v>
      </c>
      <c r="E106" s="256"/>
      <c r="F106" s="256"/>
      <c r="G106" s="258">
        <v>4.0</v>
      </c>
      <c r="H106" s="261">
        <v>4.0</v>
      </c>
      <c r="I106" s="261">
        <v>4.0</v>
      </c>
      <c r="J106" s="258">
        <v>4.0</v>
      </c>
      <c r="K106" s="258">
        <v>4.0</v>
      </c>
      <c r="L106" s="258">
        <v>4.0</v>
      </c>
      <c r="M106" s="258">
        <v>4.0</v>
      </c>
      <c r="N106" s="258">
        <v>4.0</v>
      </c>
      <c r="O106" s="261">
        <v>4.0</v>
      </c>
      <c r="P106" s="261">
        <v>4.0</v>
      </c>
      <c r="Q106" s="258">
        <v>4.0</v>
      </c>
      <c r="R106" s="258">
        <v>4.0</v>
      </c>
      <c r="S106" s="258">
        <v>4.0</v>
      </c>
      <c r="T106" s="258">
        <v>4.0</v>
      </c>
      <c r="U106" s="258">
        <v>4.0</v>
      </c>
      <c r="V106" s="261">
        <v>4.0</v>
      </c>
      <c r="W106" s="261">
        <v>4.0</v>
      </c>
      <c r="X106" s="258">
        <v>4.0</v>
      </c>
      <c r="Y106" s="258">
        <v>4.0</v>
      </c>
      <c r="Z106" s="258">
        <v>4.0</v>
      </c>
      <c r="AA106" s="258">
        <v>4.0</v>
      </c>
      <c r="AB106" s="258">
        <v>4.0</v>
      </c>
      <c r="AC106" s="261">
        <v>4.0</v>
      </c>
      <c r="AD106" s="257">
        <v>4.0</v>
      </c>
      <c r="AE106" s="258">
        <v>4.0</v>
      </c>
      <c r="AF106" s="258">
        <v>4.0</v>
      </c>
      <c r="AG106" s="258">
        <v>4.0</v>
      </c>
      <c r="AH106" s="258">
        <v>4.0</v>
      </c>
      <c r="AI106" s="257">
        <v>4.0</v>
      </c>
      <c r="AJ106" s="261">
        <v>4.0</v>
      </c>
      <c r="AK106" s="261">
        <v>4.0</v>
      </c>
      <c r="AL106" s="290">
        <f t="shared" si="20"/>
        <v>124</v>
      </c>
      <c r="AM106" s="265"/>
      <c r="AN106" s="263" t="b">
        <v>0</v>
      </c>
    </row>
    <row r="107" ht="15.75" customHeight="1">
      <c r="A107" s="313" t="s">
        <v>24</v>
      </c>
      <c r="B107" s="314" t="s">
        <v>74</v>
      </c>
      <c r="C107" s="314" t="s">
        <v>11</v>
      </c>
      <c r="D107" s="314" t="s">
        <v>194</v>
      </c>
      <c r="E107" s="256"/>
      <c r="F107" s="256"/>
      <c r="G107" s="258"/>
      <c r="H107" s="261"/>
      <c r="I107" s="261"/>
      <c r="J107" s="258"/>
      <c r="K107" s="258"/>
      <c r="L107" s="258"/>
      <c r="M107" s="258"/>
      <c r="N107" s="258"/>
      <c r="O107" s="261"/>
      <c r="P107" s="261"/>
      <c r="Q107" s="258"/>
      <c r="R107" s="258"/>
      <c r="S107" s="258"/>
      <c r="T107" s="258"/>
      <c r="U107" s="258"/>
      <c r="V107" s="261"/>
      <c r="W107" s="261"/>
      <c r="X107" s="258"/>
      <c r="Y107" s="258"/>
      <c r="Z107" s="258"/>
      <c r="AA107" s="258"/>
      <c r="AB107" s="258"/>
      <c r="AC107" s="261"/>
      <c r="AD107" s="257"/>
      <c r="AE107" s="258"/>
      <c r="AF107" s="258"/>
      <c r="AG107" s="258"/>
      <c r="AH107" s="258"/>
      <c r="AI107" s="257"/>
      <c r="AJ107" s="261"/>
      <c r="AK107" s="261"/>
      <c r="AL107" s="290">
        <f t="shared" si="20"/>
        <v>0</v>
      </c>
      <c r="AM107" s="265"/>
      <c r="AN107" s="264" t="b">
        <v>0</v>
      </c>
    </row>
    <row r="108" ht="15.75" customHeight="1">
      <c r="A108" s="311" t="s">
        <v>24</v>
      </c>
      <c r="B108" s="291" t="s">
        <v>74</v>
      </c>
      <c r="C108" s="291" t="s">
        <v>11</v>
      </c>
      <c r="D108" s="291" t="s">
        <v>141</v>
      </c>
      <c r="E108" s="291"/>
      <c r="F108" s="291"/>
      <c r="G108" s="268">
        <f t="shared" ref="G108:AK108" si="32">SUM(G106:G107)</f>
        <v>4</v>
      </c>
      <c r="H108" s="268">
        <f t="shared" si="32"/>
        <v>4</v>
      </c>
      <c r="I108" s="268">
        <f t="shared" si="32"/>
        <v>4</v>
      </c>
      <c r="J108" s="268">
        <f t="shared" si="32"/>
        <v>4</v>
      </c>
      <c r="K108" s="268">
        <f t="shared" si="32"/>
        <v>4</v>
      </c>
      <c r="L108" s="268">
        <f t="shared" si="32"/>
        <v>4</v>
      </c>
      <c r="M108" s="268">
        <f t="shared" si="32"/>
        <v>4</v>
      </c>
      <c r="N108" s="268">
        <f t="shared" si="32"/>
        <v>4</v>
      </c>
      <c r="O108" s="268">
        <f t="shared" si="32"/>
        <v>4</v>
      </c>
      <c r="P108" s="268">
        <f t="shared" si="32"/>
        <v>4</v>
      </c>
      <c r="Q108" s="268">
        <f t="shared" si="32"/>
        <v>4</v>
      </c>
      <c r="R108" s="268">
        <f t="shared" si="32"/>
        <v>4</v>
      </c>
      <c r="S108" s="268">
        <f t="shared" si="32"/>
        <v>4</v>
      </c>
      <c r="T108" s="268">
        <f t="shared" si="32"/>
        <v>4</v>
      </c>
      <c r="U108" s="268">
        <f t="shared" si="32"/>
        <v>4</v>
      </c>
      <c r="V108" s="268">
        <f t="shared" si="32"/>
        <v>4</v>
      </c>
      <c r="W108" s="268">
        <f t="shared" si="32"/>
        <v>4</v>
      </c>
      <c r="X108" s="268">
        <f t="shared" si="32"/>
        <v>4</v>
      </c>
      <c r="Y108" s="268">
        <f t="shared" si="32"/>
        <v>4</v>
      </c>
      <c r="Z108" s="268">
        <f t="shared" si="32"/>
        <v>4</v>
      </c>
      <c r="AA108" s="268">
        <f t="shared" si="32"/>
        <v>4</v>
      </c>
      <c r="AB108" s="268">
        <f t="shared" si="32"/>
        <v>4</v>
      </c>
      <c r="AC108" s="268">
        <f t="shared" si="32"/>
        <v>4</v>
      </c>
      <c r="AD108" s="268">
        <f t="shared" si="32"/>
        <v>4</v>
      </c>
      <c r="AE108" s="268">
        <f t="shared" si="32"/>
        <v>4</v>
      </c>
      <c r="AF108" s="268">
        <f t="shared" si="32"/>
        <v>4</v>
      </c>
      <c r="AG108" s="268">
        <f t="shared" si="32"/>
        <v>4</v>
      </c>
      <c r="AH108" s="268">
        <f t="shared" si="32"/>
        <v>4</v>
      </c>
      <c r="AI108" s="268">
        <f t="shared" si="32"/>
        <v>4</v>
      </c>
      <c r="AJ108" s="268">
        <f t="shared" si="32"/>
        <v>4</v>
      </c>
      <c r="AK108" s="268">
        <f t="shared" si="32"/>
        <v>4</v>
      </c>
      <c r="AL108" s="269">
        <f t="shared" si="20"/>
        <v>124</v>
      </c>
      <c r="AM108" s="315"/>
      <c r="AN108" s="270" t="b">
        <v>0</v>
      </c>
    </row>
    <row r="109" ht="15.75" customHeight="1">
      <c r="A109" s="313" t="s">
        <v>24</v>
      </c>
      <c r="B109" s="314" t="s">
        <v>74</v>
      </c>
      <c r="C109" s="314" t="s">
        <v>15</v>
      </c>
      <c r="D109" s="314" t="s">
        <v>257</v>
      </c>
      <c r="E109" s="314"/>
      <c r="F109" s="314"/>
      <c r="G109" s="258">
        <v>2.0</v>
      </c>
      <c r="H109" s="261"/>
      <c r="I109" s="261"/>
      <c r="J109" s="258">
        <v>2.0</v>
      </c>
      <c r="K109" s="258">
        <v>2.0</v>
      </c>
      <c r="L109" s="258">
        <v>2.0</v>
      </c>
      <c r="M109" s="258">
        <v>2.0</v>
      </c>
      <c r="N109" s="258">
        <v>2.0</v>
      </c>
      <c r="O109" s="261"/>
      <c r="P109" s="261"/>
      <c r="Q109" s="258">
        <v>2.0</v>
      </c>
      <c r="R109" s="258">
        <v>2.0</v>
      </c>
      <c r="S109" s="258">
        <v>2.0</v>
      </c>
      <c r="T109" s="258">
        <v>2.0</v>
      </c>
      <c r="U109" s="258">
        <v>2.0</v>
      </c>
      <c r="V109" s="333"/>
      <c r="W109" s="333"/>
      <c r="X109" s="258">
        <v>2.0</v>
      </c>
      <c r="Y109" s="258">
        <v>2.0</v>
      </c>
      <c r="Z109" s="258">
        <v>2.0</v>
      </c>
      <c r="AA109" s="258">
        <v>2.0</v>
      </c>
      <c r="AB109" s="258">
        <v>2.0</v>
      </c>
      <c r="AC109" s="261"/>
      <c r="AD109" s="257"/>
      <c r="AE109" s="258">
        <v>2.0</v>
      </c>
      <c r="AF109" s="258">
        <v>2.0</v>
      </c>
      <c r="AG109" s="258">
        <v>2.0</v>
      </c>
      <c r="AH109" s="258">
        <v>2.0</v>
      </c>
      <c r="AI109" s="257">
        <v>2.0</v>
      </c>
      <c r="AJ109" s="261"/>
      <c r="AK109" s="261"/>
      <c r="AL109" s="290">
        <f t="shared" si="20"/>
        <v>42</v>
      </c>
      <c r="AM109" s="317"/>
      <c r="AN109" s="263" t="b">
        <v>0</v>
      </c>
    </row>
    <row r="110" ht="15.75" customHeight="1">
      <c r="A110" s="313" t="s">
        <v>24</v>
      </c>
      <c r="B110" s="314" t="s">
        <v>74</v>
      </c>
      <c r="C110" s="314" t="s">
        <v>15</v>
      </c>
      <c r="D110" s="314" t="s">
        <v>248</v>
      </c>
      <c r="E110" s="314"/>
      <c r="F110" s="314"/>
      <c r="G110" s="258"/>
      <c r="H110" s="261"/>
      <c r="I110" s="261"/>
      <c r="J110" s="258"/>
      <c r="K110" s="258"/>
      <c r="L110" s="258"/>
      <c r="M110" s="258"/>
      <c r="N110" s="258"/>
      <c r="O110" s="261"/>
      <c r="P110" s="261"/>
      <c r="Q110" s="258"/>
      <c r="R110" s="258"/>
      <c r="S110" s="258"/>
      <c r="T110" s="258"/>
      <c r="U110" s="258"/>
      <c r="V110" s="261"/>
      <c r="W110" s="261"/>
      <c r="X110" s="258"/>
      <c r="Y110" s="258"/>
      <c r="Z110" s="258"/>
      <c r="AA110" s="258"/>
      <c r="AB110" s="258"/>
      <c r="AC110" s="261"/>
      <c r="AD110" s="257"/>
      <c r="AE110" s="258"/>
      <c r="AF110" s="258"/>
      <c r="AG110" s="258"/>
      <c r="AH110" s="258"/>
      <c r="AI110" s="257"/>
      <c r="AJ110" s="261"/>
      <c r="AK110" s="261"/>
      <c r="AL110" s="290">
        <f t="shared" si="20"/>
        <v>0</v>
      </c>
      <c r="AM110" s="265"/>
      <c r="AN110" s="263" t="b">
        <v>0</v>
      </c>
    </row>
    <row r="111" ht="15.75" customHeight="1">
      <c r="A111" s="311" t="s">
        <v>24</v>
      </c>
      <c r="B111" s="291" t="s">
        <v>74</v>
      </c>
      <c r="C111" s="291" t="s">
        <v>15</v>
      </c>
      <c r="D111" s="291" t="s">
        <v>245</v>
      </c>
      <c r="E111" s="291"/>
      <c r="F111" s="291"/>
      <c r="G111" s="318">
        <f t="shared" ref="G111:Y111" si="33">SUM(G109:G110)</f>
        <v>2</v>
      </c>
      <c r="H111" s="318">
        <f t="shared" si="33"/>
        <v>0</v>
      </c>
      <c r="I111" s="318">
        <f t="shared" si="33"/>
        <v>0</v>
      </c>
      <c r="J111" s="318">
        <f t="shared" si="33"/>
        <v>2</v>
      </c>
      <c r="K111" s="318">
        <f t="shared" si="33"/>
        <v>2</v>
      </c>
      <c r="L111" s="318">
        <f t="shared" si="33"/>
        <v>2</v>
      </c>
      <c r="M111" s="318">
        <f t="shared" si="33"/>
        <v>2</v>
      </c>
      <c r="N111" s="318">
        <f t="shared" si="33"/>
        <v>2</v>
      </c>
      <c r="O111" s="318">
        <f t="shared" si="33"/>
        <v>0</v>
      </c>
      <c r="P111" s="318">
        <f t="shared" si="33"/>
        <v>0</v>
      </c>
      <c r="Q111" s="318">
        <f t="shared" si="33"/>
        <v>2</v>
      </c>
      <c r="R111" s="318">
        <f t="shared" si="33"/>
        <v>2</v>
      </c>
      <c r="S111" s="318">
        <f t="shared" si="33"/>
        <v>2</v>
      </c>
      <c r="T111" s="318">
        <f t="shared" si="33"/>
        <v>2</v>
      </c>
      <c r="U111" s="318">
        <f t="shared" si="33"/>
        <v>2</v>
      </c>
      <c r="V111" s="318">
        <f t="shared" si="33"/>
        <v>0</v>
      </c>
      <c r="W111" s="318">
        <f t="shared" si="33"/>
        <v>0</v>
      </c>
      <c r="X111" s="318">
        <f t="shared" si="33"/>
        <v>2</v>
      </c>
      <c r="Y111" s="318">
        <f t="shared" si="33"/>
        <v>2</v>
      </c>
      <c r="Z111" s="318"/>
      <c r="AA111" s="318">
        <f t="shared" ref="AA111:AK111" si="34">SUM(AA109:AA110)</f>
        <v>2</v>
      </c>
      <c r="AB111" s="318">
        <f t="shared" si="34"/>
        <v>2</v>
      </c>
      <c r="AC111" s="318">
        <f t="shared" si="34"/>
        <v>0</v>
      </c>
      <c r="AD111" s="318">
        <f t="shared" si="34"/>
        <v>0</v>
      </c>
      <c r="AE111" s="318">
        <f t="shared" si="34"/>
        <v>2</v>
      </c>
      <c r="AF111" s="318">
        <f t="shared" si="34"/>
        <v>2</v>
      </c>
      <c r="AG111" s="318">
        <f t="shared" si="34"/>
        <v>2</v>
      </c>
      <c r="AH111" s="318">
        <f t="shared" si="34"/>
        <v>2</v>
      </c>
      <c r="AI111" s="318">
        <f t="shared" si="34"/>
        <v>2</v>
      </c>
      <c r="AJ111" s="318">
        <f t="shared" si="34"/>
        <v>0</v>
      </c>
      <c r="AK111" s="318">
        <f t="shared" si="34"/>
        <v>0</v>
      </c>
      <c r="AL111" s="269">
        <f t="shared" si="20"/>
        <v>40</v>
      </c>
      <c r="AM111" s="315"/>
      <c r="AN111" s="270" t="b">
        <v>0</v>
      </c>
    </row>
    <row r="112" ht="15.75" customHeight="1">
      <c r="A112" s="313" t="s">
        <v>24</v>
      </c>
      <c r="B112" s="314" t="s">
        <v>74</v>
      </c>
      <c r="C112" s="256" t="s">
        <v>22</v>
      </c>
      <c r="D112" s="256" t="s">
        <v>280</v>
      </c>
      <c r="E112" s="314"/>
      <c r="F112" s="314"/>
      <c r="G112" s="258"/>
      <c r="H112" s="261"/>
      <c r="I112" s="261"/>
      <c r="J112" s="258"/>
      <c r="K112" s="258"/>
      <c r="L112" s="258"/>
      <c r="M112" s="258"/>
      <c r="N112" s="258"/>
      <c r="O112" s="261"/>
      <c r="P112" s="261"/>
      <c r="Q112" s="258"/>
      <c r="R112" s="258"/>
      <c r="S112" s="258"/>
      <c r="T112" s="258"/>
      <c r="U112" s="258"/>
      <c r="V112" s="261"/>
      <c r="W112" s="261"/>
      <c r="X112" s="258"/>
      <c r="Y112" s="258"/>
      <c r="Z112" s="258"/>
      <c r="AA112" s="258"/>
      <c r="AB112" s="258"/>
      <c r="AC112" s="261"/>
      <c r="AD112" s="257"/>
      <c r="AE112" s="258"/>
      <c r="AF112" s="258">
        <v>1.0</v>
      </c>
      <c r="AG112" s="258"/>
      <c r="AH112" s="258"/>
      <c r="AI112" s="257"/>
      <c r="AJ112" s="261"/>
      <c r="AK112" s="261"/>
      <c r="AL112" s="290">
        <f t="shared" si="20"/>
        <v>1</v>
      </c>
      <c r="AM112" s="265"/>
      <c r="AN112" s="263" t="b">
        <v>1</v>
      </c>
    </row>
    <row r="113" ht="15.75" customHeight="1">
      <c r="A113" s="311" t="s">
        <v>24</v>
      </c>
      <c r="B113" s="291" t="s">
        <v>74</v>
      </c>
      <c r="C113" s="291" t="s">
        <v>22</v>
      </c>
      <c r="D113" s="291" t="s">
        <v>279</v>
      </c>
      <c r="E113" s="291"/>
      <c r="F113" s="291"/>
      <c r="G113" s="268">
        <f t="shared" ref="G113:AK113" si="35">SUM(G112)</f>
        <v>0</v>
      </c>
      <c r="H113" s="268">
        <f t="shared" si="35"/>
        <v>0</v>
      </c>
      <c r="I113" s="268">
        <f t="shared" si="35"/>
        <v>0</v>
      </c>
      <c r="J113" s="268">
        <f t="shared" si="35"/>
        <v>0</v>
      </c>
      <c r="K113" s="268">
        <f t="shared" si="35"/>
        <v>0</v>
      </c>
      <c r="L113" s="268">
        <f t="shared" si="35"/>
        <v>0</v>
      </c>
      <c r="M113" s="268">
        <f t="shared" si="35"/>
        <v>0</v>
      </c>
      <c r="N113" s="268">
        <f t="shared" si="35"/>
        <v>0</v>
      </c>
      <c r="O113" s="268">
        <f t="shared" si="35"/>
        <v>0</v>
      </c>
      <c r="P113" s="268">
        <f t="shared" si="35"/>
        <v>0</v>
      </c>
      <c r="Q113" s="268">
        <f t="shared" si="35"/>
        <v>0</v>
      </c>
      <c r="R113" s="268">
        <f t="shared" si="35"/>
        <v>0</v>
      </c>
      <c r="S113" s="268">
        <f t="shared" si="35"/>
        <v>0</v>
      </c>
      <c r="T113" s="268">
        <f t="shared" si="35"/>
        <v>0</v>
      </c>
      <c r="U113" s="268">
        <f t="shared" si="35"/>
        <v>0</v>
      </c>
      <c r="V113" s="268">
        <f t="shared" si="35"/>
        <v>0</v>
      </c>
      <c r="W113" s="268">
        <f t="shared" si="35"/>
        <v>0</v>
      </c>
      <c r="X113" s="268">
        <f t="shared" si="35"/>
        <v>0</v>
      </c>
      <c r="Y113" s="268">
        <f t="shared" si="35"/>
        <v>0</v>
      </c>
      <c r="Z113" s="268">
        <f t="shared" si="35"/>
        <v>0</v>
      </c>
      <c r="AA113" s="268">
        <f t="shared" si="35"/>
        <v>0</v>
      </c>
      <c r="AB113" s="268">
        <f t="shared" si="35"/>
        <v>0</v>
      </c>
      <c r="AC113" s="268">
        <f t="shared" si="35"/>
        <v>0</v>
      </c>
      <c r="AD113" s="268">
        <f t="shared" si="35"/>
        <v>0</v>
      </c>
      <c r="AE113" s="268">
        <f t="shared" si="35"/>
        <v>0</v>
      </c>
      <c r="AF113" s="268">
        <f t="shared" si="35"/>
        <v>1</v>
      </c>
      <c r="AG113" s="268">
        <f t="shared" si="35"/>
        <v>0</v>
      </c>
      <c r="AH113" s="268">
        <f t="shared" si="35"/>
        <v>0</v>
      </c>
      <c r="AI113" s="268">
        <f t="shared" si="35"/>
        <v>0</v>
      </c>
      <c r="AJ113" s="268">
        <f t="shared" si="35"/>
        <v>0</v>
      </c>
      <c r="AK113" s="268">
        <f t="shared" si="35"/>
        <v>0</v>
      </c>
      <c r="AL113" s="269">
        <f t="shared" si="20"/>
        <v>1</v>
      </c>
      <c r="AM113" s="315"/>
      <c r="AN113" s="270" t="b">
        <v>0</v>
      </c>
    </row>
    <row r="114" ht="15.75" customHeight="1">
      <c r="A114" s="313" t="s">
        <v>24</v>
      </c>
      <c r="B114" s="314" t="s">
        <v>74</v>
      </c>
      <c r="C114" s="256" t="s">
        <v>7</v>
      </c>
      <c r="D114" s="256" t="s">
        <v>269</v>
      </c>
      <c r="E114" s="256"/>
      <c r="F114" s="256"/>
      <c r="G114" s="258">
        <v>1.0</v>
      </c>
      <c r="H114" s="261"/>
      <c r="I114" s="261"/>
      <c r="J114" s="258">
        <v>1.0</v>
      </c>
      <c r="K114" s="258"/>
      <c r="L114" s="258"/>
      <c r="M114" s="258">
        <v>1.0</v>
      </c>
      <c r="N114" s="258"/>
      <c r="O114" s="261"/>
      <c r="P114" s="261"/>
      <c r="Q114" s="258">
        <v>1.0</v>
      </c>
      <c r="R114" s="258"/>
      <c r="S114" s="258"/>
      <c r="T114" s="258"/>
      <c r="U114" s="258"/>
      <c r="V114" s="261"/>
      <c r="W114" s="261"/>
      <c r="X114" s="258"/>
      <c r="Y114" s="258"/>
      <c r="Z114" s="258"/>
      <c r="AA114" s="258"/>
      <c r="AB114" s="258"/>
      <c r="AC114" s="261"/>
      <c r="AD114" s="257"/>
      <c r="AE114" s="258"/>
      <c r="AF114" s="258"/>
      <c r="AG114" s="258"/>
      <c r="AH114" s="258"/>
      <c r="AI114" s="257"/>
      <c r="AJ114" s="261"/>
      <c r="AK114" s="261"/>
      <c r="AL114" s="290">
        <f t="shared" si="20"/>
        <v>4</v>
      </c>
      <c r="AM114" s="265"/>
      <c r="AN114" s="263" t="b">
        <v>1</v>
      </c>
    </row>
    <row r="115" ht="15.75" customHeight="1">
      <c r="A115" s="313"/>
      <c r="B115" s="314" t="s">
        <v>74</v>
      </c>
      <c r="C115" s="256" t="s">
        <v>7</v>
      </c>
      <c r="D115" s="256" t="s">
        <v>275</v>
      </c>
      <c r="E115" s="256"/>
      <c r="F115" s="256"/>
      <c r="G115" s="258"/>
      <c r="H115" s="261"/>
      <c r="I115" s="261"/>
      <c r="J115" s="258"/>
      <c r="K115" s="258"/>
      <c r="L115" s="258"/>
      <c r="M115" s="258"/>
      <c r="N115" s="258"/>
      <c r="O115" s="261"/>
      <c r="P115" s="261"/>
      <c r="Q115" s="258"/>
      <c r="R115" s="258"/>
      <c r="S115" s="258">
        <v>1.0</v>
      </c>
      <c r="T115" s="258"/>
      <c r="U115" s="258"/>
      <c r="V115" s="261"/>
      <c r="W115" s="261"/>
      <c r="X115" s="258">
        <v>1.0</v>
      </c>
      <c r="Y115" s="258"/>
      <c r="Z115" s="258"/>
      <c r="AA115" s="258">
        <v>1.0</v>
      </c>
      <c r="AB115" s="258"/>
      <c r="AC115" s="261"/>
      <c r="AD115" s="257"/>
      <c r="AE115" s="258">
        <v>1.0</v>
      </c>
      <c r="AF115" s="258"/>
      <c r="AG115" s="258"/>
      <c r="AH115" s="258"/>
      <c r="AI115" s="257"/>
      <c r="AJ115" s="261"/>
      <c r="AK115" s="261"/>
      <c r="AL115" s="290"/>
      <c r="AM115" s="265"/>
      <c r="AN115" s="263" t="b">
        <v>1</v>
      </c>
    </row>
    <row r="116" ht="15.75" customHeight="1">
      <c r="A116" s="311" t="s">
        <v>24</v>
      </c>
      <c r="B116" s="291" t="s">
        <v>74</v>
      </c>
      <c r="C116" s="291" t="s">
        <v>7</v>
      </c>
      <c r="D116" s="291" t="s">
        <v>267</v>
      </c>
      <c r="E116" s="291"/>
      <c r="F116" s="291"/>
      <c r="G116" s="268">
        <f t="shared" ref="G116:AK116" si="36">SUM(G114:G115)</f>
        <v>1</v>
      </c>
      <c r="H116" s="268">
        <f t="shared" si="36"/>
        <v>0</v>
      </c>
      <c r="I116" s="268">
        <f t="shared" si="36"/>
        <v>0</v>
      </c>
      <c r="J116" s="268">
        <f t="shared" si="36"/>
        <v>1</v>
      </c>
      <c r="K116" s="268">
        <f t="shared" si="36"/>
        <v>0</v>
      </c>
      <c r="L116" s="268">
        <f t="shared" si="36"/>
        <v>0</v>
      </c>
      <c r="M116" s="268">
        <f t="shared" si="36"/>
        <v>1</v>
      </c>
      <c r="N116" s="268">
        <f t="shared" si="36"/>
        <v>0</v>
      </c>
      <c r="O116" s="268">
        <f t="shared" si="36"/>
        <v>0</v>
      </c>
      <c r="P116" s="268">
        <f t="shared" si="36"/>
        <v>0</v>
      </c>
      <c r="Q116" s="268">
        <f t="shared" si="36"/>
        <v>1</v>
      </c>
      <c r="R116" s="268">
        <f t="shared" si="36"/>
        <v>0</v>
      </c>
      <c r="S116" s="268">
        <f t="shared" si="36"/>
        <v>1</v>
      </c>
      <c r="T116" s="268">
        <f t="shared" si="36"/>
        <v>0</v>
      </c>
      <c r="U116" s="268">
        <f t="shared" si="36"/>
        <v>0</v>
      </c>
      <c r="V116" s="268">
        <f t="shared" si="36"/>
        <v>0</v>
      </c>
      <c r="W116" s="268">
        <f t="shared" si="36"/>
        <v>0</v>
      </c>
      <c r="X116" s="268">
        <f t="shared" si="36"/>
        <v>1</v>
      </c>
      <c r="Y116" s="268">
        <f t="shared" si="36"/>
        <v>0</v>
      </c>
      <c r="Z116" s="268">
        <f t="shared" si="36"/>
        <v>0</v>
      </c>
      <c r="AA116" s="268">
        <f t="shared" si="36"/>
        <v>1</v>
      </c>
      <c r="AB116" s="268">
        <f t="shared" si="36"/>
        <v>0</v>
      </c>
      <c r="AC116" s="268">
        <f t="shared" si="36"/>
        <v>0</v>
      </c>
      <c r="AD116" s="268">
        <f t="shared" si="36"/>
        <v>0</v>
      </c>
      <c r="AE116" s="268">
        <f t="shared" si="36"/>
        <v>1</v>
      </c>
      <c r="AF116" s="268">
        <f t="shared" si="36"/>
        <v>0</v>
      </c>
      <c r="AG116" s="268">
        <f t="shared" si="36"/>
        <v>0</v>
      </c>
      <c r="AH116" s="268">
        <f t="shared" si="36"/>
        <v>0</v>
      </c>
      <c r="AI116" s="268">
        <f t="shared" si="36"/>
        <v>0</v>
      </c>
      <c r="AJ116" s="268">
        <f t="shared" si="36"/>
        <v>0</v>
      </c>
      <c r="AK116" s="268">
        <f t="shared" si="36"/>
        <v>0</v>
      </c>
      <c r="AL116" s="269">
        <f t="shared" ref="AL116:AL124" si="37">SUM(G116:AK116)</f>
        <v>8</v>
      </c>
      <c r="AM116" s="315"/>
      <c r="AN116" s="270" t="b">
        <v>0</v>
      </c>
    </row>
    <row r="117" ht="15.75" customHeight="1">
      <c r="A117" s="313" t="s">
        <v>24</v>
      </c>
      <c r="B117" s="314" t="s">
        <v>75</v>
      </c>
      <c r="C117" s="256" t="s">
        <v>15</v>
      </c>
      <c r="D117" s="256" t="s">
        <v>252</v>
      </c>
      <c r="E117" s="256"/>
      <c r="F117" s="256"/>
      <c r="G117" s="258"/>
      <c r="H117" s="261"/>
      <c r="I117" s="261"/>
      <c r="J117" s="258"/>
      <c r="K117" s="258"/>
      <c r="L117" s="258"/>
      <c r="M117" s="258"/>
      <c r="N117" s="258"/>
      <c r="O117" s="261"/>
      <c r="P117" s="261"/>
      <c r="Q117" s="258">
        <v>1.0</v>
      </c>
      <c r="R117" s="258"/>
      <c r="S117" s="258">
        <v>1.0</v>
      </c>
      <c r="T117" s="258"/>
      <c r="U117" s="258">
        <v>1.0</v>
      </c>
      <c r="V117" s="261"/>
      <c r="W117" s="261"/>
      <c r="X117" s="258">
        <v>1.0</v>
      </c>
      <c r="Y117" s="258">
        <v>1.0</v>
      </c>
      <c r="Z117" s="258">
        <v>1.0</v>
      </c>
      <c r="AA117" s="258"/>
      <c r="AB117" s="258"/>
      <c r="AC117" s="261">
        <v>1.0</v>
      </c>
      <c r="AD117" s="257"/>
      <c r="AE117" s="258">
        <v>1.0</v>
      </c>
      <c r="AF117" s="258"/>
      <c r="AG117" s="258">
        <v>1.0</v>
      </c>
      <c r="AH117" s="258">
        <v>1.0</v>
      </c>
      <c r="AI117" s="257"/>
      <c r="AJ117" s="261"/>
      <c r="AK117" s="261"/>
      <c r="AL117" s="290">
        <f t="shared" si="37"/>
        <v>10</v>
      </c>
      <c r="AM117" s="265"/>
      <c r="AN117" s="263" t="b">
        <v>1</v>
      </c>
    </row>
    <row r="118" ht="15.75" customHeight="1">
      <c r="A118" s="311" t="s">
        <v>24</v>
      </c>
      <c r="B118" s="291" t="s">
        <v>75</v>
      </c>
      <c r="C118" s="291" t="s">
        <v>15</v>
      </c>
      <c r="D118" s="291" t="s">
        <v>245</v>
      </c>
      <c r="E118" s="291"/>
      <c r="F118" s="291"/>
      <c r="G118" s="268">
        <f t="shared" ref="G118:AK118" si="38">SUM(G117)</f>
        <v>0</v>
      </c>
      <c r="H118" s="268">
        <f t="shared" si="38"/>
        <v>0</v>
      </c>
      <c r="I118" s="268">
        <f t="shared" si="38"/>
        <v>0</v>
      </c>
      <c r="J118" s="268">
        <f t="shared" si="38"/>
        <v>0</v>
      </c>
      <c r="K118" s="268">
        <f t="shared" si="38"/>
        <v>0</v>
      </c>
      <c r="L118" s="268">
        <f t="shared" si="38"/>
        <v>0</v>
      </c>
      <c r="M118" s="268">
        <f t="shared" si="38"/>
        <v>0</v>
      </c>
      <c r="N118" s="268">
        <f t="shared" si="38"/>
        <v>0</v>
      </c>
      <c r="O118" s="268">
        <f t="shared" si="38"/>
        <v>0</v>
      </c>
      <c r="P118" s="268">
        <f t="shared" si="38"/>
        <v>0</v>
      </c>
      <c r="Q118" s="268">
        <f t="shared" si="38"/>
        <v>1</v>
      </c>
      <c r="R118" s="268">
        <f t="shared" si="38"/>
        <v>0</v>
      </c>
      <c r="S118" s="268">
        <f t="shared" si="38"/>
        <v>1</v>
      </c>
      <c r="T118" s="268">
        <f t="shared" si="38"/>
        <v>0</v>
      </c>
      <c r="U118" s="268">
        <f t="shared" si="38"/>
        <v>1</v>
      </c>
      <c r="V118" s="268">
        <f t="shared" si="38"/>
        <v>0</v>
      </c>
      <c r="W118" s="268">
        <f t="shared" si="38"/>
        <v>0</v>
      </c>
      <c r="X118" s="268">
        <f t="shared" si="38"/>
        <v>1</v>
      </c>
      <c r="Y118" s="268">
        <f t="shared" si="38"/>
        <v>1</v>
      </c>
      <c r="Z118" s="268">
        <f t="shared" si="38"/>
        <v>1</v>
      </c>
      <c r="AA118" s="268">
        <f t="shared" si="38"/>
        <v>0</v>
      </c>
      <c r="AB118" s="268">
        <f t="shared" si="38"/>
        <v>0</v>
      </c>
      <c r="AC118" s="268">
        <f t="shared" si="38"/>
        <v>1</v>
      </c>
      <c r="AD118" s="268">
        <f t="shared" si="38"/>
        <v>0</v>
      </c>
      <c r="AE118" s="268">
        <f t="shared" si="38"/>
        <v>1</v>
      </c>
      <c r="AF118" s="268">
        <f t="shared" si="38"/>
        <v>0</v>
      </c>
      <c r="AG118" s="268">
        <f t="shared" si="38"/>
        <v>1</v>
      </c>
      <c r="AH118" s="268">
        <f t="shared" si="38"/>
        <v>1</v>
      </c>
      <c r="AI118" s="268">
        <f t="shared" si="38"/>
        <v>0</v>
      </c>
      <c r="AJ118" s="268">
        <f t="shared" si="38"/>
        <v>0</v>
      </c>
      <c r="AK118" s="268">
        <f t="shared" si="38"/>
        <v>0</v>
      </c>
      <c r="AL118" s="269">
        <f t="shared" si="37"/>
        <v>10</v>
      </c>
      <c r="AM118" s="315"/>
      <c r="AN118" s="270" t="b">
        <v>0</v>
      </c>
    </row>
    <row r="119" ht="15.75" customHeight="1">
      <c r="A119" s="313" t="s">
        <v>24</v>
      </c>
      <c r="B119" s="314" t="s">
        <v>75</v>
      </c>
      <c r="C119" s="256" t="s">
        <v>11</v>
      </c>
      <c r="D119" s="256" t="s">
        <v>195</v>
      </c>
      <c r="E119" s="256"/>
      <c r="F119" s="256"/>
      <c r="G119" s="258"/>
      <c r="H119" s="261"/>
      <c r="I119" s="261"/>
      <c r="J119" s="258"/>
      <c r="K119" s="258"/>
      <c r="L119" s="258"/>
      <c r="M119" s="258"/>
      <c r="N119" s="258"/>
      <c r="O119" s="261"/>
      <c r="P119" s="261"/>
      <c r="Q119" s="258">
        <v>2.0</v>
      </c>
      <c r="R119" s="258">
        <v>2.0</v>
      </c>
      <c r="S119" s="258">
        <v>2.0</v>
      </c>
      <c r="T119" s="258">
        <v>2.0</v>
      </c>
      <c r="U119" s="258">
        <v>2.0</v>
      </c>
      <c r="V119" s="261">
        <v>2.0</v>
      </c>
      <c r="W119" s="261">
        <v>2.0</v>
      </c>
      <c r="X119" s="258">
        <v>2.0</v>
      </c>
      <c r="Y119" s="258">
        <v>1.0</v>
      </c>
      <c r="Z119" s="258">
        <v>1.0</v>
      </c>
      <c r="AA119" s="258">
        <v>1.0</v>
      </c>
      <c r="AB119" s="258">
        <v>1.0</v>
      </c>
      <c r="AC119" s="261">
        <v>1.0</v>
      </c>
      <c r="AD119" s="257">
        <v>2.0</v>
      </c>
      <c r="AE119" s="258">
        <v>1.0</v>
      </c>
      <c r="AF119" s="258">
        <v>1.0</v>
      </c>
      <c r="AG119" s="258">
        <v>1.0</v>
      </c>
      <c r="AH119" s="258">
        <v>1.0</v>
      </c>
      <c r="AI119" s="257">
        <v>2.0</v>
      </c>
      <c r="AJ119" s="261">
        <v>1.0</v>
      </c>
      <c r="AK119" s="261">
        <v>1.0</v>
      </c>
      <c r="AL119" s="290">
        <f t="shared" si="37"/>
        <v>31</v>
      </c>
      <c r="AM119" s="265"/>
      <c r="AN119" s="263" t="b">
        <v>0</v>
      </c>
    </row>
    <row r="120" ht="15.75" customHeight="1">
      <c r="A120" s="311" t="s">
        <v>24</v>
      </c>
      <c r="B120" s="291" t="s">
        <v>75</v>
      </c>
      <c r="C120" s="291" t="s">
        <v>11</v>
      </c>
      <c r="D120" s="291" t="s">
        <v>141</v>
      </c>
      <c r="E120" s="291"/>
      <c r="F120" s="291"/>
      <c r="G120" s="268">
        <f t="shared" ref="G120:AK120" si="39">SUM(G119)</f>
        <v>0</v>
      </c>
      <c r="H120" s="268">
        <f t="shared" si="39"/>
        <v>0</v>
      </c>
      <c r="I120" s="268">
        <f t="shared" si="39"/>
        <v>0</v>
      </c>
      <c r="J120" s="268">
        <f t="shared" si="39"/>
        <v>0</v>
      </c>
      <c r="K120" s="268">
        <f t="shared" si="39"/>
        <v>0</v>
      </c>
      <c r="L120" s="268">
        <f t="shared" si="39"/>
        <v>0</v>
      </c>
      <c r="M120" s="268">
        <f t="shared" si="39"/>
        <v>0</v>
      </c>
      <c r="N120" s="268">
        <f t="shared" si="39"/>
        <v>0</v>
      </c>
      <c r="O120" s="268">
        <f t="shared" si="39"/>
        <v>0</v>
      </c>
      <c r="P120" s="268">
        <f t="shared" si="39"/>
        <v>0</v>
      </c>
      <c r="Q120" s="268">
        <f t="shared" si="39"/>
        <v>2</v>
      </c>
      <c r="R120" s="268">
        <f t="shared" si="39"/>
        <v>2</v>
      </c>
      <c r="S120" s="268">
        <f t="shared" si="39"/>
        <v>2</v>
      </c>
      <c r="T120" s="268">
        <f t="shared" si="39"/>
        <v>2</v>
      </c>
      <c r="U120" s="268">
        <f t="shared" si="39"/>
        <v>2</v>
      </c>
      <c r="V120" s="268">
        <f t="shared" si="39"/>
        <v>2</v>
      </c>
      <c r="W120" s="268">
        <f t="shared" si="39"/>
        <v>2</v>
      </c>
      <c r="X120" s="268">
        <f t="shared" si="39"/>
        <v>2</v>
      </c>
      <c r="Y120" s="268">
        <f t="shared" si="39"/>
        <v>1</v>
      </c>
      <c r="Z120" s="268">
        <f t="shared" si="39"/>
        <v>1</v>
      </c>
      <c r="AA120" s="268">
        <f t="shared" si="39"/>
        <v>1</v>
      </c>
      <c r="AB120" s="268">
        <f t="shared" si="39"/>
        <v>1</v>
      </c>
      <c r="AC120" s="268">
        <f t="shared" si="39"/>
        <v>1</v>
      </c>
      <c r="AD120" s="268">
        <f t="shared" si="39"/>
        <v>2</v>
      </c>
      <c r="AE120" s="268">
        <f t="shared" si="39"/>
        <v>1</v>
      </c>
      <c r="AF120" s="268">
        <f t="shared" si="39"/>
        <v>1</v>
      </c>
      <c r="AG120" s="268">
        <f t="shared" si="39"/>
        <v>1</v>
      </c>
      <c r="AH120" s="268">
        <f t="shared" si="39"/>
        <v>1</v>
      </c>
      <c r="AI120" s="268">
        <f t="shared" si="39"/>
        <v>2</v>
      </c>
      <c r="AJ120" s="268">
        <f t="shared" si="39"/>
        <v>1</v>
      </c>
      <c r="AK120" s="268">
        <f t="shared" si="39"/>
        <v>1</v>
      </c>
      <c r="AL120" s="269">
        <f t="shared" si="37"/>
        <v>31</v>
      </c>
      <c r="AM120" s="315"/>
      <c r="AN120" s="270" t="b">
        <v>0</v>
      </c>
    </row>
    <row r="121" ht="15.75" customHeight="1">
      <c r="A121" s="313" t="s">
        <v>24</v>
      </c>
      <c r="B121" s="314" t="s">
        <v>76</v>
      </c>
      <c r="C121" s="256" t="s">
        <v>22</v>
      </c>
      <c r="D121" s="256" t="s">
        <v>280</v>
      </c>
      <c r="E121" s="256"/>
      <c r="F121" s="256"/>
      <c r="G121" s="258"/>
      <c r="H121" s="261"/>
      <c r="I121" s="261"/>
      <c r="J121" s="258"/>
      <c r="K121" s="258"/>
      <c r="L121" s="258"/>
      <c r="M121" s="258"/>
      <c r="N121" s="258"/>
      <c r="O121" s="261"/>
      <c r="P121" s="261"/>
      <c r="Q121" s="258"/>
      <c r="R121" s="258"/>
      <c r="S121" s="258"/>
      <c r="T121" s="258"/>
      <c r="U121" s="258"/>
      <c r="V121" s="261"/>
      <c r="W121" s="261"/>
      <c r="X121" s="258"/>
      <c r="Y121" s="258"/>
      <c r="Z121" s="258"/>
      <c r="AA121" s="258"/>
      <c r="AB121" s="258"/>
      <c r="AC121" s="261"/>
      <c r="AD121" s="257"/>
      <c r="AE121" s="258"/>
      <c r="AF121" s="258"/>
      <c r="AG121" s="258"/>
      <c r="AH121" s="258">
        <v>1.0</v>
      </c>
      <c r="AI121" s="257"/>
      <c r="AJ121" s="261"/>
      <c r="AK121" s="261"/>
      <c r="AL121" s="290">
        <f t="shared" si="37"/>
        <v>1</v>
      </c>
      <c r="AM121" s="265"/>
      <c r="AN121" s="263" t="b">
        <v>1</v>
      </c>
    </row>
    <row r="122" ht="15.75" customHeight="1">
      <c r="A122" s="334" t="s">
        <v>24</v>
      </c>
      <c r="B122" s="267" t="s">
        <v>76</v>
      </c>
      <c r="C122" s="267" t="s">
        <v>22</v>
      </c>
      <c r="D122" s="267" t="s">
        <v>279</v>
      </c>
      <c r="E122" s="267"/>
      <c r="F122" s="267"/>
      <c r="G122" s="268">
        <f t="shared" ref="G122:AK122" si="40">SUM(G121)</f>
        <v>0</v>
      </c>
      <c r="H122" s="268">
        <f t="shared" si="40"/>
        <v>0</v>
      </c>
      <c r="I122" s="268">
        <f t="shared" si="40"/>
        <v>0</v>
      </c>
      <c r="J122" s="268">
        <f t="shared" si="40"/>
        <v>0</v>
      </c>
      <c r="K122" s="268">
        <f t="shared" si="40"/>
        <v>0</v>
      </c>
      <c r="L122" s="268">
        <f t="shared" si="40"/>
        <v>0</v>
      </c>
      <c r="M122" s="268">
        <f t="shared" si="40"/>
        <v>0</v>
      </c>
      <c r="N122" s="268">
        <f t="shared" si="40"/>
        <v>0</v>
      </c>
      <c r="O122" s="268">
        <f t="shared" si="40"/>
        <v>0</v>
      </c>
      <c r="P122" s="268">
        <f t="shared" si="40"/>
        <v>0</v>
      </c>
      <c r="Q122" s="268">
        <f t="shared" si="40"/>
        <v>0</v>
      </c>
      <c r="R122" s="268">
        <f t="shared" si="40"/>
        <v>0</v>
      </c>
      <c r="S122" s="268">
        <f t="shared" si="40"/>
        <v>0</v>
      </c>
      <c r="T122" s="268">
        <f t="shared" si="40"/>
        <v>0</v>
      </c>
      <c r="U122" s="268">
        <f t="shared" si="40"/>
        <v>0</v>
      </c>
      <c r="V122" s="268">
        <f t="shared" si="40"/>
        <v>0</v>
      </c>
      <c r="W122" s="268">
        <f t="shared" si="40"/>
        <v>0</v>
      </c>
      <c r="X122" s="268">
        <f t="shared" si="40"/>
        <v>0</v>
      </c>
      <c r="Y122" s="268">
        <f t="shared" si="40"/>
        <v>0</v>
      </c>
      <c r="Z122" s="268">
        <f t="shared" si="40"/>
        <v>0</v>
      </c>
      <c r="AA122" s="268">
        <f t="shared" si="40"/>
        <v>0</v>
      </c>
      <c r="AB122" s="268">
        <f t="shared" si="40"/>
        <v>0</v>
      </c>
      <c r="AC122" s="268">
        <f t="shared" si="40"/>
        <v>0</v>
      </c>
      <c r="AD122" s="268">
        <f t="shared" si="40"/>
        <v>0</v>
      </c>
      <c r="AE122" s="268">
        <f t="shared" si="40"/>
        <v>0</v>
      </c>
      <c r="AF122" s="268">
        <f t="shared" si="40"/>
        <v>0</v>
      </c>
      <c r="AG122" s="268">
        <f t="shared" si="40"/>
        <v>0</v>
      </c>
      <c r="AH122" s="268">
        <f t="shared" si="40"/>
        <v>1</v>
      </c>
      <c r="AI122" s="268">
        <f t="shared" si="40"/>
        <v>0</v>
      </c>
      <c r="AJ122" s="268">
        <f t="shared" si="40"/>
        <v>0</v>
      </c>
      <c r="AK122" s="268">
        <f t="shared" si="40"/>
        <v>0</v>
      </c>
      <c r="AL122" s="269">
        <f t="shared" si="37"/>
        <v>1</v>
      </c>
      <c r="AM122" s="265"/>
      <c r="AN122" s="263" t="b">
        <v>0</v>
      </c>
    </row>
    <row r="123" ht="15.75" customHeight="1">
      <c r="A123" s="313" t="s">
        <v>24</v>
      </c>
      <c r="B123" s="314"/>
      <c r="C123" s="256"/>
      <c r="D123" s="256"/>
      <c r="E123" s="256"/>
      <c r="F123" s="256"/>
      <c r="G123" s="258"/>
      <c r="H123" s="261"/>
      <c r="I123" s="261"/>
      <c r="J123" s="258"/>
      <c r="K123" s="258"/>
      <c r="L123" s="258"/>
      <c r="M123" s="258"/>
      <c r="N123" s="258"/>
      <c r="O123" s="261"/>
      <c r="P123" s="261"/>
      <c r="Q123" s="258"/>
      <c r="R123" s="258"/>
      <c r="S123" s="258"/>
      <c r="T123" s="258"/>
      <c r="U123" s="258"/>
      <c r="V123" s="261"/>
      <c r="W123" s="261"/>
      <c r="X123" s="258"/>
      <c r="Y123" s="258"/>
      <c r="Z123" s="258"/>
      <c r="AA123" s="258"/>
      <c r="AB123" s="258"/>
      <c r="AC123" s="261"/>
      <c r="AD123" s="257"/>
      <c r="AE123" s="258"/>
      <c r="AF123" s="258"/>
      <c r="AG123" s="258"/>
      <c r="AH123" s="258"/>
      <c r="AI123" s="257"/>
      <c r="AJ123" s="261"/>
      <c r="AK123" s="261"/>
      <c r="AL123" s="290">
        <f t="shared" si="37"/>
        <v>0</v>
      </c>
      <c r="AM123" s="265"/>
      <c r="AN123" s="263" t="b">
        <v>0</v>
      </c>
    </row>
    <row r="124" ht="15.75" customHeight="1">
      <c r="A124" s="313" t="s">
        <v>24</v>
      </c>
      <c r="B124" s="314"/>
      <c r="C124" s="256"/>
      <c r="D124" s="256"/>
      <c r="E124" s="256"/>
      <c r="F124" s="256"/>
      <c r="G124" s="258"/>
      <c r="H124" s="261"/>
      <c r="I124" s="261"/>
      <c r="J124" s="258"/>
      <c r="K124" s="258"/>
      <c r="L124" s="258"/>
      <c r="M124" s="258"/>
      <c r="N124" s="258"/>
      <c r="O124" s="261"/>
      <c r="P124" s="261"/>
      <c r="Q124" s="258"/>
      <c r="R124" s="258"/>
      <c r="S124" s="258"/>
      <c r="T124" s="258"/>
      <c r="U124" s="258"/>
      <c r="V124" s="261"/>
      <c r="W124" s="261"/>
      <c r="X124" s="258"/>
      <c r="Y124" s="258"/>
      <c r="Z124" s="258"/>
      <c r="AA124" s="258"/>
      <c r="AB124" s="258"/>
      <c r="AC124" s="261"/>
      <c r="AD124" s="257"/>
      <c r="AE124" s="258"/>
      <c r="AF124" s="258"/>
      <c r="AG124" s="258"/>
      <c r="AH124" s="258"/>
      <c r="AI124" s="257"/>
      <c r="AJ124" s="261"/>
      <c r="AK124" s="261"/>
      <c r="AL124" s="290">
        <f t="shared" si="37"/>
        <v>0</v>
      </c>
      <c r="AM124" s="265"/>
      <c r="AN124" s="263" t="b">
        <v>0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3AFAE1BF-D431-4701-B0FE-308CDF890555}" filter="1" showAutoFilter="1">
      <autoFilter ref="$A$14:$AN$51">
        <filterColumn colId="3">
          <filters>
            <filter val="Proveedores Kinesiologos"/>
            <filter val="Graglia Gustavo (GEREMCIA, DIRECION MEDICA, MEDICO)"/>
            <filter val="Dr Aramayo Gerardo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Melo (CHOFER)"/>
            <filter val="Mojan Jorge"/>
            <filter val="Leandra Griguol"/>
            <filter val="Polo Daniela"/>
            <filter val="Lazarte Graciela"/>
            <filter val="Proveedores Medicos"/>
            <filter val="Correa Agustina"/>
            <filter val="Jerez Daiana"/>
            <filter val="Viloria Judith"/>
            <filter val="Romero Janet"/>
            <filter val="Galeano Adriana Aginaldo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1394822555"/>
        </ext>
      </extLst>
    </customSheetView>
    <customSheetView guid="{8C84F9F5-B296-408E-B058-38FD62EB4A0B}" filter="1" showAutoFilter="1">
      <autoFilter ref="$A$14:$AN$87">
        <filterColumn colId="2">
          <filters>
            <filter val="Cuidador"/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1503760473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71:AK71"/>
    <mergeCell ref="G72:AK72"/>
  </mergeCells>
  <conditionalFormatting sqref="Q6">
    <cfRule type="notContainsBlanks" dxfId="0" priority="1">
      <formula>LEN(TRIM(Q6))&gt;0</formula>
    </cfRule>
  </conditionalFormatting>
  <conditionalFormatting sqref="G14:AK14">
    <cfRule type="expression" dxfId="1" priority="2">
      <formula>WEEKDAY(G9,2)&gt;WEEKDAY(H9,2)</formula>
    </cfRule>
  </conditionalFormatting>
  <conditionalFormatting sqref="G13:AK13 P6">
    <cfRule type="notContainsBlanks" dxfId="0" priority="3">
      <formula>LEN(TRIM(G13))&gt;0</formula>
    </cfRule>
  </conditionalFormatting>
  <conditionalFormatting sqref="G5:I5">
    <cfRule type="notContainsBlanks" dxfId="0" priority="4">
      <formula>LEN(TRIM(G5))&gt;0</formula>
    </cfRule>
  </conditionalFormatting>
  <conditionalFormatting sqref="G14:AK14">
    <cfRule type="expression" dxfId="2" priority="5">
      <formula>MONTH(G9)&lt;&gt;MONTH($G$5&amp;1)</formula>
    </cfRule>
  </conditionalFormatting>
  <conditionalFormatting sqref="G15:AK15">
    <cfRule type="expression" dxfId="3" priority="6">
      <formula>MONTH(G9)=MONTH($G$5&amp;1)</formula>
    </cfRule>
  </conditionalFormatting>
  <conditionalFormatting sqref="G15:AK15">
    <cfRule type="expression" dxfId="4" priority="7">
      <formula>MONTH(G9)&lt;&gt;MONTH($G$5&amp;1)</formula>
    </cfRule>
  </conditionalFormatting>
  <conditionalFormatting sqref="G13:AK13">
    <cfRule type="notContainsBlanks" dxfId="0" priority="8">
      <formula>LEN(TRIM(G13))&gt;0</formula>
    </cfRule>
  </conditionalFormatting>
  <conditionalFormatting sqref="G13:AK13">
    <cfRule type="expression" dxfId="5" priority="9">
      <formula>MONTH(G9)=MONTH($G$5&amp;1)</formula>
    </cfRule>
  </conditionalFormatting>
  <conditionalFormatting sqref="A3:D12">
    <cfRule type="cellIs" dxfId="0" priority="10" operator="equal">
      <formula>FECHA</formula>
    </cfRule>
  </conditionalFormatting>
  <conditionalFormatting sqref="G9:AK12">
    <cfRule type="cellIs" dxfId="6" priority="11" operator="equal">
      <formula>"1/1/2024"</formula>
    </cfRule>
  </conditionalFormatting>
  <conditionalFormatting sqref="G9:AK12">
    <cfRule type="cellIs" dxfId="6" priority="12" operator="equal">
      <formula>"24/3/2024"</formula>
    </cfRule>
  </conditionalFormatting>
  <conditionalFormatting sqref="G9:AK12">
    <cfRule type="cellIs" dxfId="6" priority="13" operator="equal">
      <formula>"2/4/2024"</formula>
    </cfRule>
  </conditionalFormatting>
  <conditionalFormatting sqref="G9:AK12">
    <cfRule type="cellIs" dxfId="6" priority="14" operator="equal">
      <formula>"7/4/2024"</formula>
    </cfRule>
  </conditionalFormatting>
  <conditionalFormatting sqref="G9:AK12">
    <cfRule type="cellIs" dxfId="6" priority="15" operator="equal">
      <formula>"1/5/2024"</formula>
    </cfRule>
  </conditionalFormatting>
  <conditionalFormatting sqref="G9:AK12">
    <cfRule type="cellIs" dxfId="6" priority="16" operator="equal">
      <formula>"25/5/2024"</formula>
    </cfRule>
  </conditionalFormatting>
  <conditionalFormatting sqref="G9:AK12">
    <cfRule type="cellIs" dxfId="6" priority="17" operator="equal">
      <formula>"17/6/2024"</formula>
    </cfRule>
  </conditionalFormatting>
  <conditionalFormatting sqref="G9:AK12">
    <cfRule type="cellIs" dxfId="6" priority="18" operator="equal">
      <formula>"20/6/2024"</formula>
    </cfRule>
  </conditionalFormatting>
  <conditionalFormatting sqref="G9:AK12">
    <cfRule type="cellIs" dxfId="6" priority="19" operator="equal">
      <formula>"13/10/2024"</formula>
    </cfRule>
  </conditionalFormatting>
  <conditionalFormatting sqref="G9:AK12">
    <cfRule type="cellIs" dxfId="6" priority="20" operator="equal">
      <formula>"20/11/2024"</formula>
    </cfRule>
  </conditionalFormatting>
  <conditionalFormatting sqref="G9:AK12">
    <cfRule type="cellIs" dxfId="6" priority="21" operator="equal">
      <formula>"8/12/2024"</formula>
    </cfRule>
  </conditionalFormatting>
  <conditionalFormatting sqref="G9:AK12">
    <cfRule type="cellIs" dxfId="6" priority="22" operator="equal">
      <formula>"25/12/2024"</formula>
    </cfRule>
  </conditionalFormatting>
  <conditionalFormatting sqref="G9:AK12">
    <cfRule type="timePeriod" dxfId="8" priority="23" timePeriod="today"/>
  </conditionalFormatting>
  <conditionalFormatting sqref="G9:AK12">
    <cfRule type="expression" dxfId="8" priority="24">
      <formula>G9=45334</formula>
    </cfRule>
  </conditionalFormatting>
  <conditionalFormatting sqref="G9:AK12">
    <cfRule type="expression" dxfId="8" priority="25">
      <formula>G9=45335</formula>
    </cfRule>
  </conditionalFormatting>
  <conditionalFormatting sqref="AE17">
    <cfRule type="notContainsBlanks" dxfId="0" priority="26">
      <formula>LEN(TRIM(AE17))&gt;0</formula>
    </cfRule>
  </conditionalFormatting>
  <conditionalFormatting sqref="AI9:AI12">
    <cfRule type="cellIs" dxfId="8" priority="27" operator="equal">
      <formula>"29/3/2024"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InputMessage="1" showErrorMessage="1" prompt="Haz clic e introduce un valor del intervalo" sqref="C16:C124">
      <formula1>'LISTAS DESPLEGABLES '!$E$2:$E$1000</formula1>
    </dataValidation>
    <dataValidation type="list" allowBlank="1" showInputMessage="1" showErrorMessage="1" prompt="Haz clic e introduce un valor del intervalo" sqref="D16:D124">
      <formula1>'RESUMEN '!$A$73:$A$304</formula1>
    </dataValidation>
    <dataValidation type="list" allowBlank="1" showErrorMessage="1" sqref="A16:A23 A24:B24 A25:A124">
      <formula1>'LISTAS DESPLEGABLES '!$A$2:$A$100</formula1>
    </dataValidation>
    <dataValidation type="list" allowBlank="1" showInputMessage="1" showErrorMessage="1" prompt="Haz clic e introduce un valor del intervalo" sqref="B16:B23 B25:B124">
      <formula1>'LISTAS DESPLEGABLES '!$C$2:$C$100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19.29"/>
    <col customWidth="1" min="3" max="3" width="17.29"/>
    <col customWidth="1" min="4" max="4" width="51.86"/>
    <col customWidth="1" min="5" max="6" width="0.86"/>
    <col customWidth="1" min="7" max="7" width="5.29"/>
    <col customWidth="1" min="8" max="9" width="6.86"/>
    <col customWidth="1" min="10" max="10" width="6.29"/>
    <col customWidth="1" min="11" max="11" width="7.29"/>
    <col customWidth="1" min="12" max="12" width="6.43"/>
    <col customWidth="1" min="13" max="13" width="7.43"/>
    <col customWidth="1" min="14" max="14" width="6.43"/>
    <col customWidth="1" min="15" max="16" width="6.86"/>
    <col customWidth="1" min="17" max="18" width="6.29"/>
    <col customWidth="1" min="19" max="19" width="6.43"/>
    <col customWidth="1" min="20" max="20" width="7.43"/>
    <col customWidth="1" min="21" max="21" width="6.43"/>
    <col customWidth="1" min="22" max="23" width="6.86"/>
    <col customWidth="1" min="24" max="25" width="6.29"/>
    <col customWidth="1" min="26" max="26" width="6.43"/>
    <col customWidth="1" min="27" max="27" width="7.43"/>
    <col customWidth="1" min="28" max="28" width="6.43"/>
    <col customWidth="1" min="29" max="30" width="6.86"/>
    <col customWidth="1" min="31" max="32" width="6.29"/>
    <col customWidth="1" min="33" max="33" width="6.43"/>
    <col customWidth="1" min="34" max="34" width="7.43"/>
    <col customWidth="1" min="35" max="35" width="6.43"/>
    <col customWidth="1" min="36" max="37" width="6.86"/>
    <col customWidth="1" min="38" max="38" width="8.14"/>
    <col customWidth="1" min="39" max="39" width="1.71"/>
    <col customWidth="1" min="40" max="40" width="14.0"/>
  </cols>
  <sheetData>
    <row r="1" ht="25.5" customHeight="1">
      <c r="A1" s="195" t="s">
        <v>364</v>
      </c>
      <c r="B1" s="196" t="s">
        <v>365</v>
      </c>
      <c r="C1" s="197"/>
      <c r="D1" s="198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</row>
    <row r="2" ht="35.25" customHeight="1">
      <c r="A2" s="195"/>
      <c r="B2" s="200"/>
      <c r="C2" s="201"/>
      <c r="D2" s="202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</row>
    <row r="3">
      <c r="A3" s="203"/>
      <c r="B3" s="204" t="s">
        <v>366</v>
      </c>
      <c r="C3" s="197"/>
      <c r="D3" s="198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</row>
    <row r="4" ht="3.75" customHeight="1">
      <c r="A4" s="203"/>
      <c r="B4" s="206"/>
      <c r="D4" s="34"/>
      <c r="E4" s="205"/>
      <c r="F4" s="319"/>
      <c r="G4" s="320"/>
      <c r="H4" s="320"/>
      <c r="I4" s="320"/>
      <c r="J4" s="320"/>
      <c r="K4" s="320"/>
      <c r="L4" s="320"/>
      <c r="M4" s="320"/>
      <c r="N4" s="321"/>
      <c r="O4" s="205"/>
      <c r="P4" s="205"/>
      <c r="Q4" s="205"/>
      <c r="R4" s="205"/>
      <c r="S4" s="205"/>
      <c r="T4" s="205"/>
      <c r="U4" s="205"/>
      <c r="V4" s="207"/>
      <c r="W4" s="208"/>
      <c r="X4" s="208"/>
      <c r="Y4" s="208"/>
      <c r="Z4" s="208"/>
      <c r="AA4" s="208"/>
      <c r="AB4" s="208"/>
      <c r="AC4" s="208"/>
      <c r="AD4" s="208"/>
      <c r="AE4" s="208"/>
      <c r="AF4" s="209"/>
      <c r="AG4" s="205"/>
      <c r="AH4" s="207"/>
      <c r="AI4" s="208"/>
      <c r="AJ4" s="208"/>
      <c r="AK4" s="208"/>
      <c r="AL4" s="209"/>
      <c r="AM4" s="205"/>
      <c r="AN4" s="205"/>
    </row>
    <row r="5">
      <c r="A5" s="203"/>
      <c r="B5" s="206"/>
      <c r="D5" s="34"/>
      <c r="E5" s="205"/>
      <c r="F5" s="322"/>
      <c r="G5" s="211" t="s">
        <v>383</v>
      </c>
      <c r="H5" s="212"/>
      <c r="I5" s="213"/>
      <c r="J5" s="23"/>
      <c r="K5" s="214" t="s">
        <v>384</v>
      </c>
      <c r="L5" s="23"/>
      <c r="M5" s="23"/>
      <c r="N5" s="323"/>
      <c r="O5" s="205"/>
      <c r="P5" s="205"/>
      <c r="Q5" s="205"/>
      <c r="R5" s="205"/>
      <c r="S5" s="205"/>
      <c r="T5" s="205"/>
      <c r="U5" s="205"/>
      <c r="V5" s="210"/>
      <c r="W5" s="216" t="s">
        <v>369</v>
      </c>
      <c r="X5" s="217"/>
      <c r="Y5" s="217"/>
      <c r="Z5" s="217"/>
      <c r="AA5" s="217"/>
      <c r="AB5" s="217"/>
      <c r="AC5" s="217"/>
      <c r="AD5" s="217"/>
      <c r="AE5" s="217"/>
      <c r="AF5" s="218"/>
      <c r="AG5" s="205"/>
      <c r="AH5" s="219" t="s">
        <v>370</v>
      </c>
      <c r="AI5" s="220"/>
      <c r="AJ5" s="221"/>
      <c r="AK5" s="222" t="s">
        <v>371</v>
      </c>
      <c r="AL5" s="218"/>
      <c r="AM5" s="205"/>
      <c r="AN5" s="205"/>
    </row>
    <row r="6">
      <c r="A6" s="203"/>
      <c r="B6" s="206"/>
      <c r="D6" s="34"/>
      <c r="E6" s="205"/>
      <c r="F6" s="322"/>
      <c r="G6" s="23"/>
      <c r="H6" s="23"/>
      <c r="I6" s="23"/>
      <c r="J6" s="23"/>
      <c r="K6" s="23"/>
      <c r="L6" s="23"/>
      <c r="M6" s="23"/>
      <c r="N6" s="323"/>
      <c r="O6" s="205"/>
      <c r="P6" s="205"/>
      <c r="Q6" s="205"/>
      <c r="R6" s="205"/>
      <c r="S6" s="205"/>
      <c r="T6" s="205"/>
      <c r="U6" s="205"/>
      <c r="V6" s="210"/>
      <c r="W6" s="223" t="str">
        <f>"Desde "&amp;TEXT(DATE(G7,MONTH(G5&amp;1),1),"mmm-dd-yy")&amp;" /Hasta "&amp;TEXT(EOMONTH(DATE(G7,MONTH(G5&amp;1),1),0),"mmm-dd-yy")</f>
        <v>Desde abr-01-24 /Hasta abr-30-24</v>
      </c>
      <c r="X6" s="197"/>
      <c r="Y6" s="197"/>
      <c r="Z6" s="197"/>
      <c r="AA6" s="197"/>
      <c r="AB6" s="197"/>
      <c r="AC6" s="197"/>
      <c r="AD6" s="197"/>
      <c r="AE6" s="197"/>
      <c r="AF6" s="224"/>
      <c r="AG6" s="205"/>
      <c r="AH6" s="225" t="str">
        <f>G5</f>
        <v>ABRIL</v>
      </c>
      <c r="AI6" s="197"/>
      <c r="AJ6" s="198"/>
      <c r="AK6" s="226">
        <f>G7</f>
        <v>2024</v>
      </c>
      <c r="AL6" s="224"/>
      <c r="AM6" s="205"/>
      <c r="AN6" s="205"/>
    </row>
    <row r="7">
      <c r="A7" s="203"/>
      <c r="B7" s="206"/>
      <c r="D7" s="34"/>
      <c r="E7" s="205"/>
      <c r="F7" s="322"/>
      <c r="G7" s="211">
        <v>2024.0</v>
      </c>
      <c r="H7" s="212"/>
      <c r="I7" s="213"/>
      <c r="J7" s="23"/>
      <c r="K7" s="227" t="s">
        <v>372</v>
      </c>
      <c r="L7" s="23"/>
      <c r="M7" s="23"/>
      <c r="N7" s="323"/>
      <c r="O7" s="205"/>
      <c r="P7" s="205"/>
      <c r="Q7" s="205"/>
      <c r="R7" s="205"/>
      <c r="S7" s="205"/>
      <c r="T7" s="205"/>
      <c r="U7" s="205"/>
      <c r="V7" s="210"/>
      <c r="W7" s="200"/>
      <c r="X7" s="201"/>
      <c r="Y7" s="201"/>
      <c r="Z7" s="201"/>
      <c r="AA7" s="201"/>
      <c r="AB7" s="201"/>
      <c r="AC7" s="201"/>
      <c r="AD7" s="201"/>
      <c r="AE7" s="201"/>
      <c r="AF7" s="228"/>
      <c r="AG7" s="205"/>
      <c r="AH7" s="229"/>
      <c r="AI7" s="201"/>
      <c r="AJ7" s="202"/>
      <c r="AK7" s="200"/>
      <c r="AL7" s="228"/>
      <c r="AM7" s="205"/>
      <c r="AN7" s="205"/>
    </row>
    <row r="8" ht="3.75" customHeight="1">
      <c r="A8" s="203"/>
      <c r="B8" s="206"/>
      <c r="D8" s="34"/>
      <c r="E8" s="205"/>
      <c r="F8" s="324"/>
      <c r="G8" s="325"/>
      <c r="H8" s="325"/>
      <c r="I8" s="325"/>
      <c r="J8" s="325"/>
      <c r="K8" s="325"/>
      <c r="L8" s="325"/>
      <c r="M8" s="325"/>
      <c r="N8" s="326"/>
      <c r="O8" s="205"/>
      <c r="P8" s="205"/>
      <c r="Q8" s="205"/>
      <c r="R8" s="205"/>
      <c r="S8" s="205"/>
      <c r="T8" s="205"/>
      <c r="U8" s="205"/>
      <c r="V8" s="230"/>
      <c r="W8" s="231"/>
      <c r="X8" s="231"/>
      <c r="Y8" s="231"/>
      <c r="Z8" s="231"/>
      <c r="AA8" s="231"/>
      <c r="AB8" s="231"/>
      <c r="AC8" s="231"/>
      <c r="AD8" s="231"/>
      <c r="AE8" s="231"/>
      <c r="AF8" s="232"/>
      <c r="AG8" s="205"/>
      <c r="AH8" s="230"/>
      <c r="AI8" s="231"/>
      <c r="AJ8" s="231"/>
      <c r="AK8" s="231"/>
      <c r="AL8" s="232"/>
      <c r="AM8" s="205"/>
      <c r="AN8" s="205"/>
    </row>
    <row r="9">
      <c r="A9" s="203"/>
      <c r="B9" s="206"/>
      <c r="D9" s="34"/>
      <c r="E9" s="205"/>
      <c r="F9" s="205"/>
      <c r="G9" s="233">
        <f>DATE(G7,MONTH(G5&amp;1),1)</f>
        <v>45383</v>
      </c>
      <c r="H9" s="233">
        <f t="shared" ref="H9:AK9" si="1">G9+1</f>
        <v>45384</v>
      </c>
      <c r="I9" s="233">
        <f t="shared" si="1"/>
        <v>45385</v>
      </c>
      <c r="J9" s="233">
        <f t="shared" si="1"/>
        <v>45386</v>
      </c>
      <c r="K9" s="233">
        <f t="shared" si="1"/>
        <v>45387</v>
      </c>
      <c r="L9" s="233">
        <f t="shared" si="1"/>
        <v>45388</v>
      </c>
      <c r="M9" s="233">
        <f t="shared" si="1"/>
        <v>45389</v>
      </c>
      <c r="N9" s="233">
        <f t="shared" si="1"/>
        <v>45390</v>
      </c>
      <c r="O9" s="233">
        <f t="shared" si="1"/>
        <v>45391</v>
      </c>
      <c r="P9" s="233">
        <f t="shared" si="1"/>
        <v>45392</v>
      </c>
      <c r="Q9" s="233">
        <f t="shared" si="1"/>
        <v>45393</v>
      </c>
      <c r="R9" s="233">
        <f t="shared" si="1"/>
        <v>45394</v>
      </c>
      <c r="S9" s="233">
        <f t="shared" si="1"/>
        <v>45395</v>
      </c>
      <c r="T9" s="233">
        <f t="shared" si="1"/>
        <v>45396</v>
      </c>
      <c r="U9" s="233">
        <f t="shared" si="1"/>
        <v>45397</v>
      </c>
      <c r="V9" s="234">
        <f t="shared" si="1"/>
        <v>45398</v>
      </c>
      <c r="W9" s="233">
        <f t="shared" si="1"/>
        <v>45399</v>
      </c>
      <c r="X9" s="233">
        <f t="shared" si="1"/>
        <v>45400</v>
      </c>
      <c r="Y9" s="233">
        <f t="shared" si="1"/>
        <v>45401</v>
      </c>
      <c r="Z9" s="233">
        <f t="shared" si="1"/>
        <v>45402</v>
      </c>
      <c r="AA9" s="233">
        <f t="shared" si="1"/>
        <v>45403</v>
      </c>
      <c r="AB9" s="233">
        <f t="shared" si="1"/>
        <v>45404</v>
      </c>
      <c r="AC9" s="233">
        <f t="shared" si="1"/>
        <v>45405</v>
      </c>
      <c r="AD9" s="233">
        <f t="shared" si="1"/>
        <v>45406</v>
      </c>
      <c r="AE9" s="233">
        <f t="shared" si="1"/>
        <v>45407</v>
      </c>
      <c r="AF9" s="233">
        <f t="shared" si="1"/>
        <v>45408</v>
      </c>
      <c r="AG9" s="233">
        <f t="shared" si="1"/>
        <v>45409</v>
      </c>
      <c r="AH9" s="233">
        <f t="shared" si="1"/>
        <v>45410</v>
      </c>
      <c r="AI9" s="233">
        <f t="shared" si="1"/>
        <v>45411</v>
      </c>
      <c r="AJ9" s="233">
        <f t="shared" si="1"/>
        <v>45412</v>
      </c>
      <c r="AK9" s="233">
        <f t="shared" si="1"/>
        <v>45413</v>
      </c>
      <c r="AL9" s="235"/>
      <c r="AM9" s="205"/>
      <c r="AN9" s="236"/>
    </row>
    <row r="10">
      <c r="A10" s="203"/>
      <c r="B10" s="206"/>
      <c r="D10" s="34"/>
      <c r="E10" s="205"/>
      <c r="F10" s="205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05"/>
      <c r="AN10" s="205"/>
    </row>
    <row r="11">
      <c r="A11" s="203"/>
      <c r="B11" s="206"/>
      <c r="D11" s="34"/>
      <c r="E11" s="205"/>
      <c r="F11" s="205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05"/>
      <c r="AN11" s="205"/>
    </row>
    <row r="12" ht="18.0" customHeight="1">
      <c r="A12" s="203"/>
      <c r="B12" s="200"/>
      <c r="C12" s="201"/>
      <c r="D12" s="202"/>
      <c r="E12" s="205"/>
      <c r="F12" s="205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05"/>
      <c r="AN12" s="205"/>
    </row>
    <row r="13" ht="7.5" customHeight="1">
      <c r="A13" s="203"/>
      <c r="B13" s="23"/>
      <c r="C13" s="23"/>
      <c r="D13" s="23"/>
      <c r="E13" s="205"/>
      <c r="F13" s="205"/>
      <c r="G13" s="239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05"/>
      <c r="AM13" s="205"/>
      <c r="AN13" s="205"/>
    </row>
    <row r="14" ht="18.0" customHeight="1">
      <c r="A14" s="241"/>
      <c r="B14" s="242" t="s">
        <v>373</v>
      </c>
      <c r="C14" s="72" t="s">
        <v>374</v>
      </c>
      <c r="D14" s="72" t="s">
        <v>375</v>
      </c>
      <c r="E14" s="243"/>
      <c r="F14" s="243"/>
      <c r="G14" s="244" t="str">
        <f>PROPER(LEFT(TEXT(G9,"dddd"),2))</f>
        <v>Lu</v>
      </c>
      <c r="H14" s="244" t="str">
        <f t="shared" ref="H14:AK14" si="2">PROPER(LEFT(TEXT(H9,"dddd"),3))</f>
        <v>Mar</v>
      </c>
      <c r="I14" s="244" t="str">
        <f t="shared" si="2"/>
        <v>Mié</v>
      </c>
      <c r="J14" s="244" t="str">
        <f t="shared" si="2"/>
        <v>Jue</v>
      </c>
      <c r="K14" s="244" t="str">
        <f t="shared" si="2"/>
        <v>Vie</v>
      </c>
      <c r="L14" s="244" t="str">
        <f t="shared" si="2"/>
        <v>Sáb</v>
      </c>
      <c r="M14" s="244" t="str">
        <f t="shared" si="2"/>
        <v>Dom</v>
      </c>
      <c r="N14" s="244" t="str">
        <f t="shared" si="2"/>
        <v>Lun</v>
      </c>
      <c r="O14" s="244" t="str">
        <f t="shared" si="2"/>
        <v>Mar</v>
      </c>
      <c r="P14" s="244" t="str">
        <f t="shared" si="2"/>
        <v>Mié</v>
      </c>
      <c r="Q14" s="244" t="str">
        <f t="shared" si="2"/>
        <v>Jue</v>
      </c>
      <c r="R14" s="244" t="str">
        <f t="shared" si="2"/>
        <v>Vie</v>
      </c>
      <c r="S14" s="244" t="str">
        <f t="shared" si="2"/>
        <v>Sáb</v>
      </c>
      <c r="T14" s="244" t="str">
        <f t="shared" si="2"/>
        <v>Dom</v>
      </c>
      <c r="U14" s="244" t="str">
        <f t="shared" si="2"/>
        <v>Lun</v>
      </c>
      <c r="V14" s="244" t="str">
        <f t="shared" si="2"/>
        <v>Mar</v>
      </c>
      <c r="W14" s="244" t="str">
        <f t="shared" si="2"/>
        <v>Mié</v>
      </c>
      <c r="X14" s="244" t="str">
        <f t="shared" si="2"/>
        <v>Jue</v>
      </c>
      <c r="Y14" s="244" t="str">
        <f t="shared" si="2"/>
        <v>Vie</v>
      </c>
      <c r="Z14" s="244" t="str">
        <f t="shared" si="2"/>
        <v>Sáb</v>
      </c>
      <c r="AA14" s="244" t="str">
        <f t="shared" si="2"/>
        <v>Dom</v>
      </c>
      <c r="AB14" s="244" t="str">
        <f t="shared" si="2"/>
        <v>Lun</v>
      </c>
      <c r="AC14" s="244" t="str">
        <f t="shared" si="2"/>
        <v>Mar</v>
      </c>
      <c r="AD14" s="244" t="str">
        <f t="shared" si="2"/>
        <v>Mié</v>
      </c>
      <c r="AE14" s="244" t="str">
        <f t="shared" si="2"/>
        <v>Jue</v>
      </c>
      <c r="AF14" s="244" t="str">
        <f t="shared" si="2"/>
        <v>Vie</v>
      </c>
      <c r="AG14" s="244" t="str">
        <f t="shared" si="2"/>
        <v>Sáb</v>
      </c>
      <c r="AH14" s="244" t="str">
        <f t="shared" si="2"/>
        <v>Dom</v>
      </c>
      <c r="AI14" s="244" t="str">
        <f t="shared" si="2"/>
        <v>Lun</v>
      </c>
      <c r="AJ14" s="244" t="str">
        <f t="shared" si="2"/>
        <v>Mar</v>
      </c>
      <c r="AK14" s="245" t="str">
        <f t="shared" si="2"/>
        <v>Mié</v>
      </c>
      <c r="AL14" s="246" t="s">
        <v>376</v>
      </c>
      <c r="AM14" s="247"/>
      <c r="AN14" s="248" t="s">
        <v>377</v>
      </c>
    </row>
    <row r="15" ht="5.25" customHeight="1">
      <c r="A15" s="249"/>
      <c r="B15" s="205"/>
      <c r="C15" s="205"/>
      <c r="D15" s="205"/>
      <c r="E15" s="205"/>
      <c r="F15" s="205"/>
      <c r="G15" s="250"/>
      <c r="H15" s="251"/>
      <c r="I15" s="252"/>
      <c r="J15" s="252"/>
      <c r="K15" s="252"/>
      <c r="L15" s="252"/>
      <c r="M15" s="251"/>
      <c r="N15" s="250"/>
      <c r="O15" s="250"/>
      <c r="P15" s="252"/>
      <c r="Q15" s="252"/>
      <c r="R15" s="252"/>
      <c r="S15" s="252"/>
      <c r="T15" s="253"/>
      <c r="U15" s="250"/>
      <c r="V15" s="250"/>
      <c r="W15" s="252"/>
      <c r="X15" s="252"/>
      <c r="Y15" s="252"/>
      <c r="Z15" s="252"/>
      <c r="AA15" s="253"/>
      <c r="AB15" s="250"/>
      <c r="AC15" s="250"/>
      <c r="AD15" s="252"/>
      <c r="AE15" s="252"/>
      <c r="AF15" s="252"/>
      <c r="AG15" s="252"/>
      <c r="AH15" s="253"/>
      <c r="AI15" s="250"/>
      <c r="AJ15" s="250"/>
      <c r="AK15" s="252"/>
      <c r="AL15" s="254"/>
      <c r="AM15" s="255"/>
      <c r="AN15" s="255"/>
    </row>
    <row r="16" ht="14.25" customHeight="1">
      <c r="A16" s="249" t="s">
        <v>9</v>
      </c>
      <c r="B16" s="256"/>
      <c r="C16" s="256" t="s">
        <v>30</v>
      </c>
      <c r="D16" s="256" t="s">
        <v>132</v>
      </c>
      <c r="E16" s="205"/>
      <c r="F16" s="205"/>
      <c r="G16" s="257"/>
      <c r="H16" s="257"/>
      <c r="I16" s="259">
        <v>1.0</v>
      </c>
      <c r="J16" s="259"/>
      <c r="K16" s="259"/>
      <c r="L16" s="335"/>
      <c r="M16" s="336"/>
      <c r="N16" s="258"/>
      <c r="O16" s="258"/>
      <c r="P16" s="259"/>
      <c r="Q16" s="259"/>
      <c r="R16" s="259"/>
      <c r="S16" s="335"/>
      <c r="T16" s="336"/>
      <c r="U16" s="258"/>
      <c r="V16" s="258"/>
      <c r="W16" s="259"/>
      <c r="X16" s="259"/>
      <c r="Y16" s="259"/>
      <c r="Z16" s="335"/>
      <c r="AA16" s="336"/>
      <c r="AB16" s="258"/>
      <c r="AC16" s="258"/>
      <c r="AD16" s="259"/>
      <c r="AE16" s="259"/>
      <c r="AF16" s="259"/>
      <c r="AG16" s="335"/>
      <c r="AH16" s="336"/>
      <c r="AI16" s="258"/>
      <c r="AJ16" s="258"/>
      <c r="AK16" s="259"/>
      <c r="AL16" s="262">
        <f t="shared" ref="AL16:AL19" si="3">SUM(G16:AJ16)</f>
        <v>1</v>
      </c>
      <c r="AM16" s="255"/>
      <c r="AN16" s="263" t="b">
        <v>0</v>
      </c>
    </row>
    <row r="17">
      <c r="A17" s="249" t="s">
        <v>9</v>
      </c>
      <c r="B17" s="256"/>
      <c r="C17" s="256" t="s">
        <v>30</v>
      </c>
      <c r="D17" s="256" t="s">
        <v>139</v>
      </c>
      <c r="E17" s="256"/>
      <c r="F17" s="256"/>
      <c r="G17" s="257"/>
      <c r="H17" s="257"/>
      <c r="I17" s="259"/>
      <c r="J17" s="259"/>
      <c r="K17" s="259"/>
      <c r="L17" s="335"/>
      <c r="M17" s="336"/>
      <c r="N17" s="258"/>
      <c r="O17" s="258"/>
      <c r="P17" s="259"/>
      <c r="Q17" s="259"/>
      <c r="R17" s="259"/>
      <c r="S17" s="335"/>
      <c r="T17" s="336"/>
      <c r="U17" s="258"/>
      <c r="V17" s="258"/>
      <c r="W17" s="259"/>
      <c r="X17" s="259"/>
      <c r="Y17" s="259"/>
      <c r="Z17" s="335"/>
      <c r="AA17" s="336"/>
      <c r="AB17" s="258"/>
      <c r="AC17" s="258"/>
      <c r="AD17" s="259"/>
      <c r="AE17" s="259"/>
      <c r="AF17" s="259"/>
      <c r="AG17" s="335"/>
      <c r="AH17" s="336"/>
      <c r="AI17" s="258"/>
      <c r="AJ17" s="258"/>
      <c r="AK17" s="259"/>
      <c r="AL17" s="262">
        <f t="shared" si="3"/>
        <v>0</v>
      </c>
      <c r="AM17" s="255"/>
      <c r="AN17" s="263" t="b">
        <v>0</v>
      </c>
    </row>
    <row r="18">
      <c r="A18" s="249" t="s">
        <v>9</v>
      </c>
      <c r="B18" s="256"/>
      <c r="C18" s="256" t="s">
        <v>30</v>
      </c>
      <c r="D18" s="256" t="s">
        <v>131</v>
      </c>
      <c r="E18" s="205"/>
      <c r="F18" s="205"/>
      <c r="G18" s="257"/>
      <c r="H18" s="257"/>
      <c r="I18" s="259">
        <v>1.0</v>
      </c>
      <c r="J18" s="259"/>
      <c r="K18" s="259"/>
      <c r="L18" s="335"/>
      <c r="M18" s="336"/>
      <c r="N18" s="258"/>
      <c r="O18" s="258"/>
      <c r="P18" s="259"/>
      <c r="Q18" s="259"/>
      <c r="R18" s="259"/>
      <c r="S18" s="335"/>
      <c r="T18" s="336"/>
      <c r="U18" s="258"/>
      <c r="V18" s="258"/>
      <c r="W18" s="259"/>
      <c r="X18" s="259"/>
      <c r="Y18" s="259"/>
      <c r="Z18" s="335"/>
      <c r="AA18" s="336"/>
      <c r="AB18" s="258"/>
      <c r="AC18" s="258"/>
      <c r="AD18" s="259"/>
      <c r="AE18" s="259"/>
      <c r="AF18" s="259"/>
      <c r="AG18" s="335"/>
      <c r="AH18" s="336"/>
      <c r="AI18" s="258"/>
      <c r="AJ18" s="258"/>
      <c r="AK18" s="259"/>
      <c r="AL18" s="262">
        <f t="shared" si="3"/>
        <v>1</v>
      </c>
      <c r="AM18" s="264"/>
      <c r="AN18" s="263" t="b">
        <v>0</v>
      </c>
    </row>
    <row r="19">
      <c r="A19" s="249" t="s">
        <v>9</v>
      </c>
      <c r="B19" s="256"/>
      <c r="C19" s="256" t="s">
        <v>30</v>
      </c>
      <c r="D19" s="256" t="s">
        <v>137</v>
      </c>
      <c r="E19" s="205"/>
      <c r="F19" s="205"/>
      <c r="G19" s="257"/>
      <c r="H19" s="257"/>
      <c r="I19" s="259">
        <v>1.0</v>
      </c>
      <c r="J19" s="259"/>
      <c r="K19" s="259"/>
      <c r="L19" s="335"/>
      <c r="M19" s="336"/>
      <c r="N19" s="258"/>
      <c r="O19" s="258"/>
      <c r="P19" s="259"/>
      <c r="Q19" s="259"/>
      <c r="R19" s="259"/>
      <c r="S19" s="335"/>
      <c r="T19" s="336"/>
      <c r="U19" s="258"/>
      <c r="V19" s="258"/>
      <c r="W19" s="259"/>
      <c r="X19" s="259"/>
      <c r="Y19" s="259"/>
      <c r="Z19" s="335"/>
      <c r="AA19" s="336"/>
      <c r="AB19" s="258"/>
      <c r="AC19" s="258"/>
      <c r="AD19" s="259"/>
      <c r="AE19" s="259"/>
      <c r="AF19" s="259"/>
      <c r="AG19" s="335"/>
      <c r="AH19" s="336"/>
      <c r="AI19" s="258"/>
      <c r="AJ19" s="258"/>
      <c r="AK19" s="259"/>
      <c r="AL19" s="262">
        <f t="shared" si="3"/>
        <v>1</v>
      </c>
      <c r="AM19" s="264"/>
      <c r="AN19" s="263" t="b">
        <v>0</v>
      </c>
    </row>
    <row r="20">
      <c r="A20" s="249" t="s">
        <v>9</v>
      </c>
      <c r="B20" s="256"/>
      <c r="C20" s="256" t="s">
        <v>30</v>
      </c>
      <c r="D20" s="256" t="s">
        <v>136</v>
      </c>
      <c r="E20" s="205"/>
      <c r="F20" s="205"/>
      <c r="G20" s="257"/>
      <c r="H20" s="257"/>
      <c r="I20" s="259">
        <v>1.0</v>
      </c>
      <c r="J20" s="259"/>
      <c r="K20" s="259"/>
      <c r="L20" s="335"/>
      <c r="M20" s="336"/>
      <c r="N20" s="258"/>
      <c r="O20" s="258"/>
      <c r="P20" s="259"/>
      <c r="Q20" s="259"/>
      <c r="R20" s="259"/>
      <c r="S20" s="335"/>
      <c r="T20" s="336"/>
      <c r="U20" s="258"/>
      <c r="V20" s="258"/>
      <c r="W20" s="259"/>
      <c r="X20" s="259"/>
      <c r="Y20" s="259"/>
      <c r="Z20" s="335"/>
      <c r="AA20" s="336"/>
      <c r="AB20" s="258"/>
      <c r="AC20" s="258"/>
      <c r="AD20" s="259"/>
      <c r="AE20" s="259"/>
      <c r="AF20" s="259"/>
      <c r="AG20" s="335"/>
      <c r="AH20" s="336"/>
      <c r="AI20" s="258"/>
      <c r="AJ20" s="258">
        <v>1.0</v>
      </c>
      <c r="AK20" s="259"/>
      <c r="AL20" s="262">
        <f>SUM(G20:AK20)</f>
        <v>2</v>
      </c>
      <c r="AM20" s="264"/>
      <c r="AN20" s="263" t="b">
        <v>0</v>
      </c>
    </row>
    <row r="21" ht="15.75" customHeight="1">
      <c r="A21" s="249" t="s">
        <v>9</v>
      </c>
      <c r="B21" s="256"/>
      <c r="C21" s="256" t="s">
        <v>30</v>
      </c>
      <c r="D21" s="256" t="s">
        <v>129</v>
      </c>
      <c r="E21" s="205"/>
      <c r="F21" s="205"/>
      <c r="G21" s="257"/>
      <c r="H21" s="257"/>
      <c r="I21" s="259">
        <v>1.0</v>
      </c>
      <c r="J21" s="259"/>
      <c r="K21" s="259"/>
      <c r="L21" s="335"/>
      <c r="M21" s="336"/>
      <c r="N21" s="258"/>
      <c r="O21" s="258"/>
      <c r="P21" s="259"/>
      <c r="Q21" s="259"/>
      <c r="R21" s="259"/>
      <c r="S21" s="335"/>
      <c r="T21" s="336"/>
      <c r="U21" s="258"/>
      <c r="V21" s="258"/>
      <c r="W21" s="259"/>
      <c r="X21" s="259"/>
      <c r="Y21" s="259"/>
      <c r="Z21" s="335"/>
      <c r="AA21" s="336"/>
      <c r="AB21" s="258"/>
      <c r="AC21" s="258"/>
      <c r="AD21" s="259"/>
      <c r="AE21" s="259"/>
      <c r="AF21" s="259"/>
      <c r="AG21" s="335"/>
      <c r="AH21" s="336"/>
      <c r="AI21" s="258"/>
      <c r="AJ21" s="258"/>
      <c r="AK21" s="259"/>
      <c r="AL21" s="262">
        <f t="shared" ref="AL21:AL23" si="4">SUM(G21:AJ21)</f>
        <v>1</v>
      </c>
      <c r="AM21" s="264"/>
      <c r="AN21" s="263" t="b">
        <v>0</v>
      </c>
    </row>
    <row r="22" ht="15.75" customHeight="1">
      <c r="A22" s="249" t="s">
        <v>9</v>
      </c>
      <c r="B22" s="256"/>
      <c r="C22" s="256" t="s">
        <v>30</v>
      </c>
      <c r="D22" s="256" t="s">
        <v>130</v>
      </c>
      <c r="E22" s="205"/>
      <c r="F22" s="205"/>
      <c r="G22" s="257"/>
      <c r="H22" s="257"/>
      <c r="I22" s="259">
        <v>1.0</v>
      </c>
      <c r="J22" s="259"/>
      <c r="K22" s="259"/>
      <c r="L22" s="335"/>
      <c r="M22" s="336"/>
      <c r="N22" s="258"/>
      <c r="O22" s="258"/>
      <c r="P22" s="259"/>
      <c r="Q22" s="259"/>
      <c r="R22" s="259"/>
      <c r="S22" s="335"/>
      <c r="T22" s="336"/>
      <c r="U22" s="258"/>
      <c r="V22" s="258"/>
      <c r="W22" s="259"/>
      <c r="X22" s="259"/>
      <c r="Y22" s="259"/>
      <c r="Z22" s="335"/>
      <c r="AA22" s="336"/>
      <c r="AB22" s="258"/>
      <c r="AC22" s="258"/>
      <c r="AD22" s="259"/>
      <c r="AE22" s="259"/>
      <c r="AF22" s="259"/>
      <c r="AG22" s="335"/>
      <c r="AH22" s="336"/>
      <c r="AI22" s="258"/>
      <c r="AJ22" s="258"/>
      <c r="AK22" s="259"/>
      <c r="AL22" s="262">
        <f t="shared" si="4"/>
        <v>1</v>
      </c>
      <c r="AM22" s="264"/>
      <c r="AN22" s="263" t="b">
        <v>0</v>
      </c>
    </row>
    <row r="23" ht="15.75" customHeight="1">
      <c r="A23" s="249" t="s">
        <v>9</v>
      </c>
      <c r="B23" s="256"/>
      <c r="C23" s="256" t="s">
        <v>30</v>
      </c>
      <c r="D23" s="256"/>
      <c r="E23" s="256"/>
      <c r="F23" s="256"/>
      <c r="G23" s="257"/>
      <c r="H23" s="257"/>
      <c r="I23" s="259"/>
      <c r="J23" s="259"/>
      <c r="K23" s="259"/>
      <c r="L23" s="335"/>
      <c r="M23" s="336"/>
      <c r="N23" s="258"/>
      <c r="O23" s="258"/>
      <c r="P23" s="259"/>
      <c r="Q23" s="259"/>
      <c r="R23" s="259"/>
      <c r="S23" s="335"/>
      <c r="T23" s="336"/>
      <c r="U23" s="258"/>
      <c r="V23" s="258"/>
      <c r="W23" s="259"/>
      <c r="X23" s="259"/>
      <c r="Y23" s="259"/>
      <c r="Z23" s="335"/>
      <c r="AA23" s="336"/>
      <c r="AB23" s="258"/>
      <c r="AC23" s="258"/>
      <c r="AD23" s="259"/>
      <c r="AE23" s="259"/>
      <c r="AF23" s="259"/>
      <c r="AG23" s="335"/>
      <c r="AH23" s="336"/>
      <c r="AI23" s="258"/>
      <c r="AJ23" s="258"/>
      <c r="AK23" s="259"/>
      <c r="AL23" s="262">
        <f t="shared" si="4"/>
        <v>0</v>
      </c>
      <c r="AM23" s="265"/>
      <c r="AN23" s="263" t="b">
        <v>0</v>
      </c>
    </row>
    <row r="24" ht="15.75" customHeight="1">
      <c r="A24" s="266" t="s">
        <v>9</v>
      </c>
      <c r="B24" s="266" t="s">
        <v>9</v>
      </c>
      <c r="C24" s="267" t="s">
        <v>30</v>
      </c>
      <c r="D24" s="267" t="s">
        <v>133</v>
      </c>
      <c r="E24" s="243"/>
      <c r="F24" s="243"/>
      <c r="G24" s="268">
        <f t="shared" ref="G24:AL24" si="5">SUM(G16:G23)</f>
        <v>0</v>
      </c>
      <c r="H24" s="268">
        <f t="shared" si="5"/>
        <v>0</v>
      </c>
      <c r="I24" s="268">
        <f t="shared" si="5"/>
        <v>6</v>
      </c>
      <c r="J24" s="268">
        <f t="shared" si="5"/>
        <v>0</v>
      </c>
      <c r="K24" s="268">
        <f t="shared" si="5"/>
        <v>0</v>
      </c>
      <c r="L24" s="268">
        <f t="shared" si="5"/>
        <v>0</v>
      </c>
      <c r="M24" s="268">
        <f t="shared" si="5"/>
        <v>0</v>
      </c>
      <c r="N24" s="268">
        <f t="shared" si="5"/>
        <v>0</v>
      </c>
      <c r="O24" s="268">
        <f t="shared" si="5"/>
        <v>0</v>
      </c>
      <c r="P24" s="268">
        <f t="shared" si="5"/>
        <v>0</v>
      </c>
      <c r="Q24" s="268">
        <f t="shared" si="5"/>
        <v>0</v>
      </c>
      <c r="R24" s="268">
        <f t="shared" si="5"/>
        <v>0</v>
      </c>
      <c r="S24" s="268">
        <f t="shared" si="5"/>
        <v>0</v>
      </c>
      <c r="T24" s="268">
        <f t="shared" si="5"/>
        <v>0</v>
      </c>
      <c r="U24" s="268">
        <f t="shared" si="5"/>
        <v>0</v>
      </c>
      <c r="V24" s="268">
        <f t="shared" si="5"/>
        <v>0</v>
      </c>
      <c r="W24" s="268">
        <f t="shared" si="5"/>
        <v>0</v>
      </c>
      <c r="X24" s="268">
        <f t="shared" si="5"/>
        <v>0</v>
      </c>
      <c r="Y24" s="268">
        <f t="shared" si="5"/>
        <v>0</v>
      </c>
      <c r="Z24" s="268">
        <f t="shared" si="5"/>
        <v>0</v>
      </c>
      <c r="AA24" s="268">
        <f t="shared" si="5"/>
        <v>0</v>
      </c>
      <c r="AB24" s="268">
        <f t="shared" si="5"/>
        <v>0</v>
      </c>
      <c r="AC24" s="268">
        <f t="shared" si="5"/>
        <v>0</v>
      </c>
      <c r="AD24" s="268">
        <f t="shared" si="5"/>
        <v>0</v>
      </c>
      <c r="AE24" s="268">
        <f t="shared" si="5"/>
        <v>0</v>
      </c>
      <c r="AF24" s="268">
        <f t="shared" si="5"/>
        <v>0</v>
      </c>
      <c r="AG24" s="268">
        <f t="shared" si="5"/>
        <v>0</v>
      </c>
      <c r="AH24" s="268">
        <f t="shared" si="5"/>
        <v>0</v>
      </c>
      <c r="AI24" s="268">
        <f t="shared" si="5"/>
        <v>0</v>
      </c>
      <c r="AJ24" s="268">
        <f t="shared" si="5"/>
        <v>1</v>
      </c>
      <c r="AK24" s="268">
        <f t="shared" si="5"/>
        <v>0</v>
      </c>
      <c r="AL24" s="269">
        <f t="shared" si="5"/>
        <v>7</v>
      </c>
      <c r="AM24" s="270"/>
      <c r="AN24" s="270" t="b">
        <v>0</v>
      </c>
    </row>
    <row r="25" ht="15.75" customHeight="1">
      <c r="A25" s="249" t="s">
        <v>13</v>
      </c>
      <c r="B25" s="256" t="s">
        <v>10</v>
      </c>
      <c r="C25" s="256" t="s">
        <v>11</v>
      </c>
      <c r="D25" s="256" t="s">
        <v>146</v>
      </c>
      <c r="E25" s="205"/>
      <c r="F25" s="205"/>
      <c r="G25" s="257"/>
      <c r="H25" s="257"/>
      <c r="I25" s="259"/>
      <c r="J25" s="271"/>
      <c r="K25" s="271"/>
      <c r="L25" s="337"/>
      <c r="M25" s="336"/>
      <c r="N25" s="258"/>
      <c r="O25" s="258"/>
      <c r="P25" s="271"/>
      <c r="Q25" s="271"/>
      <c r="R25" s="271"/>
      <c r="S25" s="337"/>
      <c r="T25" s="336"/>
      <c r="U25" s="258"/>
      <c r="V25" s="258"/>
      <c r="W25" s="271">
        <v>8.0</v>
      </c>
      <c r="X25" s="271">
        <v>8.0</v>
      </c>
      <c r="Y25" s="271">
        <v>8.0</v>
      </c>
      <c r="Z25" s="337"/>
      <c r="AA25" s="336">
        <v>8.0</v>
      </c>
      <c r="AB25" s="258">
        <v>8.0</v>
      </c>
      <c r="AC25" s="258">
        <v>8.0</v>
      </c>
      <c r="AD25" s="271"/>
      <c r="AE25" s="271">
        <v>8.0</v>
      </c>
      <c r="AF25" s="271">
        <v>8.0</v>
      </c>
      <c r="AG25" s="337">
        <v>8.0</v>
      </c>
      <c r="AH25" s="336"/>
      <c r="AI25" s="258">
        <v>8.0</v>
      </c>
      <c r="AJ25" s="258"/>
      <c r="AK25" s="271"/>
      <c r="AL25" s="262">
        <f t="shared" ref="AL25:AL34" si="6">SUM(G25:AJ25)</f>
        <v>80</v>
      </c>
      <c r="AM25" s="265"/>
      <c r="AN25" s="263" t="b">
        <v>1</v>
      </c>
    </row>
    <row r="26" ht="15.75" customHeight="1">
      <c r="A26" s="249" t="s">
        <v>13</v>
      </c>
      <c r="B26" s="256" t="s">
        <v>10</v>
      </c>
      <c r="C26" s="256" t="s">
        <v>11</v>
      </c>
      <c r="D26" s="256" t="s">
        <v>145</v>
      </c>
      <c r="E26" s="205"/>
      <c r="F26" s="205"/>
      <c r="G26" s="257">
        <v>9.0</v>
      </c>
      <c r="H26" s="257">
        <v>7.0</v>
      </c>
      <c r="I26" s="259">
        <v>8.0</v>
      </c>
      <c r="J26" s="271">
        <v>8.0</v>
      </c>
      <c r="K26" s="271">
        <v>8.0</v>
      </c>
      <c r="L26" s="337">
        <v>8.0</v>
      </c>
      <c r="M26" s="336">
        <v>13.0</v>
      </c>
      <c r="N26" s="258">
        <v>8.0</v>
      </c>
      <c r="O26" s="258">
        <v>8.0</v>
      </c>
      <c r="P26" s="271">
        <v>8.0</v>
      </c>
      <c r="Q26" s="271">
        <v>8.0</v>
      </c>
      <c r="R26" s="271">
        <v>8.0</v>
      </c>
      <c r="S26" s="337">
        <v>1.0</v>
      </c>
      <c r="T26" s="336">
        <v>15.0</v>
      </c>
      <c r="U26" s="258"/>
      <c r="V26" s="258">
        <v>8.0</v>
      </c>
      <c r="W26" s="271"/>
      <c r="X26" s="271"/>
      <c r="Y26" s="271"/>
      <c r="Z26" s="337">
        <v>8.0</v>
      </c>
      <c r="AA26" s="336">
        <v>8.0</v>
      </c>
      <c r="AB26" s="258"/>
      <c r="AC26" s="258"/>
      <c r="AD26" s="271">
        <v>8.0</v>
      </c>
      <c r="AE26" s="271"/>
      <c r="AF26" s="271">
        <v>8.0</v>
      </c>
      <c r="AG26" s="337"/>
      <c r="AH26" s="336">
        <v>8.0</v>
      </c>
      <c r="AI26" s="258"/>
      <c r="AJ26" s="258">
        <v>8.0</v>
      </c>
      <c r="AK26" s="271"/>
      <c r="AL26" s="262">
        <f t="shared" si="6"/>
        <v>173</v>
      </c>
      <c r="AM26" s="264"/>
      <c r="AN26" s="263" t="b">
        <v>0</v>
      </c>
    </row>
    <row r="27" ht="15.75" customHeight="1">
      <c r="A27" s="249" t="s">
        <v>13</v>
      </c>
      <c r="B27" s="256" t="s">
        <v>10</v>
      </c>
      <c r="C27" s="256" t="s">
        <v>11</v>
      </c>
      <c r="D27" s="256"/>
      <c r="E27" s="256"/>
      <c r="F27" s="256"/>
      <c r="G27" s="257"/>
      <c r="H27" s="257"/>
      <c r="I27" s="259"/>
      <c r="J27" s="271"/>
      <c r="K27" s="271"/>
      <c r="L27" s="337"/>
      <c r="M27" s="336"/>
      <c r="N27" s="258"/>
      <c r="O27" s="258"/>
      <c r="P27" s="271"/>
      <c r="Q27" s="271"/>
      <c r="R27" s="271"/>
      <c r="S27" s="337"/>
      <c r="T27" s="336"/>
      <c r="U27" s="258"/>
      <c r="V27" s="258"/>
      <c r="W27" s="271"/>
      <c r="X27" s="271"/>
      <c r="Y27" s="271"/>
      <c r="Z27" s="337"/>
      <c r="AA27" s="336"/>
      <c r="AB27" s="258"/>
      <c r="AC27" s="258"/>
      <c r="AD27" s="271"/>
      <c r="AE27" s="271"/>
      <c r="AF27" s="271"/>
      <c r="AG27" s="337"/>
      <c r="AH27" s="336"/>
      <c r="AI27" s="258"/>
      <c r="AJ27" s="258"/>
      <c r="AK27" s="271"/>
      <c r="AL27" s="262">
        <f t="shared" si="6"/>
        <v>0</v>
      </c>
      <c r="AM27" s="264"/>
      <c r="AN27" s="263" t="b">
        <v>0</v>
      </c>
    </row>
    <row r="28" ht="15.75" customHeight="1">
      <c r="A28" s="249" t="s">
        <v>13</v>
      </c>
      <c r="B28" s="256" t="s">
        <v>10</v>
      </c>
      <c r="C28" s="256" t="s">
        <v>11</v>
      </c>
      <c r="D28" s="256" t="s">
        <v>158</v>
      </c>
      <c r="E28" s="205"/>
      <c r="F28" s="205"/>
      <c r="G28" s="257"/>
      <c r="H28" s="257">
        <v>1.0</v>
      </c>
      <c r="I28" s="259">
        <v>8.0</v>
      </c>
      <c r="J28" s="271">
        <v>7.0</v>
      </c>
      <c r="K28" s="271"/>
      <c r="L28" s="337"/>
      <c r="M28" s="336"/>
      <c r="N28" s="258">
        <v>1.0</v>
      </c>
      <c r="O28" s="258">
        <v>8.0</v>
      </c>
      <c r="P28" s="271">
        <v>7.0</v>
      </c>
      <c r="Q28" s="271"/>
      <c r="R28" s="271"/>
      <c r="S28" s="337"/>
      <c r="T28" s="336"/>
      <c r="U28" s="258">
        <v>1.0</v>
      </c>
      <c r="V28" s="258">
        <v>8.0</v>
      </c>
      <c r="W28" s="271">
        <v>7.0</v>
      </c>
      <c r="X28" s="271"/>
      <c r="Y28" s="271"/>
      <c r="Z28" s="337"/>
      <c r="AA28" s="336"/>
      <c r="AB28" s="258">
        <v>1.0</v>
      </c>
      <c r="AC28" s="258">
        <v>8.0</v>
      </c>
      <c r="AD28" s="271">
        <v>7.0</v>
      </c>
      <c r="AE28" s="271"/>
      <c r="AF28" s="271"/>
      <c r="AG28" s="337"/>
      <c r="AH28" s="336"/>
      <c r="AI28" s="258">
        <v>1.0</v>
      </c>
      <c r="AJ28" s="258">
        <v>8.0</v>
      </c>
      <c r="AK28" s="271"/>
      <c r="AL28" s="262">
        <f t="shared" si="6"/>
        <v>73</v>
      </c>
      <c r="AM28" s="264"/>
      <c r="AN28" s="263" t="b">
        <v>1</v>
      </c>
    </row>
    <row r="29" ht="15.75" customHeight="1">
      <c r="A29" s="249" t="s">
        <v>13</v>
      </c>
      <c r="B29" s="256" t="s">
        <v>10</v>
      </c>
      <c r="C29" s="256" t="s">
        <v>11</v>
      </c>
      <c r="D29" s="256" t="s">
        <v>167</v>
      </c>
      <c r="E29" s="205"/>
      <c r="F29" s="205"/>
      <c r="G29" s="257">
        <v>8.0</v>
      </c>
      <c r="H29" s="257">
        <v>8.0</v>
      </c>
      <c r="I29" s="259"/>
      <c r="J29" s="271">
        <v>8.0</v>
      </c>
      <c r="K29" s="271">
        <v>8.0</v>
      </c>
      <c r="L29" s="337">
        <v>8.0</v>
      </c>
      <c r="M29" s="336">
        <v>3.0</v>
      </c>
      <c r="N29" s="258"/>
      <c r="O29" s="258"/>
      <c r="P29" s="271"/>
      <c r="Q29" s="271">
        <v>8.0</v>
      </c>
      <c r="R29" s="271"/>
      <c r="S29" s="337">
        <v>8.0</v>
      </c>
      <c r="T29" s="336">
        <v>8.0</v>
      </c>
      <c r="U29" s="258">
        <v>8.0</v>
      </c>
      <c r="V29" s="258"/>
      <c r="W29" s="271">
        <v>8.0</v>
      </c>
      <c r="X29" s="271">
        <v>8.0</v>
      </c>
      <c r="Y29" s="271"/>
      <c r="Z29" s="337"/>
      <c r="AA29" s="336"/>
      <c r="AB29" s="258"/>
      <c r="AC29" s="258"/>
      <c r="AD29" s="271">
        <v>8.0</v>
      </c>
      <c r="AE29" s="271">
        <v>8.0</v>
      </c>
      <c r="AF29" s="271"/>
      <c r="AG29" s="337">
        <v>8.0</v>
      </c>
      <c r="AH29" s="336">
        <v>8.0</v>
      </c>
      <c r="AI29" s="258">
        <v>8.0</v>
      </c>
      <c r="AJ29" s="258"/>
      <c r="AK29" s="271"/>
      <c r="AL29" s="262">
        <f t="shared" si="6"/>
        <v>131</v>
      </c>
      <c r="AM29" s="264"/>
      <c r="AN29" s="263" t="b">
        <v>1</v>
      </c>
    </row>
    <row r="30" ht="15.75" customHeight="1">
      <c r="A30" s="249" t="s">
        <v>13</v>
      </c>
      <c r="B30" s="256" t="s">
        <v>10</v>
      </c>
      <c r="C30" s="256" t="s">
        <v>11</v>
      </c>
      <c r="D30" s="256" t="s">
        <v>259</v>
      </c>
      <c r="E30" s="256"/>
      <c r="F30" s="256"/>
      <c r="G30" s="257"/>
      <c r="H30" s="257"/>
      <c r="I30" s="259"/>
      <c r="J30" s="271"/>
      <c r="K30" s="271"/>
      <c r="L30" s="337"/>
      <c r="M30" s="336"/>
      <c r="N30" s="258"/>
      <c r="O30" s="258"/>
      <c r="P30" s="271"/>
      <c r="Q30" s="271"/>
      <c r="R30" s="271"/>
      <c r="S30" s="337"/>
      <c r="T30" s="336"/>
      <c r="U30" s="258"/>
      <c r="V30" s="258"/>
      <c r="W30" s="271"/>
      <c r="X30" s="271"/>
      <c r="Y30" s="271"/>
      <c r="Z30" s="337"/>
      <c r="AA30" s="336"/>
      <c r="AB30" s="258"/>
      <c r="AC30" s="258"/>
      <c r="AD30" s="271"/>
      <c r="AE30" s="271"/>
      <c r="AF30" s="271"/>
      <c r="AG30" s="337"/>
      <c r="AH30" s="336"/>
      <c r="AI30" s="258"/>
      <c r="AJ30" s="258"/>
      <c r="AK30" s="271"/>
      <c r="AL30" s="262">
        <f t="shared" si="6"/>
        <v>0</v>
      </c>
      <c r="AM30" s="265"/>
      <c r="AN30" s="263" t="b">
        <v>0</v>
      </c>
    </row>
    <row r="31" ht="15.75" customHeight="1">
      <c r="A31" s="249" t="s">
        <v>13</v>
      </c>
      <c r="B31" s="256" t="s">
        <v>10</v>
      </c>
      <c r="C31" s="256" t="s">
        <v>11</v>
      </c>
      <c r="D31" s="256"/>
      <c r="E31" s="256"/>
      <c r="F31" s="256"/>
      <c r="G31" s="257"/>
      <c r="H31" s="257"/>
      <c r="I31" s="259"/>
      <c r="J31" s="271"/>
      <c r="K31" s="271"/>
      <c r="L31" s="337"/>
      <c r="M31" s="336"/>
      <c r="N31" s="258"/>
      <c r="O31" s="258"/>
      <c r="P31" s="271"/>
      <c r="Q31" s="271"/>
      <c r="R31" s="271"/>
      <c r="S31" s="337"/>
      <c r="T31" s="336"/>
      <c r="U31" s="258"/>
      <c r="V31" s="258"/>
      <c r="W31" s="271"/>
      <c r="X31" s="271"/>
      <c r="Y31" s="271"/>
      <c r="Z31" s="337"/>
      <c r="AA31" s="336"/>
      <c r="AB31" s="258"/>
      <c r="AC31" s="258"/>
      <c r="AD31" s="271"/>
      <c r="AE31" s="271"/>
      <c r="AF31" s="271"/>
      <c r="AG31" s="337"/>
      <c r="AH31" s="336"/>
      <c r="AI31" s="258"/>
      <c r="AJ31" s="258"/>
      <c r="AK31" s="271"/>
      <c r="AL31" s="262">
        <f t="shared" si="6"/>
        <v>0</v>
      </c>
      <c r="AM31" s="265"/>
      <c r="AN31" s="263" t="b">
        <v>0</v>
      </c>
    </row>
    <row r="32" ht="15.75" customHeight="1">
      <c r="A32" s="249" t="s">
        <v>13</v>
      </c>
      <c r="B32" s="256" t="s">
        <v>10</v>
      </c>
      <c r="C32" s="256" t="s">
        <v>11</v>
      </c>
      <c r="D32" s="256" t="s">
        <v>193</v>
      </c>
      <c r="E32" s="205"/>
      <c r="F32" s="205"/>
      <c r="G32" s="257">
        <v>7.0</v>
      </c>
      <c r="H32" s="257"/>
      <c r="I32" s="259"/>
      <c r="J32" s="271"/>
      <c r="K32" s="271">
        <v>1.0</v>
      </c>
      <c r="L32" s="337">
        <v>8.0</v>
      </c>
      <c r="M32" s="336">
        <v>8.0</v>
      </c>
      <c r="N32" s="258">
        <v>7.0</v>
      </c>
      <c r="O32" s="258"/>
      <c r="P32" s="271">
        <v>1.0</v>
      </c>
      <c r="Q32" s="271">
        <v>7.0</v>
      </c>
      <c r="R32" s="271">
        <v>1.0</v>
      </c>
      <c r="S32" s="337">
        <v>7.0</v>
      </c>
      <c r="T32" s="336">
        <v>1.0</v>
      </c>
      <c r="U32" s="258">
        <v>7.0</v>
      </c>
      <c r="V32" s="258"/>
      <c r="W32" s="271">
        <v>1.0</v>
      </c>
      <c r="X32" s="271">
        <v>7.0</v>
      </c>
      <c r="Y32" s="271">
        <v>1.0</v>
      </c>
      <c r="Z32" s="337">
        <v>8.0</v>
      </c>
      <c r="AA32" s="336">
        <v>8.0</v>
      </c>
      <c r="AB32" s="258">
        <v>7.0</v>
      </c>
      <c r="AC32" s="258"/>
      <c r="AD32" s="271"/>
      <c r="AE32" s="271">
        <v>1.0</v>
      </c>
      <c r="AF32" s="271">
        <v>7.0</v>
      </c>
      <c r="AG32" s="337"/>
      <c r="AH32" s="336"/>
      <c r="AI32" s="258"/>
      <c r="AJ32" s="258"/>
      <c r="AK32" s="271"/>
      <c r="AL32" s="262">
        <f t="shared" si="6"/>
        <v>95</v>
      </c>
      <c r="AM32" s="264"/>
      <c r="AN32" s="263" t="b">
        <v>1</v>
      </c>
    </row>
    <row r="33" ht="15.75" customHeight="1">
      <c r="A33" s="249" t="s">
        <v>13</v>
      </c>
      <c r="B33" s="256" t="s">
        <v>10</v>
      </c>
      <c r="C33" s="256" t="s">
        <v>11</v>
      </c>
      <c r="D33" s="256" t="s">
        <v>166</v>
      </c>
      <c r="E33" s="205"/>
      <c r="F33" s="205"/>
      <c r="G33" s="257"/>
      <c r="H33" s="257">
        <v>8.0</v>
      </c>
      <c r="I33" s="259">
        <v>8.0</v>
      </c>
      <c r="J33" s="271">
        <v>1.0</v>
      </c>
      <c r="K33" s="271">
        <v>7.0</v>
      </c>
      <c r="L33" s="337"/>
      <c r="M33" s="336"/>
      <c r="N33" s="258">
        <v>8.0</v>
      </c>
      <c r="O33" s="258">
        <v>8.0</v>
      </c>
      <c r="P33" s="271">
        <v>8.0</v>
      </c>
      <c r="Q33" s="271">
        <v>1.0</v>
      </c>
      <c r="R33" s="271">
        <v>15.0</v>
      </c>
      <c r="S33" s="337">
        <v>8.0</v>
      </c>
      <c r="T33" s="336"/>
      <c r="U33" s="258">
        <v>8.0</v>
      </c>
      <c r="V33" s="258">
        <v>8.0</v>
      </c>
      <c r="W33" s="271"/>
      <c r="X33" s="271">
        <v>1.0</v>
      </c>
      <c r="Y33" s="271">
        <v>15.0</v>
      </c>
      <c r="Z33" s="337">
        <v>8.0</v>
      </c>
      <c r="AA33" s="336"/>
      <c r="AB33" s="258">
        <v>8.0</v>
      </c>
      <c r="AC33" s="258">
        <v>8.0</v>
      </c>
      <c r="AD33" s="271">
        <v>1.0</v>
      </c>
      <c r="AE33" s="271">
        <v>7.0</v>
      </c>
      <c r="AF33" s="271">
        <v>1.0</v>
      </c>
      <c r="AG33" s="337">
        <v>8.0</v>
      </c>
      <c r="AH33" s="336">
        <v>8.0</v>
      </c>
      <c r="AI33" s="258">
        <v>7.0</v>
      </c>
      <c r="AJ33" s="258">
        <v>8.0</v>
      </c>
      <c r="AK33" s="271"/>
      <c r="AL33" s="262">
        <f t="shared" si="6"/>
        <v>168</v>
      </c>
      <c r="AM33" s="264"/>
      <c r="AN33" s="263" t="b">
        <v>1</v>
      </c>
    </row>
    <row r="34" ht="15.75" customHeight="1">
      <c r="A34" s="249" t="s">
        <v>13</v>
      </c>
      <c r="B34" s="256" t="s">
        <v>10</v>
      </c>
      <c r="C34" s="256" t="s">
        <v>11</v>
      </c>
      <c r="D34" s="256"/>
      <c r="E34" s="256"/>
      <c r="F34" s="256"/>
      <c r="G34" s="257"/>
      <c r="H34" s="257"/>
      <c r="I34" s="259"/>
      <c r="J34" s="271"/>
      <c r="K34" s="271"/>
      <c r="L34" s="337"/>
      <c r="M34" s="336"/>
      <c r="N34" s="258"/>
      <c r="O34" s="258"/>
      <c r="P34" s="271"/>
      <c r="Q34" s="271"/>
      <c r="R34" s="271"/>
      <c r="S34" s="337"/>
      <c r="T34" s="336"/>
      <c r="U34" s="258"/>
      <c r="V34" s="258"/>
      <c r="W34" s="271"/>
      <c r="X34" s="271"/>
      <c r="Y34" s="271"/>
      <c r="Z34" s="337"/>
      <c r="AA34" s="336"/>
      <c r="AB34" s="258"/>
      <c r="AC34" s="258"/>
      <c r="AD34" s="271"/>
      <c r="AE34" s="271"/>
      <c r="AF34" s="271"/>
      <c r="AG34" s="337"/>
      <c r="AH34" s="336"/>
      <c r="AI34" s="258"/>
      <c r="AJ34" s="258"/>
      <c r="AK34" s="271"/>
      <c r="AL34" s="262">
        <f t="shared" si="6"/>
        <v>0</v>
      </c>
      <c r="AM34" s="265"/>
      <c r="AN34" s="263" t="b">
        <v>0</v>
      </c>
    </row>
    <row r="35" ht="15.75" customHeight="1">
      <c r="A35" s="266" t="s">
        <v>13</v>
      </c>
      <c r="B35" s="267" t="s">
        <v>10</v>
      </c>
      <c r="C35" s="267" t="s">
        <v>11</v>
      </c>
      <c r="D35" s="267" t="s">
        <v>141</v>
      </c>
      <c r="E35" s="243"/>
      <c r="F35" s="243"/>
      <c r="G35" s="268">
        <f t="shared" ref="G35:AK35" si="7">SUM(G25:G34)</f>
        <v>24</v>
      </c>
      <c r="H35" s="268">
        <f t="shared" si="7"/>
        <v>24</v>
      </c>
      <c r="I35" s="268">
        <f t="shared" si="7"/>
        <v>24</v>
      </c>
      <c r="J35" s="268">
        <f t="shared" si="7"/>
        <v>24</v>
      </c>
      <c r="K35" s="268">
        <f t="shared" si="7"/>
        <v>24</v>
      </c>
      <c r="L35" s="268">
        <f t="shared" si="7"/>
        <v>24</v>
      </c>
      <c r="M35" s="268">
        <f t="shared" si="7"/>
        <v>24</v>
      </c>
      <c r="N35" s="268">
        <f t="shared" si="7"/>
        <v>24</v>
      </c>
      <c r="O35" s="268">
        <f t="shared" si="7"/>
        <v>24</v>
      </c>
      <c r="P35" s="268">
        <f t="shared" si="7"/>
        <v>24</v>
      </c>
      <c r="Q35" s="268">
        <f t="shared" si="7"/>
        <v>24</v>
      </c>
      <c r="R35" s="268">
        <f t="shared" si="7"/>
        <v>24</v>
      </c>
      <c r="S35" s="268">
        <f t="shared" si="7"/>
        <v>24</v>
      </c>
      <c r="T35" s="268">
        <f t="shared" si="7"/>
        <v>24</v>
      </c>
      <c r="U35" s="268">
        <f t="shared" si="7"/>
        <v>24</v>
      </c>
      <c r="V35" s="268">
        <f t="shared" si="7"/>
        <v>24</v>
      </c>
      <c r="W35" s="268">
        <f t="shared" si="7"/>
        <v>24</v>
      </c>
      <c r="X35" s="268">
        <f t="shared" si="7"/>
        <v>24</v>
      </c>
      <c r="Y35" s="268">
        <f t="shared" si="7"/>
        <v>24</v>
      </c>
      <c r="Z35" s="268">
        <f t="shared" si="7"/>
        <v>24</v>
      </c>
      <c r="AA35" s="268">
        <f t="shared" si="7"/>
        <v>24</v>
      </c>
      <c r="AB35" s="268">
        <f t="shared" si="7"/>
        <v>24</v>
      </c>
      <c r="AC35" s="268">
        <f t="shared" si="7"/>
        <v>24</v>
      </c>
      <c r="AD35" s="268">
        <f t="shared" si="7"/>
        <v>24</v>
      </c>
      <c r="AE35" s="268">
        <f t="shared" si="7"/>
        <v>24</v>
      </c>
      <c r="AF35" s="268">
        <f t="shared" si="7"/>
        <v>24</v>
      </c>
      <c r="AG35" s="268">
        <f t="shared" si="7"/>
        <v>24</v>
      </c>
      <c r="AH35" s="268">
        <f t="shared" si="7"/>
        <v>24</v>
      </c>
      <c r="AI35" s="268">
        <f t="shared" si="7"/>
        <v>24</v>
      </c>
      <c r="AJ35" s="268">
        <f t="shared" si="7"/>
        <v>24</v>
      </c>
      <c r="AK35" s="268">
        <f t="shared" si="7"/>
        <v>0</v>
      </c>
      <c r="AL35" s="269">
        <f>SUM(G35:AK35)</f>
        <v>720</v>
      </c>
      <c r="AM35" s="270"/>
      <c r="AN35" s="270" t="b">
        <v>0</v>
      </c>
    </row>
    <row r="36" ht="15.75" customHeight="1">
      <c r="A36" s="249" t="s">
        <v>13</v>
      </c>
      <c r="B36" s="256" t="s">
        <v>10</v>
      </c>
      <c r="C36" s="256" t="s">
        <v>15</v>
      </c>
      <c r="D36" s="256" t="s">
        <v>248</v>
      </c>
      <c r="E36" s="205"/>
      <c r="F36" s="205"/>
      <c r="G36" s="257">
        <v>1.0</v>
      </c>
      <c r="H36" s="257"/>
      <c r="I36" s="259"/>
      <c r="J36" s="271"/>
      <c r="K36" s="271"/>
      <c r="L36" s="337">
        <v>1.0</v>
      </c>
      <c r="M36" s="336"/>
      <c r="N36" s="258"/>
      <c r="O36" s="258"/>
      <c r="P36" s="271"/>
      <c r="Q36" s="271"/>
      <c r="R36" s="271"/>
      <c r="S36" s="337">
        <v>1.0</v>
      </c>
      <c r="T36" s="336">
        <v>4.0</v>
      </c>
      <c r="U36" s="258"/>
      <c r="V36" s="258"/>
      <c r="W36" s="271"/>
      <c r="X36" s="271"/>
      <c r="Y36" s="271"/>
      <c r="Z36" s="337">
        <v>1.0</v>
      </c>
      <c r="AA36" s="336"/>
      <c r="AB36" s="258"/>
      <c r="AC36" s="258"/>
      <c r="AD36" s="271"/>
      <c r="AE36" s="271"/>
      <c r="AF36" s="271"/>
      <c r="AG36" s="337">
        <v>1.0</v>
      </c>
      <c r="AH36" s="336"/>
      <c r="AI36" s="258"/>
      <c r="AJ36" s="258"/>
      <c r="AK36" s="271"/>
      <c r="AL36" s="262">
        <f t="shared" ref="AL36:AL41" si="8">SUM(G36:AJ36)</f>
        <v>9</v>
      </c>
      <c r="AM36" s="264"/>
      <c r="AN36" s="263" t="b">
        <v>0</v>
      </c>
    </row>
    <row r="37" ht="15.75" customHeight="1">
      <c r="A37" s="249" t="s">
        <v>13</v>
      </c>
      <c r="B37" s="256" t="s">
        <v>10</v>
      </c>
      <c r="C37" s="256" t="s">
        <v>15</v>
      </c>
      <c r="D37" s="256" t="s">
        <v>251</v>
      </c>
      <c r="E37" s="205"/>
      <c r="F37" s="205"/>
      <c r="G37" s="257">
        <v>3.0</v>
      </c>
      <c r="H37" s="257">
        <v>4.0</v>
      </c>
      <c r="I37" s="259">
        <v>3.0</v>
      </c>
      <c r="J37" s="271">
        <v>3.0</v>
      </c>
      <c r="K37" s="271">
        <v>3.0</v>
      </c>
      <c r="L37" s="337">
        <v>3.0</v>
      </c>
      <c r="M37" s="336">
        <v>4.0</v>
      </c>
      <c r="N37" s="258">
        <v>3.0</v>
      </c>
      <c r="O37" s="258">
        <v>3.0</v>
      </c>
      <c r="P37" s="271">
        <v>3.0</v>
      </c>
      <c r="Q37" s="271">
        <v>3.0</v>
      </c>
      <c r="R37" s="271">
        <v>3.0</v>
      </c>
      <c r="S37" s="337">
        <v>3.0</v>
      </c>
      <c r="T37" s="336"/>
      <c r="U37" s="258">
        <v>3.0</v>
      </c>
      <c r="V37" s="258">
        <v>3.0</v>
      </c>
      <c r="W37" s="271">
        <v>3.0</v>
      </c>
      <c r="X37" s="271">
        <v>3.0</v>
      </c>
      <c r="Y37" s="271">
        <v>3.0</v>
      </c>
      <c r="Z37" s="337">
        <v>3.0</v>
      </c>
      <c r="AA37" s="336"/>
      <c r="AB37" s="258">
        <v>3.0</v>
      </c>
      <c r="AC37" s="258">
        <v>3.0</v>
      </c>
      <c r="AD37" s="271">
        <v>3.0</v>
      </c>
      <c r="AE37" s="271">
        <v>3.0</v>
      </c>
      <c r="AF37" s="271">
        <v>3.0</v>
      </c>
      <c r="AG37" s="337">
        <v>4.0</v>
      </c>
      <c r="AH37" s="336"/>
      <c r="AI37" s="258">
        <v>3.0</v>
      </c>
      <c r="AJ37" s="258">
        <v>3.0</v>
      </c>
      <c r="AK37" s="271"/>
      <c r="AL37" s="262">
        <f t="shared" si="8"/>
        <v>84</v>
      </c>
      <c r="AM37" s="264"/>
      <c r="AN37" s="263" t="b">
        <v>0</v>
      </c>
    </row>
    <row r="38" ht="15.75" customHeight="1">
      <c r="A38" s="249" t="s">
        <v>13</v>
      </c>
      <c r="B38" s="256" t="s">
        <v>10</v>
      </c>
      <c r="C38" s="256" t="s">
        <v>15</v>
      </c>
      <c r="D38" s="256"/>
      <c r="E38" s="256"/>
      <c r="F38" s="256"/>
      <c r="G38" s="257"/>
      <c r="H38" s="257"/>
      <c r="I38" s="259"/>
      <c r="J38" s="271"/>
      <c r="K38" s="271"/>
      <c r="L38" s="337"/>
      <c r="M38" s="336"/>
      <c r="N38" s="258"/>
      <c r="O38" s="258"/>
      <c r="P38" s="271"/>
      <c r="Q38" s="271"/>
      <c r="R38" s="271"/>
      <c r="S38" s="337"/>
      <c r="T38" s="336"/>
      <c r="U38" s="258"/>
      <c r="V38" s="258"/>
      <c r="W38" s="271"/>
      <c r="X38" s="271"/>
      <c r="Y38" s="271"/>
      <c r="Z38" s="337"/>
      <c r="AA38" s="336"/>
      <c r="AB38" s="258"/>
      <c r="AC38" s="258"/>
      <c r="AD38" s="271"/>
      <c r="AE38" s="271"/>
      <c r="AF38" s="271"/>
      <c r="AG38" s="337"/>
      <c r="AH38" s="336"/>
      <c r="AI38" s="258"/>
      <c r="AJ38" s="258"/>
      <c r="AK38" s="271"/>
      <c r="AL38" s="262">
        <f t="shared" si="8"/>
        <v>0</v>
      </c>
      <c r="AM38" s="265"/>
      <c r="AN38" s="263" t="b">
        <v>0</v>
      </c>
    </row>
    <row r="39" ht="15.75" customHeight="1">
      <c r="A39" s="249" t="s">
        <v>13</v>
      </c>
      <c r="B39" s="256" t="s">
        <v>10</v>
      </c>
      <c r="C39" s="256" t="s">
        <v>15</v>
      </c>
      <c r="D39" s="256" t="s">
        <v>250</v>
      </c>
      <c r="E39" s="205"/>
      <c r="F39" s="205"/>
      <c r="G39" s="257"/>
      <c r="H39" s="257"/>
      <c r="I39" s="259">
        <v>1.0</v>
      </c>
      <c r="J39" s="271">
        <v>1.0</v>
      </c>
      <c r="K39" s="271">
        <v>1.0</v>
      </c>
      <c r="L39" s="337"/>
      <c r="M39" s="336"/>
      <c r="N39" s="258">
        <v>1.0</v>
      </c>
      <c r="O39" s="258">
        <v>1.0</v>
      </c>
      <c r="P39" s="271">
        <v>1.0</v>
      </c>
      <c r="Q39" s="271">
        <v>1.0</v>
      </c>
      <c r="R39" s="271">
        <v>1.0</v>
      </c>
      <c r="S39" s="337"/>
      <c r="T39" s="336"/>
      <c r="U39" s="258">
        <v>1.0</v>
      </c>
      <c r="V39" s="258">
        <v>1.0</v>
      </c>
      <c r="W39" s="271">
        <v>1.0</v>
      </c>
      <c r="X39" s="271">
        <v>1.0</v>
      </c>
      <c r="Y39" s="271">
        <v>1.0</v>
      </c>
      <c r="Z39" s="337"/>
      <c r="AA39" s="336">
        <v>4.0</v>
      </c>
      <c r="AB39" s="258">
        <v>1.0</v>
      </c>
      <c r="AC39" s="258">
        <v>1.0</v>
      </c>
      <c r="AD39" s="271">
        <v>1.0</v>
      </c>
      <c r="AE39" s="271">
        <v>1.0</v>
      </c>
      <c r="AF39" s="271">
        <v>1.0</v>
      </c>
      <c r="AG39" s="337"/>
      <c r="AH39" s="336">
        <v>4.0</v>
      </c>
      <c r="AI39" s="258">
        <v>1.0</v>
      </c>
      <c r="AJ39" s="258">
        <v>1.0</v>
      </c>
      <c r="AK39" s="271"/>
      <c r="AL39" s="262">
        <f t="shared" si="8"/>
        <v>28</v>
      </c>
      <c r="AM39" s="264"/>
      <c r="AN39" s="263" t="b">
        <v>1</v>
      </c>
    </row>
    <row r="40" ht="15.75" customHeight="1">
      <c r="A40" s="249" t="s">
        <v>13</v>
      </c>
      <c r="B40" s="256" t="s">
        <v>10</v>
      </c>
      <c r="C40" s="256" t="s">
        <v>15</v>
      </c>
      <c r="D40" s="256"/>
      <c r="E40" s="256"/>
      <c r="F40" s="256"/>
      <c r="G40" s="257"/>
      <c r="H40" s="257"/>
      <c r="I40" s="259"/>
      <c r="J40" s="271"/>
      <c r="K40" s="271"/>
      <c r="L40" s="337"/>
      <c r="M40" s="336"/>
      <c r="N40" s="258"/>
      <c r="O40" s="258"/>
      <c r="P40" s="271"/>
      <c r="Q40" s="271"/>
      <c r="R40" s="271"/>
      <c r="S40" s="337"/>
      <c r="T40" s="336"/>
      <c r="U40" s="258"/>
      <c r="V40" s="258"/>
      <c r="W40" s="271"/>
      <c r="X40" s="271"/>
      <c r="Y40" s="271"/>
      <c r="Z40" s="337"/>
      <c r="AA40" s="336"/>
      <c r="AB40" s="258"/>
      <c r="AC40" s="258"/>
      <c r="AD40" s="271"/>
      <c r="AE40" s="271"/>
      <c r="AF40" s="271"/>
      <c r="AG40" s="337"/>
      <c r="AH40" s="336"/>
      <c r="AI40" s="258"/>
      <c r="AJ40" s="258"/>
      <c r="AK40" s="271"/>
      <c r="AL40" s="262">
        <f t="shared" si="8"/>
        <v>0</v>
      </c>
      <c r="AM40" s="265"/>
      <c r="AN40" s="263" t="b">
        <v>0</v>
      </c>
    </row>
    <row r="41" ht="15.75" customHeight="1">
      <c r="A41" s="249" t="s">
        <v>13</v>
      </c>
      <c r="B41" s="256" t="s">
        <v>10</v>
      </c>
      <c r="C41" s="256" t="s">
        <v>15</v>
      </c>
      <c r="D41" s="256"/>
      <c r="E41" s="256"/>
      <c r="F41" s="256"/>
      <c r="G41" s="257"/>
      <c r="H41" s="257"/>
      <c r="I41" s="259"/>
      <c r="J41" s="271"/>
      <c r="K41" s="271"/>
      <c r="L41" s="337"/>
      <c r="M41" s="336"/>
      <c r="N41" s="258"/>
      <c r="O41" s="258"/>
      <c r="P41" s="271"/>
      <c r="Q41" s="271"/>
      <c r="R41" s="271"/>
      <c r="S41" s="337"/>
      <c r="T41" s="336"/>
      <c r="U41" s="258"/>
      <c r="V41" s="258"/>
      <c r="W41" s="271"/>
      <c r="X41" s="271"/>
      <c r="Y41" s="271"/>
      <c r="Z41" s="337"/>
      <c r="AA41" s="336"/>
      <c r="AB41" s="258"/>
      <c r="AC41" s="258"/>
      <c r="AD41" s="271"/>
      <c r="AE41" s="271"/>
      <c r="AF41" s="271"/>
      <c r="AG41" s="337"/>
      <c r="AH41" s="336"/>
      <c r="AI41" s="258"/>
      <c r="AJ41" s="258"/>
      <c r="AK41" s="271"/>
      <c r="AL41" s="262">
        <f t="shared" si="8"/>
        <v>0</v>
      </c>
      <c r="AM41" s="265"/>
      <c r="AN41" s="263" t="b">
        <v>0</v>
      </c>
    </row>
    <row r="42" ht="15.75" customHeight="1">
      <c r="A42" s="266" t="s">
        <v>13</v>
      </c>
      <c r="B42" s="267" t="s">
        <v>10</v>
      </c>
      <c r="C42" s="267" t="s">
        <v>15</v>
      </c>
      <c r="D42" s="267" t="s">
        <v>245</v>
      </c>
      <c r="E42" s="243"/>
      <c r="F42" s="243"/>
      <c r="G42" s="268">
        <f t="shared" ref="G42:AK42" si="9">SUM(G36:G41)</f>
        <v>4</v>
      </c>
      <c r="H42" s="268">
        <f t="shared" si="9"/>
        <v>4</v>
      </c>
      <c r="I42" s="268">
        <f t="shared" si="9"/>
        <v>4</v>
      </c>
      <c r="J42" s="268">
        <f t="shared" si="9"/>
        <v>4</v>
      </c>
      <c r="K42" s="268">
        <f t="shared" si="9"/>
        <v>4</v>
      </c>
      <c r="L42" s="268">
        <f t="shared" si="9"/>
        <v>4</v>
      </c>
      <c r="M42" s="268">
        <f t="shared" si="9"/>
        <v>4</v>
      </c>
      <c r="N42" s="268">
        <f t="shared" si="9"/>
        <v>4</v>
      </c>
      <c r="O42" s="268">
        <f t="shared" si="9"/>
        <v>4</v>
      </c>
      <c r="P42" s="268">
        <f t="shared" si="9"/>
        <v>4</v>
      </c>
      <c r="Q42" s="268">
        <f t="shared" si="9"/>
        <v>4</v>
      </c>
      <c r="R42" s="268">
        <f t="shared" si="9"/>
        <v>4</v>
      </c>
      <c r="S42" s="268">
        <f t="shared" si="9"/>
        <v>4</v>
      </c>
      <c r="T42" s="268">
        <f t="shared" si="9"/>
        <v>4</v>
      </c>
      <c r="U42" s="268">
        <f t="shared" si="9"/>
        <v>4</v>
      </c>
      <c r="V42" s="268">
        <f t="shared" si="9"/>
        <v>4</v>
      </c>
      <c r="W42" s="268">
        <f t="shared" si="9"/>
        <v>4</v>
      </c>
      <c r="X42" s="268">
        <f t="shared" si="9"/>
        <v>4</v>
      </c>
      <c r="Y42" s="268">
        <f t="shared" si="9"/>
        <v>4</v>
      </c>
      <c r="Z42" s="268">
        <f t="shared" si="9"/>
        <v>4</v>
      </c>
      <c r="AA42" s="268">
        <f t="shared" si="9"/>
        <v>4</v>
      </c>
      <c r="AB42" s="268">
        <f t="shared" si="9"/>
        <v>4</v>
      </c>
      <c r="AC42" s="268">
        <f t="shared" si="9"/>
        <v>4</v>
      </c>
      <c r="AD42" s="268">
        <f t="shared" si="9"/>
        <v>4</v>
      </c>
      <c r="AE42" s="268">
        <f t="shared" si="9"/>
        <v>4</v>
      </c>
      <c r="AF42" s="268">
        <f t="shared" si="9"/>
        <v>4</v>
      </c>
      <c r="AG42" s="268">
        <f t="shared" si="9"/>
        <v>5</v>
      </c>
      <c r="AH42" s="268">
        <f t="shared" si="9"/>
        <v>4</v>
      </c>
      <c r="AI42" s="268">
        <f t="shared" si="9"/>
        <v>4</v>
      </c>
      <c r="AJ42" s="268">
        <f t="shared" si="9"/>
        <v>4</v>
      </c>
      <c r="AK42" s="268">
        <f t="shared" si="9"/>
        <v>0</v>
      </c>
      <c r="AL42" s="269">
        <f>SUM(G42:AK42)</f>
        <v>121</v>
      </c>
      <c r="AM42" s="270"/>
      <c r="AN42" s="270" t="b">
        <v>0</v>
      </c>
    </row>
    <row r="43" ht="15.75" customHeight="1">
      <c r="A43" s="249" t="s">
        <v>13</v>
      </c>
      <c r="B43" s="256" t="s">
        <v>10</v>
      </c>
      <c r="C43" s="256" t="s">
        <v>22</v>
      </c>
      <c r="D43" s="256" t="s">
        <v>280</v>
      </c>
      <c r="E43" s="205"/>
      <c r="F43" s="205"/>
      <c r="G43" s="257"/>
      <c r="H43" s="257"/>
      <c r="I43" s="259"/>
      <c r="J43" s="271"/>
      <c r="K43" s="271"/>
      <c r="L43" s="337"/>
      <c r="M43" s="336"/>
      <c r="N43" s="258"/>
      <c r="O43" s="258"/>
      <c r="P43" s="271"/>
      <c r="Q43" s="271"/>
      <c r="R43" s="271"/>
      <c r="S43" s="337"/>
      <c r="T43" s="336"/>
      <c r="U43" s="258"/>
      <c r="V43" s="258"/>
      <c r="W43" s="271"/>
      <c r="X43" s="271"/>
      <c r="Y43" s="271"/>
      <c r="Z43" s="337"/>
      <c r="AA43" s="336"/>
      <c r="AB43" s="258"/>
      <c r="AC43" s="258"/>
      <c r="AD43" s="271"/>
      <c r="AE43" s="271"/>
      <c r="AF43" s="271"/>
      <c r="AG43" s="337"/>
      <c r="AH43" s="336"/>
      <c r="AI43" s="258">
        <v>1.0</v>
      </c>
      <c r="AJ43" s="258"/>
      <c r="AK43" s="271"/>
      <c r="AL43" s="262">
        <f t="shared" ref="AL43:AL44" si="10">SUM(G43:AJ43)</f>
        <v>1</v>
      </c>
      <c r="AM43" s="264"/>
      <c r="AN43" s="263" t="b">
        <v>1</v>
      </c>
    </row>
    <row r="44" ht="15.75" customHeight="1">
      <c r="A44" s="249" t="s">
        <v>13</v>
      </c>
      <c r="B44" s="256" t="s">
        <v>10</v>
      </c>
      <c r="C44" s="256" t="s">
        <v>22</v>
      </c>
      <c r="D44" s="256"/>
      <c r="E44" s="256"/>
      <c r="F44" s="256"/>
      <c r="G44" s="257"/>
      <c r="H44" s="257"/>
      <c r="I44" s="259"/>
      <c r="J44" s="271"/>
      <c r="K44" s="271"/>
      <c r="L44" s="337"/>
      <c r="M44" s="336"/>
      <c r="N44" s="258"/>
      <c r="O44" s="258"/>
      <c r="P44" s="271"/>
      <c r="Q44" s="271"/>
      <c r="R44" s="271"/>
      <c r="S44" s="337"/>
      <c r="T44" s="336"/>
      <c r="U44" s="258"/>
      <c r="V44" s="258"/>
      <c r="W44" s="271"/>
      <c r="X44" s="271"/>
      <c r="Y44" s="271"/>
      <c r="Z44" s="337"/>
      <c r="AA44" s="336"/>
      <c r="AB44" s="258"/>
      <c r="AC44" s="258"/>
      <c r="AD44" s="271"/>
      <c r="AE44" s="271"/>
      <c r="AF44" s="271"/>
      <c r="AG44" s="337"/>
      <c r="AH44" s="336"/>
      <c r="AI44" s="258"/>
      <c r="AJ44" s="258"/>
      <c r="AK44" s="271"/>
      <c r="AL44" s="262">
        <f t="shared" si="10"/>
        <v>0</v>
      </c>
      <c r="AM44" s="265"/>
      <c r="AN44" s="263" t="b">
        <v>0</v>
      </c>
    </row>
    <row r="45" ht="15.75" customHeight="1">
      <c r="A45" s="266" t="s">
        <v>13</v>
      </c>
      <c r="B45" s="267" t="s">
        <v>10</v>
      </c>
      <c r="C45" s="267" t="s">
        <v>22</v>
      </c>
      <c r="D45" s="267" t="s">
        <v>279</v>
      </c>
      <c r="E45" s="243"/>
      <c r="F45" s="243"/>
      <c r="G45" s="268">
        <f t="shared" ref="G45:AK45" si="11">SUM(G43:G44)</f>
        <v>0</v>
      </c>
      <c r="H45" s="268">
        <f t="shared" si="11"/>
        <v>0</v>
      </c>
      <c r="I45" s="268">
        <f t="shared" si="11"/>
        <v>0</v>
      </c>
      <c r="J45" s="268">
        <f t="shared" si="11"/>
        <v>0</v>
      </c>
      <c r="K45" s="268">
        <f t="shared" si="11"/>
        <v>0</v>
      </c>
      <c r="L45" s="268">
        <f t="shared" si="11"/>
        <v>0</v>
      </c>
      <c r="M45" s="268">
        <f t="shared" si="11"/>
        <v>0</v>
      </c>
      <c r="N45" s="268">
        <f t="shared" si="11"/>
        <v>0</v>
      </c>
      <c r="O45" s="268">
        <f t="shared" si="11"/>
        <v>0</v>
      </c>
      <c r="P45" s="268">
        <f t="shared" si="11"/>
        <v>0</v>
      </c>
      <c r="Q45" s="268">
        <f t="shared" si="11"/>
        <v>0</v>
      </c>
      <c r="R45" s="268">
        <f t="shared" si="11"/>
        <v>0</v>
      </c>
      <c r="S45" s="268">
        <f t="shared" si="11"/>
        <v>0</v>
      </c>
      <c r="T45" s="268">
        <f t="shared" si="11"/>
        <v>0</v>
      </c>
      <c r="U45" s="268">
        <f t="shared" si="11"/>
        <v>0</v>
      </c>
      <c r="V45" s="268">
        <f t="shared" si="11"/>
        <v>0</v>
      </c>
      <c r="W45" s="268">
        <f t="shared" si="11"/>
        <v>0</v>
      </c>
      <c r="X45" s="268">
        <f t="shared" si="11"/>
        <v>0</v>
      </c>
      <c r="Y45" s="268">
        <f t="shared" si="11"/>
        <v>0</v>
      </c>
      <c r="Z45" s="268">
        <f t="shared" si="11"/>
        <v>0</v>
      </c>
      <c r="AA45" s="268">
        <f t="shared" si="11"/>
        <v>0</v>
      </c>
      <c r="AB45" s="268">
        <f t="shared" si="11"/>
        <v>0</v>
      </c>
      <c r="AC45" s="268">
        <f t="shared" si="11"/>
        <v>0</v>
      </c>
      <c r="AD45" s="268">
        <f t="shared" si="11"/>
        <v>0</v>
      </c>
      <c r="AE45" s="268">
        <f t="shared" si="11"/>
        <v>0</v>
      </c>
      <c r="AF45" s="268">
        <f t="shared" si="11"/>
        <v>0</v>
      </c>
      <c r="AG45" s="268">
        <f t="shared" si="11"/>
        <v>0</v>
      </c>
      <c r="AH45" s="268">
        <f t="shared" si="11"/>
        <v>0</v>
      </c>
      <c r="AI45" s="268">
        <f t="shared" si="11"/>
        <v>1</v>
      </c>
      <c r="AJ45" s="268">
        <f t="shared" si="11"/>
        <v>0</v>
      </c>
      <c r="AK45" s="268">
        <f t="shared" si="11"/>
        <v>0</v>
      </c>
      <c r="AL45" s="269">
        <f>SUM(G45:AK45)</f>
        <v>1</v>
      </c>
      <c r="AM45" s="270"/>
      <c r="AN45" s="270" t="b">
        <v>0</v>
      </c>
    </row>
    <row r="46" ht="15.75" customHeight="1">
      <c r="A46" s="249" t="s">
        <v>13</v>
      </c>
      <c r="B46" s="256" t="s">
        <v>10</v>
      </c>
      <c r="C46" s="256" t="s">
        <v>18</v>
      </c>
      <c r="D46" s="256" t="s">
        <v>282</v>
      </c>
      <c r="E46" s="205"/>
      <c r="F46" s="205"/>
      <c r="G46" s="257"/>
      <c r="H46" s="257"/>
      <c r="I46" s="259">
        <v>1.0</v>
      </c>
      <c r="J46" s="271"/>
      <c r="K46" s="271">
        <v>1.0</v>
      </c>
      <c r="L46" s="337"/>
      <c r="M46" s="336"/>
      <c r="N46" s="258">
        <v>1.0</v>
      </c>
      <c r="O46" s="258"/>
      <c r="P46" s="271">
        <v>1.0</v>
      </c>
      <c r="Q46" s="271"/>
      <c r="R46" s="271"/>
      <c r="S46" s="337"/>
      <c r="T46" s="336"/>
      <c r="U46" s="258">
        <v>1.0</v>
      </c>
      <c r="V46" s="258"/>
      <c r="W46" s="271">
        <v>1.0</v>
      </c>
      <c r="X46" s="271"/>
      <c r="Y46" s="271">
        <v>1.0</v>
      </c>
      <c r="Z46" s="337"/>
      <c r="AA46" s="336"/>
      <c r="AB46" s="258">
        <v>1.0</v>
      </c>
      <c r="AC46" s="258"/>
      <c r="AD46" s="271">
        <v>1.0</v>
      </c>
      <c r="AE46" s="271"/>
      <c r="AF46" s="271">
        <v>1.0</v>
      </c>
      <c r="AG46" s="337"/>
      <c r="AH46" s="336"/>
      <c r="AI46" s="258">
        <v>1.0</v>
      </c>
      <c r="AJ46" s="258"/>
      <c r="AK46" s="271"/>
      <c r="AL46" s="262">
        <f t="shared" ref="AL46:AL47" si="12">SUM(G46:AJ46)</f>
        <v>11</v>
      </c>
      <c r="AM46" s="264"/>
      <c r="AN46" s="263" t="b">
        <v>1</v>
      </c>
    </row>
    <row r="47" ht="15.75" customHeight="1">
      <c r="A47" s="249" t="s">
        <v>13</v>
      </c>
      <c r="B47" s="256" t="s">
        <v>10</v>
      </c>
      <c r="C47" s="256" t="s">
        <v>18</v>
      </c>
      <c r="D47" s="256"/>
      <c r="E47" s="256"/>
      <c r="F47" s="256"/>
      <c r="G47" s="257"/>
      <c r="H47" s="257"/>
      <c r="I47" s="259"/>
      <c r="J47" s="271"/>
      <c r="K47" s="271"/>
      <c r="L47" s="337"/>
      <c r="M47" s="336"/>
      <c r="N47" s="258"/>
      <c r="O47" s="258"/>
      <c r="P47" s="271"/>
      <c r="Q47" s="271"/>
      <c r="R47" s="271"/>
      <c r="S47" s="337"/>
      <c r="T47" s="336"/>
      <c r="U47" s="258"/>
      <c r="V47" s="258"/>
      <c r="W47" s="271"/>
      <c r="X47" s="271"/>
      <c r="Y47" s="271"/>
      <c r="Z47" s="337"/>
      <c r="AA47" s="336"/>
      <c r="AB47" s="258"/>
      <c r="AC47" s="258"/>
      <c r="AD47" s="271"/>
      <c r="AE47" s="271"/>
      <c r="AF47" s="271"/>
      <c r="AG47" s="337"/>
      <c r="AH47" s="336"/>
      <c r="AI47" s="258"/>
      <c r="AJ47" s="258"/>
      <c r="AK47" s="271"/>
      <c r="AL47" s="262">
        <f t="shared" si="12"/>
        <v>0</v>
      </c>
      <c r="AM47" s="265"/>
      <c r="AN47" s="263" t="b">
        <v>0</v>
      </c>
    </row>
    <row r="48" ht="15.75" customHeight="1">
      <c r="A48" s="266" t="s">
        <v>13</v>
      </c>
      <c r="B48" s="267" t="s">
        <v>10</v>
      </c>
      <c r="C48" s="267" t="s">
        <v>18</v>
      </c>
      <c r="D48" s="267" t="s">
        <v>281</v>
      </c>
      <c r="E48" s="243"/>
      <c r="F48" s="243"/>
      <c r="G48" s="268">
        <f t="shared" ref="G48:AK48" si="13">SUM(G46:G47)</f>
        <v>0</v>
      </c>
      <c r="H48" s="268">
        <f t="shared" si="13"/>
        <v>0</v>
      </c>
      <c r="I48" s="268">
        <f t="shared" si="13"/>
        <v>1</v>
      </c>
      <c r="J48" s="268">
        <f t="shared" si="13"/>
        <v>0</v>
      </c>
      <c r="K48" s="268">
        <f t="shared" si="13"/>
        <v>1</v>
      </c>
      <c r="L48" s="268">
        <f t="shared" si="13"/>
        <v>0</v>
      </c>
      <c r="M48" s="268">
        <f t="shared" si="13"/>
        <v>0</v>
      </c>
      <c r="N48" s="268">
        <f t="shared" si="13"/>
        <v>1</v>
      </c>
      <c r="O48" s="268">
        <f t="shared" si="13"/>
        <v>0</v>
      </c>
      <c r="P48" s="268">
        <f t="shared" si="13"/>
        <v>1</v>
      </c>
      <c r="Q48" s="268">
        <f t="shared" si="13"/>
        <v>0</v>
      </c>
      <c r="R48" s="268">
        <f t="shared" si="13"/>
        <v>0</v>
      </c>
      <c r="S48" s="268">
        <f t="shared" si="13"/>
        <v>0</v>
      </c>
      <c r="T48" s="268">
        <f t="shared" si="13"/>
        <v>0</v>
      </c>
      <c r="U48" s="268">
        <f t="shared" si="13"/>
        <v>1</v>
      </c>
      <c r="V48" s="268">
        <f t="shared" si="13"/>
        <v>0</v>
      </c>
      <c r="W48" s="268">
        <f t="shared" si="13"/>
        <v>1</v>
      </c>
      <c r="X48" s="268">
        <f t="shared" si="13"/>
        <v>0</v>
      </c>
      <c r="Y48" s="268">
        <f t="shared" si="13"/>
        <v>1</v>
      </c>
      <c r="Z48" s="268">
        <f t="shared" si="13"/>
        <v>0</v>
      </c>
      <c r="AA48" s="268">
        <f t="shared" si="13"/>
        <v>0</v>
      </c>
      <c r="AB48" s="268">
        <f t="shared" si="13"/>
        <v>1</v>
      </c>
      <c r="AC48" s="268">
        <f t="shared" si="13"/>
        <v>0</v>
      </c>
      <c r="AD48" s="268">
        <f t="shared" si="13"/>
        <v>1</v>
      </c>
      <c r="AE48" s="268">
        <f t="shared" si="13"/>
        <v>0</v>
      </c>
      <c r="AF48" s="268">
        <f t="shared" si="13"/>
        <v>1</v>
      </c>
      <c r="AG48" s="268">
        <f t="shared" si="13"/>
        <v>0</v>
      </c>
      <c r="AH48" s="268">
        <f t="shared" si="13"/>
        <v>0</v>
      </c>
      <c r="AI48" s="268">
        <f t="shared" si="13"/>
        <v>1</v>
      </c>
      <c r="AJ48" s="268">
        <f t="shared" si="13"/>
        <v>0</v>
      </c>
      <c r="AK48" s="268">
        <f t="shared" si="13"/>
        <v>0</v>
      </c>
      <c r="AL48" s="269">
        <f>SUM(G48:AK48)</f>
        <v>11</v>
      </c>
      <c r="AM48" s="270"/>
      <c r="AN48" s="270" t="b">
        <v>0</v>
      </c>
    </row>
    <row r="49" ht="15.75" customHeight="1">
      <c r="A49" s="249" t="s">
        <v>13</v>
      </c>
      <c r="B49" s="256" t="s">
        <v>10</v>
      </c>
      <c r="C49" s="256" t="s">
        <v>7</v>
      </c>
      <c r="D49" s="273" t="s">
        <v>268</v>
      </c>
      <c r="E49" s="274"/>
      <c r="F49" s="275"/>
      <c r="G49" s="276"/>
      <c r="H49" s="276"/>
      <c r="I49" s="278">
        <v>1.0</v>
      </c>
      <c r="J49" s="278"/>
      <c r="K49" s="278"/>
      <c r="L49" s="338"/>
      <c r="M49" s="339"/>
      <c r="N49" s="277">
        <v>1.0</v>
      </c>
      <c r="O49" s="277"/>
      <c r="P49" s="278"/>
      <c r="Q49" s="278"/>
      <c r="R49" s="278"/>
      <c r="S49" s="338"/>
      <c r="T49" s="339"/>
      <c r="U49" s="277">
        <v>1.0</v>
      </c>
      <c r="V49" s="277"/>
      <c r="W49" s="278"/>
      <c r="X49" s="278"/>
      <c r="Y49" s="278"/>
      <c r="Z49" s="338"/>
      <c r="AA49" s="339"/>
      <c r="AB49" s="277">
        <v>1.0</v>
      </c>
      <c r="AC49" s="277"/>
      <c r="AD49" s="278"/>
      <c r="AE49" s="278"/>
      <c r="AF49" s="278"/>
      <c r="AG49" s="338"/>
      <c r="AH49" s="339"/>
      <c r="AI49" s="277">
        <v>1.0</v>
      </c>
      <c r="AJ49" s="277"/>
      <c r="AK49" s="278"/>
      <c r="AL49" s="262">
        <f t="shared" ref="AL49:AL50" si="14">SUM(G49:AJ49)</f>
        <v>5</v>
      </c>
      <c r="AM49" s="264"/>
      <c r="AN49" s="263" t="b">
        <v>1</v>
      </c>
    </row>
    <row r="50" ht="15.75" customHeight="1">
      <c r="A50" s="249" t="s">
        <v>13</v>
      </c>
      <c r="B50" s="256" t="s">
        <v>10</v>
      </c>
      <c r="C50" s="256" t="s">
        <v>7</v>
      </c>
      <c r="D50" s="273"/>
      <c r="E50" s="256"/>
      <c r="F50" s="256"/>
      <c r="G50" s="257"/>
      <c r="H50" s="257"/>
      <c r="I50" s="259"/>
      <c r="J50" s="259"/>
      <c r="K50" s="259"/>
      <c r="L50" s="335"/>
      <c r="M50" s="336"/>
      <c r="N50" s="258"/>
      <c r="O50" s="258"/>
      <c r="P50" s="259"/>
      <c r="Q50" s="259"/>
      <c r="R50" s="259"/>
      <c r="S50" s="335"/>
      <c r="T50" s="336"/>
      <c r="U50" s="258"/>
      <c r="V50" s="258"/>
      <c r="W50" s="259"/>
      <c r="X50" s="259"/>
      <c r="Y50" s="259"/>
      <c r="Z50" s="335"/>
      <c r="AA50" s="336"/>
      <c r="AB50" s="258"/>
      <c r="AC50" s="258"/>
      <c r="AD50" s="259"/>
      <c r="AE50" s="259"/>
      <c r="AF50" s="259"/>
      <c r="AG50" s="335"/>
      <c r="AH50" s="336"/>
      <c r="AI50" s="258"/>
      <c r="AJ50" s="258"/>
      <c r="AK50" s="259"/>
      <c r="AL50" s="262">
        <f t="shared" si="14"/>
        <v>0</v>
      </c>
      <c r="AM50" s="265"/>
      <c r="AN50" s="263" t="b">
        <v>0</v>
      </c>
    </row>
    <row r="51" ht="15.75" customHeight="1">
      <c r="A51" s="266" t="s">
        <v>13</v>
      </c>
      <c r="B51" s="267" t="s">
        <v>10</v>
      </c>
      <c r="C51" s="267" t="s">
        <v>7</v>
      </c>
      <c r="D51" s="283" t="s">
        <v>267</v>
      </c>
      <c r="E51" s="284"/>
      <c r="F51" s="285"/>
      <c r="G51" s="268">
        <f t="shared" ref="G51:AK51" si="15">SUM(G49:G50)</f>
        <v>0</v>
      </c>
      <c r="H51" s="268">
        <f t="shared" si="15"/>
        <v>0</v>
      </c>
      <c r="I51" s="268">
        <f t="shared" si="15"/>
        <v>1</v>
      </c>
      <c r="J51" s="268">
        <f t="shared" si="15"/>
        <v>0</v>
      </c>
      <c r="K51" s="268">
        <f t="shared" si="15"/>
        <v>0</v>
      </c>
      <c r="L51" s="268">
        <f t="shared" si="15"/>
        <v>0</v>
      </c>
      <c r="M51" s="268">
        <f t="shared" si="15"/>
        <v>0</v>
      </c>
      <c r="N51" s="268">
        <f t="shared" si="15"/>
        <v>1</v>
      </c>
      <c r="O51" s="268">
        <f t="shared" si="15"/>
        <v>0</v>
      </c>
      <c r="P51" s="268">
        <f t="shared" si="15"/>
        <v>0</v>
      </c>
      <c r="Q51" s="268">
        <f t="shared" si="15"/>
        <v>0</v>
      </c>
      <c r="R51" s="268">
        <f t="shared" si="15"/>
        <v>0</v>
      </c>
      <c r="S51" s="268">
        <f t="shared" si="15"/>
        <v>0</v>
      </c>
      <c r="T51" s="268">
        <f t="shared" si="15"/>
        <v>0</v>
      </c>
      <c r="U51" s="268">
        <f t="shared" si="15"/>
        <v>1</v>
      </c>
      <c r="V51" s="268">
        <f t="shared" si="15"/>
        <v>0</v>
      </c>
      <c r="W51" s="268">
        <f t="shared" si="15"/>
        <v>0</v>
      </c>
      <c r="X51" s="268">
        <f t="shared" si="15"/>
        <v>0</v>
      </c>
      <c r="Y51" s="268">
        <f t="shared" si="15"/>
        <v>0</v>
      </c>
      <c r="Z51" s="268">
        <f t="shared" si="15"/>
        <v>0</v>
      </c>
      <c r="AA51" s="268">
        <f t="shared" si="15"/>
        <v>0</v>
      </c>
      <c r="AB51" s="268">
        <f t="shared" si="15"/>
        <v>1</v>
      </c>
      <c r="AC51" s="268">
        <f t="shared" si="15"/>
        <v>0</v>
      </c>
      <c r="AD51" s="268">
        <f t="shared" si="15"/>
        <v>0</v>
      </c>
      <c r="AE51" s="268">
        <f t="shared" si="15"/>
        <v>0</v>
      </c>
      <c r="AF51" s="268">
        <f t="shared" si="15"/>
        <v>0</v>
      </c>
      <c r="AG51" s="268">
        <f t="shared" si="15"/>
        <v>0</v>
      </c>
      <c r="AH51" s="268">
        <f t="shared" si="15"/>
        <v>0</v>
      </c>
      <c r="AI51" s="268">
        <f t="shared" si="15"/>
        <v>1</v>
      </c>
      <c r="AJ51" s="268">
        <f t="shared" si="15"/>
        <v>0</v>
      </c>
      <c r="AK51" s="268">
        <f t="shared" si="15"/>
        <v>0</v>
      </c>
      <c r="AL51" s="269">
        <f>SUM(G51:AK51)</f>
        <v>5</v>
      </c>
      <c r="AM51" s="270"/>
      <c r="AN51" s="270" t="b">
        <v>0</v>
      </c>
    </row>
    <row r="52" ht="15.75" customHeight="1">
      <c r="A52" s="249" t="s">
        <v>20</v>
      </c>
      <c r="B52" s="256" t="s">
        <v>29</v>
      </c>
      <c r="C52" s="256" t="s">
        <v>11</v>
      </c>
      <c r="D52" s="256" t="s">
        <v>156</v>
      </c>
      <c r="E52" s="256"/>
      <c r="F52" s="256"/>
      <c r="G52" s="257"/>
      <c r="H52" s="257"/>
      <c r="I52" s="259"/>
      <c r="J52" s="271"/>
      <c r="K52" s="271"/>
      <c r="L52" s="337"/>
      <c r="M52" s="336"/>
      <c r="N52" s="258"/>
      <c r="O52" s="258"/>
      <c r="P52" s="271"/>
      <c r="Q52" s="271"/>
      <c r="R52" s="271"/>
      <c r="S52" s="337"/>
      <c r="T52" s="336"/>
      <c r="U52" s="258"/>
      <c r="V52" s="258"/>
      <c r="W52" s="271"/>
      <c r="X52" s="271"/>
      <c r="Y52" s="271"/>
      <c r="Z52" s="337"/>
      <c r="AA52" s="336"/>
      <c r="AB52" s="258"/>
      <c r="AC52" s="258"/>
      <c r="AD52" s="271"/>
      <c r="AE52" s="271"/>
      <c r="AF52" s="271"/>
      <c r="AG52" s="337"/>
      <c r="AH52" s="336"/>
      <c r="AI52" s="258"/>
      <c r="AJ52" s="258"/>
      <c r="AK52" s="271"/>
      <c r="AL52" s="262">
        <f t="shared" ref="AL52:AL53" si="16">SUM(G52:AJ52)</f>
        <v>0</v>
      </c>
      <c r="AM52" s="264"/>
      <c r="AN52" s="263" t="b">
        <v>0</v>
      </c>
    </row>
    <row r="53" ht="15.75" customHeight="1">
      <c r="A53" s="249" t="s">
        <v>20</v>
      </c>
      <c r="B53" s="256" t="s">
        <v>29</v>
      </c>
      <c r="C53" s="256" t="s">
        <v>11</v>
      </c>
      <c r="D53" s="256" t="s">
        <v>162</v>
      </c>
      <c r="E53" s="205"/>
      <c r="F53" s="205"/>
      <c r="G53" s="257">
        <v>1.0</v>
      </c>
      <c r="H53" s="257">
        <v>1.0</v>
      </c>
      <c r="I53" s="259">
        <v>1.0</v>
      </c>
      <c r="J53" s="271">
        <v>1.0</v>
      </c>
      <c r="K53" s="271">
        <v>1.0</v>
      </c>
      <c r="L53" s="337">
        <v>1.0</v>
      </c>
      <c r="M53" s="336">
        <v>1.0</v>
      </c>
      <c r="N53" s="258">
        <v>1.0</v>
      </c>
      <c r="O53" s="258">
        <v>1.0</v>
      </c>
      <c r="P53" s="271">
        <v>1.0</v>
      </c>
      <c r="Q53" s="271">
        <v>1.0</v>
      </c>
      <c r="R53" s="271">
        <v>1.0</v>
      </c>
      <c r="S53" s="337">
        <v>1.0</v>
      </c>
      <c r="T53" s="336">
        <v>1.0</v>
      </c>
      <c r="U53" s="258">
        <v>1.0</v>
      </c>
      <c r="V53" s="258">
        <v>1.0</v>
      </c>
      <c r="W53" s="271">
        <v>1.0</v>
      </c>
      <c r="X53" s="271">
        <v>1.0</v>
      </c>
      <c r="Y53" s="271">
        <v>1.0</v>
      </c>
      <c r="Z53" s="337">
        <v>1.0</v>
      </c>
      <c r="AA53" s="336">
        <v>1.0</v>
      </c>
      <c r="AB53" s="258">
        <v>1.0</v>
      </c>
      <c r="AC53" s="258">
        <v>1.0</v>
      </c>
      <c r="AD53" s="271">
        <v>1.0</v>
      </c>
      <c r="AE53" s="271">
        <v>1.0</v>
      </c>
      <c r="AF53" s="271">
        <v>1.0</v>
      </c>
      <c r="AG53" s="337">
        <v>1.0</v>
      </c>
      <c r="AH53" s="336">
        <v>1.0</v>
      </c>
      <c r="AI53" s="258">
        <v>1.0</v>
      </c>
      <c r="AJ53" s="258">
        <v>1.0</v>
      </c>
      <c r="AK53" s="271"/>
      <c r="AL53" s="262">
        <f t="shared" si="16"/>
        <v>30</v>
      </c>
      <c r="AM53" s="264"/>
      <c r="AN53" s="263" t="b">
        <v>0</v>
      </c>
    </row>
    <row r="54" ht="15.75" customHeight="1">
      <c r="A54" s="266" t="s">
        <v>20</v>
      </c>
      <c r="B54" s="267" t="s">
        <v>29</v>
      </c>
      <c r="C54" s="267" t="s">
        <v>11</v>
      </c>
      <c r="D54" s="267" t="s">
        <v>141</v>
      </c>
      <c r="E54" s="243"/>
      <c r="F54" s="243"/>
      <c r="G54" s="268">
        <f t="shared" ref="G54:AK54" si="17">SUM(G52:G53)</f>
        <v>1</v>
      </c>
      <c r="H54" s="268">
        <f t="shared" si="17"/>
        <v>1</v>
      </c>
      <c r="I54" s="268">
        <f t="shared" si="17"/>
        <v>1</v>
      </c>
      <c r="J54" s="268">
        <f t="shared" si="17"/>
        <v>1</v>
      </c>
      <c r="K54" s="268">
        <f t="shared" si="17"/>
        <v>1</v>
      </c>
      <c r="L54" s="268">
        <f t="shared" si="17"/>
        <v>1</v>
      </c>
      <c r="M54" s="268">
        <f t="shared" si="17"/>
        <v>1</v>
      </c>
      <c r="N54" s="268">
        <f t="shared" si="17"/>
        <v>1</v>
      </c>
      <c r="O54" s="268">
        <f t="shared" si="17"/>
        <v>1</v>
      </c>
      <c r="P54" s="268">
        <f t="shared" si="17"/>
        <v>1</v>
      </c>
      <c r="Q54" s="268">
        <f t="shared" si="17"/>
        <v>1</v>
      </c>
      <c r="R54" s="268">
        <f t="shared" si="17"/>
        <v>1</v>
      </c>
      <c r="S54" s="268">
        <f t="shared" si="17"/>
        <v>1</v>
      </c>
      <c r="T54" s="268">
        <f t="shared" si="17"/>
        <v>1</v>
      </c>
      <c r="U54" s="268">
        <f t="shared" si="17"/>
        <v>1</v>
      </c>
      <c r="V54" s="268">
        <f t="shared" si="17"/>
        <v>1</v>
      </c>
      <c r="W54" s="268">
        <f t="shared" si="17"/>
        <v>1</v>
      </c>
      <c r="X54" s="268">
        <f t="shared" si="17"/>
        <v>1</v>
      </c>
      <c r="Y54" s="268">
        <f t="shared" si="17"/>
        <v>1</v>
      </c>
      <c r="Z54" s="268">
        <f t="shared" si="17"/>
        <v>1</v>
      </c>
      <c r="AA54" s="268">
        <f t="shared" si="17"/>
        <v>1</v>
      </c>
      <c r="AB54" s="268">
        <f t="shared" si="17"/>
        <v>1</v>
      </c>
      <c r="AC54" s="268">
        <f t="shared" si="17"/>
        <v>1</v>
      </c>
      <c r="AD54" s="268">
        <f t="shared" si="17"/>
        <v>1</v>
      </c>
      <c r="AE54" s="268">
        <f t="shared" si="17"/>
        <v>1</v>
      </c>
      <c r="AF54" s="268">
        <f t="shared" si="17"/>
        <v>1</v>
      </c>
      <c r="AG54" s="268">
        <f t="shared" si="17"/>
        <v>1</v>
      </c>
      <c r="AH54" s="268">
        <f t="shared" si="17"/>
        <v>1</v>
      </c>
      <c r="AI54" s="268">
        <f t="shared" si="17"/>
        <v>1</v>
      </c>
      <c r="AJ54" s="268">
        <f t="shared" si="17"/>
        <v>1</v>
      </c>
      <c r="AK54" s="268">
        <f t="shared" si="17"/>
        <v>0</v>
      </c>
      <c r="AL54" s="269">
        <f>SUM(G54:AK54)</f>
        <v>30</v>
      </c>
      <c r="AM54" s="270"/>
      <c r="AN54" s="270" t="b">
        <v>0</v>
      </c>
    </row>
    <row r="55" ht="15.75" customHeight="1">
      <c r="A55" s="249" t="s">
        <v>20</v>
      </c>
      <c r="B55" s="256" t="s">
        <v>29</v>
      </c>
      <c r="C55" s="256" t="s">
        <v>7</v>
      </c>
      <c r="D55" s="256" t="s">
        <v>276</v>
      </c>
      <c r="E55" s="205"/>
      <c r="F55" s="205"/>
      <c r="G55" s="257"/>
      <c r="H55" s="257"/>
      <c r="I55" s="259"/>
      <c r="J55" s="271"/>
      <c r="K55" s="271"/>
      <c r="L55" s="337"/>
      <c r="M55" s="336"/>
      <c r="N55" s="258"/>
      <c r="O55" s="258"/>
      <c r="P55" s="271"/>
      <c r="Q55" s="271"/>
      <c r="R55" s="271"/>
      <c r="S55" s="337"/>
      <c r="T55" s="336"/>
      <c r="U55" s="258"/>
      <c r="V55" s="258"/>
      <c r="W55" s="271"/>
      <c r="X55" s="271"/>
      <c r="Y55" s="271"/>
      <c r="Z55" s="337"/>
      <c r="AA55" s="336"/>
      <c r="AB55" s="258"/>
      <c r="AC55" s="258"/>
      <c r="AD55" s="271"/>
      <c r="AE55" s="271"/>
      <c r="AF55" s="271">
        <v>1.0</v>
      </c>
      <c r="AG55" s="337"/>
      <c r="AH55" s="336"/>
      <c r="AI55" s="258"/>
      <c r="AJ55" s="258"/>
      <c r="AK55" s="271"/>
      <c r="AL55" s="262">
        <f>SUM(G55:AJ55)</f>
        <v>1</v>
      </c>
      <c r="AM55" s="264"/>
      <c r="AN55" s="263" t="b">
        <v>1</v>
      </c>
    </row>
    <row r="56" ht="15.75" customHeight="1">
      <c r="A56" s="266" t="s">
        <v>20</v>
      </c>
      <c r="B56" s="267" t="s">
        <v>29</v>
      </c>
      <c r="C56" s="267" t="s">
        <v>7</v>
      </c>
      <c r="D56" s="267" t="s">
        <v>267</v>
      </c>
      <c r="E56" s="243"/>
      <c r="F56" s="243"/>
      <c r="G56" s="268">
        <f t="shared" ref="G56:AK56" si="18">SUM(G55)</f>
        <v>0</v>
      </c>
      <c r="H56" s="268">
        <f t="shared" si="18"/>
        <v>0</v>
      </c>
      <c r="I56" s="268">
        <f t="shared" si="18"/>
        <v>0</v>
      </c>
      <c r="J56" s="268">
        <f t="shared" si="18"/>
        <v>0</v>
      </c>
      <c r="K56" s="268">
        <f t="shared" si="18"/>
        <v>0</v>
      </c>
      <c r="L56" s="268">
        <f t="shared" si="18"/>
        <v>0</v>
      </c>
      <c r="M56" s="268">
        <f t="shared" si="18"/>
        <v>0</v>
      </c>
      <c r="N56" s="268">
        <f t="shared" si="18"/>
        <v>0</v>
      </c>
      <c r="O56" s="268">
        <f t="shared" si="18"/>
        <v>0</v>
      </c>
      <c r="P56" s="268">
        <f t="shared" si="18"/>
        <v>0</v>
      </c>
      <c r="Q56" s="268">
        <f t="shared" si="18"/>
        <v>0</v>
      </c>
      <c r="R56" s="268">
        <f t="shared" si="18"/>
        <v>0</v>
      </c>
      <c r="S56" s="268">
        <f t="shared" si="18"/>
        <v>0</v>
      </c>
      <c r="T56" s="268">
        <f t="shared" si="18"/>
        <v>0</v>
      </c>
      <c r="U56" s="268">
        <f t="shared" si="18"/>
        <v>0</v>
      </c>
      <c r="V56" s="268">
        <f t="shared" si="18"/>
        <v>0</v>
      </c>
      <c r="W56" s="268">
        <f t="shared" si="18"/>
        <v>0</v>
      </c>
      <c r="X56" s="268">
        <f t="shared" si="18"/>
        <v>0</v>
      </c>
      <c r="Y56" s="268">
        <f t="shared" si="18"/>
        <v>0</v>
      </c>
      <c r="Z56" s="268">
        <f t="shared" si="18"/>
        <v>0</v>
      </c>
      <c r="AA56" s="268">
        <f t="shared" si="18"/>
        <v>0</v>
      </c>
      <c r="AB56" s="268">
        <f t="shared" si="18"/>
        <v>0</v>
      </c>
      <c r="AC56" s="268">
        <f t="shared" si="18"/>
        <v>0</v>
      </c>
      <c r="AD56" s="268">
        <f t="shared" si="18"/>
        <v>0</v>
      </c>
      <c r="AE56" s="268">
        <f t="shared" si="18"/>
        <v>0</v>
      </c>
      <c r="AF56" s="268">
        <f t="shared" si="18"/>
        <v>1</v>
      </c>
      <c r="AG56" s="268">
        <f t="shared" si="18"/>
        <v>0</v>
      </c>
      <c r="AH56" s="268">
        <f t="shared" si="18"/>
        <v>0</v>
      </c>
      <c r="AI56" s="268">
        <f t="shared" si="18"/>
        <v>0</v>
      </c>
      <c r="AJ56" s="268">
        <f t="shared" si="18"/>
        <v>0</v>
      </c>
      <c r="AK56" s="268">
        <f t="shared" si="18"/>
        <v>0</v>
      </c>
      <c r="AL56" s="269">
        <f>SUM(G56:AK56)</f>
        <v>1</v>
      </c>
      <c r="AM56" s="270"/>
      <c r="AN56" s="270" t="b">
        <v>0</v>
      </c>
    </row>
    <row r="57" ht="15.75" customHeight="1">
      <c r="A57" s="249" t="s">
        <v>20</v>
      </c>
      <c r="B57" s="289" t="s">
        <v>29</v>
      </c>
      <c r="C57" s="256" t="s">
        <v>22</v>
      </c>
      <c r="D57" s="256" t="s">
        <v>280</v>
      </c>
      <c r="E57" s="205"/>
      <c r="F57" s="205"/>
      <c r="G57" s="257"/>
      <c r="H57" s="257"/>
      <c r="I57" s="259"/>
      <c r="J57" s="259"/>
      <c r="K57" s="259"/>
      <c r="L57" s="335"/>
      <c r="M57" s="336"/>
      <c r="N57" s="258"/>
      <c r="O57" s="258"/>
      <c r="P57" s="259"/>
      <c r="Q57" s="259"/>
      <c r="R57" s="259"/>
      <c r="S57" s="335"/>
      <c r="T57" s="336"/>
      <c r="U57" s="258"/>
      <c r="V57" s="258"/>
      <c r="W57" s="259"/>
      <c r="X57" s="259"/>
      <c r="Y57" s="259"/>
      <c r="Z57" s="335"/>
      <c r="AA57" s="336"/>
      <c r="AB57" s="258"/>
      <c r="AC57" s="258"/>
      <c r="AD57" s="259"/>
      <c r="AE57" s="259"/>
      <c r="AF57" s="259">
        <v>1.0</v>
      </c>
      <c r="AG57" s="335"/>
      <c r="AH57" s="336"/>
      <c r="AI57" s="258"/>
      <c r="AJ57" s="258"/>
      <c r="AK57" s="259"/>
      <c r="AL57" s="262">
        <f t="shared" ref="AL57:AL58" si="19">SUM(G57:AJ57)</f>
        <v>1</v>
      </c>
      <c r="AM57" s="264"/>
      <c r="AN57" s="263" t="b">
        <v>1</v>
      </c>
    </row>
    <row r="58" ht="15.75" customHeight="1">
      <c r="A58" s="249" t="s">
        <v>20</v>
      </c>
      <c r="B58" s="289" t="s">
        <v>29</v>
      </c>
      <c r="C58" s="256" t="s">
        <v>22</v>
      </c>
      <c r="D58" s="256"/>
      <c r="E58" s="256"/>
      <c r="F58" s="256"/>
      <c r="G58" s="257"/>
      <c r="H58" s="257"/>
      <c r="I58" s="259"/>
      <c r="J58" s="259"/>
      <c r="K58" s="259"/>
      <c r="L58" s="335"/>
      <c r="M58" s="336"/>
      <c r="N58" s="258"/>
      <c r="O58" s="258"/>
      <c r="P58" s="259"/>
      <c r="Q58" s="259"/>
      <c r="R58" s="259"/>
      <c r="S58" s="335"/>
      <c r="T58" s="336"/>
      <c r="U58" s="258"/>
      <c r="V58" s="258"/>
      <c r="W58" s="259"/>
      <c r="X58" s="259"/>
      <c r="Y58" s="259"/>
      <c r="Z58" s="335"/>
      <c r="AA58" s="336"/>
      <c r="AB58" s="258"/>
      <c r="AC58" s="258"/>
      <c r="AD58" s="259"/>
      <c r="AE58" s="259"/>
      <c r="AF58" s="259"/>
      <c r="AG58" s="335"/>
      <c r="AH58" s="336"/>
      <c r="AI58" s="258"/>
      <c r="AJ58" s="258"/>
      <c r="AK58" s="259"/>
      <c r="AL58" s="262">
        <f t="shared" si="19"/>
        <v>0</v>
      </c>
      <c r="AM58" s="265"/>
      <c r="AN58" s="263" t="b">
        <v>0</v>
      </c>
    </row>
    <row r="59" ht="15.75" customHeight="1">
      <c r="A59" s="266" t="s">
        <v>20</v>
      </c>
      <c r="B59" s="267" t="s">
        <v>29</v>
      </c>
      <c r="C59" s="291" t="s">
        <v>22</v>
      </c>
      <c r="D59" s="292" t="s">
        <v>279</v>
      </c>
      <c r="E59" s="32"/>
      <c r="F59" s="32"/>
      <c r="G59" s="268">
        <f t="shared" ref="G59:AK59" si="20">SUM(G57:G58)</f>
        <v>0</v>
      </c>
      <c r="H59" s="268">
        <f t="shared" si="20"/>
        <v>0</v>
      </c>
      <c r="I59" s="268">
        <f t="shared" si="20"/>
        <v>0</v>
      </c>
      <c r="J59" s="268">
        <f t="shared" si="20"/>
        <v>0</v>
      </c>
      <c r="K59" s="268">
        <f t="shared" si="20"/>
        <v>0</v>
      </c>
      <c r="L59" s="268">
        <f t="shared" si="20"/>
        <v>0</v>
      </c>
      <c r="M59" s="268">
        <f t="shared" si="20"/>
        <v>0</v>
      </c>
      <c r="N59" s="268">
        <f t="shared" si="20"/>
        <v>0</v>
      </c>
      <c r="O59" s="268">
        <f t="shared" si="20"/>
        <v>0</v>
      </c>
      <c r="P59" s="268">
        <f t="shared" si="20"/>
        <v>0</v>
      </c>
      <c r="Q59" s="268">
        <f t="shared" si="20"/>
        <v>0</v>
      </c>
      <c r="R59" s="268">
        <f t="shared" si="20"/>
        <v>0</v>
      </c>
      <c r="S59" s="268">
        <f t="shared" si="20"/>
        <v>0</v>
      </c>
      <c r="T59" s="268">
        <f t="shared" si="20"/>
        <v>0</v>
      </c>
      <c r="U59" s="268">
        <f t="shared" si="20"/>
        <v>0</v>
      </c>
      <c r="V59" s="268">
        <f t="shared" si="20"/>
        <v>0</v>
      </c>
      <c r="W59" s="268">
        <f t="shared" si="20"/>
        <v>0</v>
      </c>
      <c r="X59" s="268">
        <f t="shared" si="20"/>
        <v>0</v>
      </c>
      <c r="Y59" s="268">
        <f t="shared" si="20"/>
        <v>0</v>
      </c>
      <c r="Z59" s="268">
        <f t="shared" si="20"/>
        <v>0</v>
      </c>
      <c r="AA59" s="268">
        <f t="shared" si="20"/>
        <v>0</v>
      </c>
      <c r="AB59" s="268">
        <f t="shared" si="20"/>
        <v>0</v>
      </c>
      <c r="AC59" s="268">
        <f t="shared" si="20"/>
        <v>0</v>
      </c>
      <c r="AD59" s="268">
        <f t="shared" si="20"/>
        <v>0</v>
      </c>
      <c r="AE59" s="268">
        <f t="shared" si="20"/>
        <v>0</v>
      </c>
      <c r="AF59" s="268">
        <f t="shared" si="20"/>
        <v>1</v>
      </c>
      <c r="AG59" s="268">
        <f t="shared" si="20"/>
        <v>0</v>
      </c>
      <c r="AH59" s="268">
        <f t="shared" si="20"/>
        <v>0</v>
      </c>
      <c r="AI59" s="268">
        <f t="shared" si="20"/>
        <v>0</v>
      </c>
      <c r="AJ59" s="268">
        <f t="shared" si="20"/>
        <v>0</v>
      </c>
      <c r="AK59" s="268">
        <f t="shared" si="20"/>
        <v>0</v>
      </c>
      <c r="AL59" s="269">
        <f>SUM(G59:AK59)</f>
        <v>1</v>
      </c>
      <c r="AM59" s="270"/>
      <c r="AN59" s="270" t="b">
        <v>0</v>
      </c>
    </row>
    <row r="60" ht="15.75" customHeight="1">
      <c r="A60" s="249" t="s">
        <v>24</v>
      </c>
      <c r="B60" s="256" t="s">
        <v>43</v>
      </c>
      <c r="C60" s="256" t="s">
        <v>7</v>
      </c>
      <c r="D60" s="273" t="s">
        <v>275</v>
      </c>
      <c r="E60" s="274"/>
      <c r="F60" s="275"/>
      <c r="G60" s="257"/>
      <c r="H60" s="257"/>
      <c r="I60" s="259"/>
      <c r="J60" s="259">
        <v>1.0</v>
      </c>
      <c r="K60" s="259"/>
      <c r="L60" s="335"/>
      <c r="M60" s="336"/>
      <c r="N60" s="258"/>
      <c r="O60" s="258"/>
      <c r="P60" s="259"/>
      <c r="Q60" s="259"/>
      <c r="R60" s="259"/>
      <c r="S60" s="335"/>
      <c r="T60" s="336"/>
      <c r="U60" s="258"/>
      <c r="V60" s="258"/>
      <c r="W60" s="259"/>
      <c r="X60" s="259"/>
      <c r="Y60" s="259"/>
      <c r="Z60" s="335"/>
      <c r="AA60" s="336"/>
      <c r="AB60" s="258"/>
      <c r="AC60" s="258"/>
      <c r="AD60" s="259"/>
      <c r="AE60" s="259"/>
      <c r="AF60" s="259"/>
      <c r="AG60" s="335"/>
      <c r="AH60" s="336"/>
      <c r="AI60" s="258"/>
      <c r="AJ60" s="258"/>
      <c r="AK60" s="259"/>
      <c r="AL60" s="262">
        <f t="shared" ref="AL60:AL61" si="21">SUM(G60:AJ60)</f>
        <v>1</v>
      </c>
      <c r="AM60" s="264"/>
      <c r="AN60" s="263" t="b">
        <v>1</v>
      </c>
    </row>
    <row r="61" ht="15.75" customHeight="1">
      <c r="A61" s="249" t="s">
        <v>24</v>
      </c>
      <c r="B61" s="256" t="s">
        <v>43</v>
      </c>
      <c r="C61" s="256" t="s">
        <v>7</v>
      </c>
      <c r="D61" s="273" t="s">
        <v>269</v>
      </c>
      <c r="E61" s="274"/>
      <c r="F61" s="275"/>
      <c r="G61" s="257"/>
      <c r="H61" s="257"/>
      <c r="I61" s="259"/>
      <c r="J61" s="259"/>
      <c r="K61" s="259"/>
      <c r="L61" s="335"/>
      <c r="M61" s="336"/>
      <c r="N61" s="258"/>
      <c r="O61" s="258">
        <v>1.0</v>
      </c>
      <c r="P61" s="259"/>
      <c r="Q61" s="259"/>
      <c r="R61" s="259"/>
      <c r="S61" s="335"/>
      <c r="T61" s="336"/>
      <c r="U61" s="258"/>
      <c r="V61" s="258">
        <v>1.0</v>
      </c>
      <c r="W61" s="259"/>
      <c r="X61" s="259"/>
      <c r="Y61" s="259"/>
      <c r="Z61" s="335"/>
      <c r="AA61" s="336"/>
      <c r="AB61" s="258"/>
      <c r="AC61" s="258">
        <v>1.0</v>
      </c>
      <c r="AD61" s="259"/>
      <c r="AE61" s="259"/>
      <c r="AF61" s="259"/>
      <c r="AG61" s="335"/>
      <c r="AH61" s="336"/>
      <c r="AI61" s="258"/>
      <c r="AJ61" s="258">
        <v>1.0</v>
      </c>
      <c r="AK61" s="259"/>
      <c r="AL61" s="262">
        <f t="shared" si="21"/>
        <v>4</v>
      </c>
      <c r="AM61" s="265"/>
      <c r="AN61" s="263" t="b">
        <v>1</v>
      </c>
    </row>
    <row r="62" ht="15.75" customHeight="1">
      <c r="A62" s="266" t="s">
        <v>24</v>
      </c>
      <c r="B62" s="267" t="s">
        <v>43</v>
      </c>
      <c r="C62" s="267" t="s">
        <v>7</v>
      </c>
      <c r="D62" s="283" t="s">
        <v>267</v>
      </c>
      <c r="E62" s="284"/>
      <c r="F62" s="285"/>
      <c r="G62" s="268">
        <f t="shared" ref="G62:AK62" si="22">SUM(G60:G61)</f>
        <v>0</v>
      </c>
      <c r="H62" s="268">
        <f t="shared" si="22"/>
        <v>0</v>
      </c>
      <c r="I62" s="268">
        <f t="shared" si="22"/>
        <v>0</v>
      </c>
      <c r="J62" s="268">
        <f t="shared" si="22"/>
        <v>1</v>
      </c>
      <c r="K62" s="268">
        <f t="shared" si="22"/>
        <v>0</v>
      </c>
      <c r="L62" s="268">
        <f t="shared" si="22"/>
        <v>0</v>
      </c>
      <c r="M62" s="268">
        <f t="shared" si="22"/>
        <v>0</v>
      </c>
      <c r="N62" s="268">
        <f t="shared" si="22"/>
        <v>0</v>
      </c>
      <c r="O62" s="268">
        <f t="shared" si="22"/>
        <v>1</v>
      </c>
      <c r="P62" s="268">
        <f t="shared" si="22"/>
        <v>0</v>
      </c>
      <c r="Q62" s="268">
        <f t="shared" si="22"/>
        <v>0</v>
      </c>
      <c r="R62" s="268">
        <f t="shared" si="22"/>
        <v>0</v>
      </c>
      <c r="S62" s="268">
        <f t="shared" si="22"/>
        <v>0</v>
      </c>
      <c r="T62" s="268">
        <f t="shared" si="22"/>
        <v>0</v>
      </c>
      <c r="U62" s="268">
        <f t="shared" si="22"/>
        <v>0</v>
      </c>
      <c r="V62" s="268">
        <f t="shared" si="22"/>
        <v>1</v>
      </c>
      <c r="W62" s="268">
        <f t="shared" si="22"/>
        <v>0</v>
      </c>
      <c r="X62" s="268">
        <f t="shared" si="22"/>
        <v>0</v>
      </c>
      <c r="Y62" s="268">
        <f t="shared" si="22"/>
        <v>0</v>
      </c>
      <c r="Z62" s="268">
        <f t="shared" si="22"/>
        <v>0</v>
      </c>
      <c r="AA62" s="268">
        <f t="shared" si="22"/>
        <v>0</v>
      </c>
      <c r="AB62" s="268">
        <f t="shared" si="22"/>
        <v>0</v>
      </c>
      <c r="AC62" s="268">
        <f t="shared" si="22"/>
        <v>1</v>
      </c>
      <c r="AD62" s="268">
        <f t="shared" si="22"/>
        <v>0</v>
      </c>
      <c r="AE62" s="268">
        <f t="shared" si="22"/>
        <v>0</v>
      </c>
      <c r="AF62" s="268">
        <f t="shared" si="22"/>
        <v>0</v>
      </c>
      <c r="AG62" s="268">
        <f t="shared" si="22"/>
        <v>0</v>
      </c>
      <c r="AH62" s="268">
        <f t="shared" si="22"/>
        <v>0</v>
      </c>
      <c r="AI62" s="268">
        <f t="shared" si="22"/>
        <v>0</v>
      </c>
      <c r="AJ62" s="268">
        <f t="shared" si="22"/>
        <v>1</v>
      </c>
      <c r="AK62" s="268">
        <f t="shared" si="22"/>
        <v>0</v>
      </c>
      <c r="AL62" s="269">
        <f>SUM(G62:AK62)</f>
        <v>5</v>
      </c>
      <c r="AM62" s="270"/>
      <c r="AN62" s="270" t="b">
        <v>0</v>
      </c>
    </row>
    <row r="63" ht="15.75" customHeight="1">
      <c r="A63" s="249" t="s">
        <v>24</v>
      </c>
      <c r="B63" s="256" t="s">
        <v>43</v>
      </c>
      <c r="C63" s="256" t="s">
        <v>15</v>
      </c>
      <c r="D63" s="273" t="s">
        <v>248</v>
      </c>
      <c r="E63" s="256"/>
      <c r="F63" s="256"/>
      <c r="G63" s="257"/>
      <c r="H63" s="257"/>
      <c r="I63" s="259"/>
      <c r="J63" s="259"/>
      <c r="K63" s="259"/>
      <c r="L63" s="335"/>
      <c r="M63" s="336"/>
      <c r="N63" s="258"/>
      <c r="O63" s="258"/>
      <c r="P63" s="259"/>
      <c r="Q63" s="259"/>
      <c r="R63" s="259"/>
      <c r="S63" s="335"/>
      <c r="T63" s="336"/>
      <c r="U63" s="258"/>
      <c r="V63" s="258"/>
      <c r="W63" s="259"/>
      <c r="X63" s="259"/>
      <c r="Y63" s="259"/>
      <c r="Z63" s="335"/>
      <c r="AA63" s="336"/>
      <c r="AB63" s="258"/>
      <c r="AC63" s="258"/>
      <c r="AD63" s="259"/>
      <c r="AE63" s="259"/>
      <c r="AF63" s="259"/>
      <c r="AG63" s="335"/>
      <c r="AH63" s="336"/>
      <c r="AI63" s="258"/>
      <c r="AJ63" s="258"/>
      <c r="AK63" s="259"/>
      <c r="AL63" s="262">
        <f>SUM(G63:AJ63)</f>
        <v>0</v>
      </c>
      <c r="AM63" s="264"/>
      <c r="AN63" s="263" t="b">
        <v>0</v>
      </c>
    </row>
    <row r="64" ht="15.75" customHeight="1">
      <c r="A64" s="266" t="s">
        <v>24</v>
      </c>
      <c r="B64" s="267" t="s">
        <v>43</v>
      </c>
      <c r="C64" s="267" t="s">
        <v>15</v>
      </c>
      <c r="D64" s="283" t="s">
        <v>245</v>
      </c>
      <c r="E64" s="284"/>
      <c r="F64" s="285"/>
      <c r="G64" s="268">
        <f t="shared" ref="G64:AK64" si="23">SUM(G63)</f>
        <v>0</v>
      </c>
      <c r="H64" s="268">
        <f t="shared" si="23"/>
        <v>0</v>
      </c>
      <c r="I64" s="268">
        <f t="shared" si="23"/>
        <v>0</v>
      </c>
      <c r="J64" s="268">
        <f t="shared" si="23"/>
        <v>0</v>
      </c>
      <c r="K64" s="268">
        <f t="shared" si="23"/>
        <v>0</v>
      </c>
      <c r="L64" s="268">
        <f t="shared" si="23"/>
        <v>0</v>
      </c>
      <c r="M64" s="268">
        <f t="shared" si="23"/>
        <v>0</v>
      </c>
      <c r="N64" s="268">
        <f t="shared" si="23"/>
        <v>0</v>
      </c>
      <c r="O64" s="268">
        <f t="shared" si="23"/>
        <v>0</v>
      </c>
      <c r="P64" s="268">
        <f t="shared" si="23"/>
        <v>0</v>
      </c>
      <c r="Q64" s="268">
        <f t="shared" si="23"/>
        <v>0</v>
      </c>
      <c r="R64" s="268">
        <f t="shared" si="23"/>
        <v>0</v>
      </c>
      <c r="S64" s="268">
        <f t="shared" si="23"/>
        <v>0</v>
      </c>
      <c r="T64" s="268">
        <f t="shared" si="23"/>
        <v>0</v>
      </c>
      <c r="U64" s="268">
        <f t="shared" si="23"/>
        <v>0</v>
      </c>
      <c r="V64" s="268">
        <f t="shared" si="23"/>
        <v>0</v>
      </c>
      <c r="W64" s="268">
        <f t="shared" si="23"/>
        <v>0</v>
      </c>
      <c r="X64" s="268">
        <f t="shared" si="23"/>
        <v>0</v>
      </c>
      <c r="Y64" s="268">
        <f t="shared" si="23"/>
        <v>0</v>
      </c>
      <c r="Z64" s="268">
        <f t="shared" si="23"/>
        <v>0</v>
      </c>
      <c r="AA64" s="268">
        <f t="shared" si="23"/>
        <v>0</v>
      </c>
      <c r="AB64" s="268">
        <f t="shared" si="23"/>
        <v>0</v>
      </c>
      <c r="AC64" s="268">
        <f t="shared" si="23"/>
        <v>0</v>
      </c>
      <c r="AD64" s="268">
        <f t="shared" si="23"/>
        <v>0</v>
      </c>
      <c r="AE64" s="268">
        <f t="shared" si="23"/>
        <v>0</v>
      </c>
      <c r="AF64" s="268">
        <f t="shared" si="23"/>
        <v>0</v>
      </c>
      <c r="AG64" s="268">
        <f t="shared" si="23"/>
        <v>0</v>
      </c>
      <c r="AH64" s="268">
        <f t="shared" si="23"/>
        <v>0</v>
      </c>
      <c r="AI64" s="268">
        <f t="shared" si="23"/>
        <v>0</v>
      </c>
      <c r="AJ64" s="268">
        <f t="shared" si="23"/>
        <v>0</v>
      </c>
      <c r="AK64" s="268">
        <f t="shared" si="23"/>
        <v>0</v>
      </c>
      <c r="AL64" s="269">
        <f>SUM(G64:AK64)</f>
        <v>0</v>
      </c>
      <c r="AM64" s="270"/>
      <c r="AN64" s="270" t="b">
        <v>0</v>
      </c>
    </row>
    <row r="65" ht="15.75" customHeight="1">
      <c r="A65" s="340" t="s">
        <v>24</v>
      </c>
      <c r="B65" s="256" t="s">
        <v>43</v>
      </c>
      <c r="C65" s="256" t="s">
        <v>11</v>
      </c>
      <c r="D65" s="273" t="s">
        <v>156</v>
      </c>
      <c r="E65" s="274"/>
      <c r="F65" s="275"/>
      <c r="G65" s="257"/>
      <c r="H65" s="257"/>
      <c r="I65" s="259"/>
      <c r="J65" s="259"/>
      <c r="K65" s="259"/>
      <c r="L65" s="335"/>
      <c r="M65" s="336"/>
      <c r="N65" s="258"/>
      <c r="O65" s="258"/>
      <c r="P65" s="259"/>
      <c r="Q65" s="259"/>
      <c r="R65" s="259"/>
      <c r="S65" s="335"/>
      <c r="T65" s="336"/>
      <c r="U65" s="258"/>
      <c r="V65" s="258"/>
      <c r="W65" s="259"/>
      <c r="X65" s="259"/>
      <c r="Y65" s="259"/>
      <c r="Z65" s="335"/>
      <c r="AA65" s="336"/>
      <c r="AB65" s="258"/>
      <c r="AC65" s="258"/>
      <c r="AD65" s="259"/>
      <c r="AE65" s="259">
        <v>3.0</v>
      </c>
      <c r="AF65" s="259"/>
      <c r="AG65" s="335"/>
      <c r="AH65" s="336"/>
      <c r="AI65" s="258"/>
      <c r="AJ65" s="258"/>
      <c r="AK65" s="259"/>
      <c r="AL65" s="262"/>
      <c r="AM65" s="264"/>
      <c r="AN65" s="264" t="b">
        <v>0</v>
      </c>
    </row>
    <row r="66" ht="15.75" customHeight="1">
      <c r="A66" s="341" t="s">
        <v>24</v>
      </c>
      <c r="B66" s="267" t="s">
        <v>43</v>
      </c>
      <c r="C66" s="267" t="s">
        <v>11</v>
      </c>
      <c r="D66" s="283" t="s">
        <v>141</v>
      </c>
      <c r="E66" s="284"/>
      <c r="F66" s="285"/>
      <c r="G66" s="268">
        <f t="shared" ref="G66:AK66" si="24">SUM(G65)</f>
        <v>0</v>
      </c>
      <c r="H66" s="268">
        <f t="shared" si="24"/>
        <v>0</v>
      </c>
      <c r="I66" s="268">
        <f t="shared" si="24"/>
        <v>0</v>
      </c>
      <c r="J66" s="268">
        <f t="shared" si="24"/>
        <v>0</v>
      </c>
      <c r="K66" s="268">
        <f t="shared" si="24"/>
        <v>0</v>
      </c>
      <c r="L66" s="268">
        <f t="shared" si="24"/>
        <v>0</v>
      </c>
      <c r="M66" s="268">
        <f t="shared" si="24"/>
        <v>0</v>
      </c>
      <c r="N66" s="268">
        <f t="shared" si="24"/>
        <v>0</v>
      </c>
      <c r="O66" s="268">
        <f t="shared" si="24"/>
        <v>0</v>
      </c>
      <c r="P66" s="268">
        <f t="shared" si="24"/>
        <v>0</v>
      </c>
      <c r="Q66" s="268">
        <f t="shared" si="24"/>
        <v>0</v>
      </c>
      <c r="R66" s="268">
        <f t="shared" si="24"/>
        <v>0</v>
      </c>
      <c r="S66" s="268">
        <f t="shared" si="24"/>
        <v>0</v>
      </c>
      <c r="T66" s="268">
        <f t="shared" si="24"/>
        <v>0</v>
      </c>
      <c r="U66" s="268">
        <f t="shared" si="24"/>
        <v>0</v>
      </c>
      <c r="V66" s="268">
        <f t="shared" si="24"/>
        <v>0</v>
      </c>
      <c r="W66" s="268">
        <f t="shared" si="24"/>
        <v>0</v>
      </c>
      <c r="X66" s="268">
        <f t="shared" si="24"/>
        <v>0</v>
      </c>
      <c r="Y66" s="268">
        <f t="shared" si="24"/>
        <v>0</v>
      </c>
      <c r="Z66" s="268">
        <f t="shared" si="24"/>
        <v>0</v>
      </c>
      <c r="AA66" s="268">
        <f t="shared" si="24"/>
        <v>0</v>
      </c>
      <c r="AB66" s="268">
        <f t="shared" si="24"/>
        <v>0</v>
      </c>
      <c r="AC66" s="268">
        <f t="shared" si="24"/>
        <v>0</v>
      </c>
      <c r="AD66" s="268">
        <f t="shared" si="24"/>
        <v>0</v>
      </c>
      <c r="AE66" s="268">
        <f t="shared" si="24"/>
        <v>3</v>
      </c>
      <c r="AF66" s="268">
        <f t="shared" si="24"/>
        <v>0</v>
      </c>
      <c r="AG66" s="268">
        <f t="shared" si="24"/>
        <v>0</v>
      </c>
      <c r="AH66" s="268">
        <f t="shared" si="24"/>
        <v>0</v>
      </c>
      <c r="AI66" s="268">
        <f t="shared" si="24"/>
        <v>0</v>
      </c>
      <c r="AJ66" s="268">
        <f t="shared" si="24"/>
        <v>0</v>
      </c>
      <c r="AK66" s="268">
        <f t="shared" si="24"/>
        <v>0</v>
      </c>
      <c r="AL66" s="269">
        <f>SUM(G66:AK66)</f>
        <v>3</v>
      </c>
      <c r="AM66" s="270"/>
      <c r="AN66" s="270" t="b">
        <v>0</v>
      </c>
    </row>
    <row r="67" ht="15.75" customHeight="1">
      <c r="A67" s="249" t="s">
        <v>24</v>
      </c>
      <c r="B67" s="256" t="s">
        <v>45</v>
      </c>
      <c r="C67" s="256" t="s">
        <v>15</v>
      </c>
      <c r="D67" s="273" t="s">
        <v>252</v>
      </c>
      <c r="E67" s="274"/>
      <c r="F67" s="275"/>
      <c r="G67" s="257">
        <v>1.0</v>
      </c>
      <c r="H67" s="257">
        <v>1.0</v>
      </c>
      <c r="I67" s="259">
        <v>1.0</v>
      </c>
      <c r="J67" s="259">
        <v>1.0</v>
      </c>
      <c r="K67" s="259">
        <v>1.0</v>
      </c>
      <c r="L67" s="335"/>
      <c r="M67" s="336"/>
      <c r="N67" s="258">
        <v>1.0</v>
      </c>
      <c r="O67" s="258">
        <v>1.0</v>
      </c>
      <c r="P67" s="259">
        <v>1.0</v>
      </c>
      <c r="Q67" s="259">
        <v>1.0</v>
      </c>
      <c r="R67" s="259">
        <v>1.0</v>
      </c>
      <c r="S67" s="335"/>
      <c r="T67" s="336"/>
      <c r="U67" s="258">
        <v>1.0</v>
      </c>
      <c r="V67" s="258">
        <v>1.0</v>
      </c>
      <c r="W67" s="259">
        <v>1.0</v>
      </c>
      <c r="X67" s="259">
        <v>1.0</v>
      </c>
      <c r="Y67" s="259">
        <v>1.0</v>
      </c>
      <c r="Z67" s="335"/>
      <c r="AA67" s="336"/>
      <c r="AB67" s="258">
        <v>1.0</v>
      </c>
      <c r="AC67" s="258">
        <v>1.0</v>
      </c>
      <c r="AD67" s="259">
        <v>1.0</v>
      </c>
      <c r="AE67" s="259">
        <v>1.0</v>
      </c>
      <c r="AF67" s="259">
        <v>1.0</v>
      </c>
      <c r="AG67" s="335"/>
      <c r="AH67" s="336"/>
      <c r="AI67" s="258">
        <v>1.0</v>
      </c>
      <c r="AJ67" s="258">
        <v>1.0</v>
      </c>
      <c r="AK67" s="259"/>
      <c r="AL67" s="262">
        <f t="shared" ref="AL67:AL68" si="25">SUM(G67:AJ67)</f>
        <v>22</v>
      </c>
      <c r="AM67" s="265"/>
      <c r="AN67" s="263" t="b">
        <v>1</v>
      </c>
    </row>
    <row r="68" ht="15.75" customHeight="1">
      <c r="A68" s="249" t="s">
        <v>24</v>
      </c>
      <c r="B68" s="256" t="s">
        <v>45</v>
      </c>
      <c r="C68" s="256" t="s">
        <v>15</v>
      </c>
      <c r="D68" s="273"/>
      <c r="E68" s="256"/>
      <c r="F68" s="256"/>
      <c r="G68" s="257"/>
      <c r="H68" s="257"/>
      <c r="I68" s="259"/>
      <c r="J68" s="259"/>
      <c r="K68" s="259"/>
      <c r="L68" s="335"/>
      <c r="M68" s="336"/>
      <c r="N68" s="258"/>
      <c r="O68" s="258"/>
      <c r="P68" s="259"/>
      <c r="Q68" s="259"/>
      <c r="R68" s="259"/>
      <c r="S68" s="335"/>
      <c r="T68" s="336"/>
      <c r="U68" s="258"/>
      <c r="V68" s="258"/>
      <c r="W68" s="259"/>
      <c r="X68" s="259"/>
      <c r="Y68" s="259"/>
      <c r="Z68" s="335"/>
      <c r="AA68" s="336"/>
      <c r="AB68" s="258"/>
      <c r="AC68" s="258"/>
      <c r="AD68" s="259"/>
      <c r="AE68" s="259"/>
      <c r="AF68" s="259"/>
      <c r="AG68" s="335"/>
      <c r="AH68" s="336"/>
      <c r="AI68" s="258"/>
      <c r="AJ68" s="258"/>
      <c r="AK68" s="259"/>
      <c r="AL68" s="262">
        <f t="shared" si="25"/>
        <v>0</v>
      </c>
      <c r="AM68" s="265"/>
      <c r="AN68" s="263" t="b">
        <v>0</v>
      </c>
    </row>
    <row r="69" ht="15.75" customHeight="1">
      <c r="A69" s="266" t="s">
        <v>24</v>
      </c>
      <c r="B69" s="267" t="s">
        <v>45</v>
      </c>
      <c r="C69" s="267" t="s">
        <v>15</v>
      </c>
      <c r="D69" s="283" t="s">
        <v>245</v>
      </c>
      <c r="E69" s="284"/>
      <c r="F69" s="285"/>
      <c r="G69" s="268">
        <f t="shared" ref="G69:AK69" si="26">SUM(G67:G68)</f>
        <v>1</v>
      </c>
      <c r="H69" s="268">
        <f t="shared" si="26"/>
        <v>1</v>
      </c>
      <c r="I69" s="268">
        <f t="shared" si="26"/>
        <v>1</v>
      </c>
      <c r="J69" s="268">
        <f t="shared" si="26"/>
        <v>1</v>
      </c>
      <c r="K69" s="268">
        <f t="shared" si="26"/>
        <v>1</v>
      </c>
      <c r="L69" s="268">
        <f t="shared" si="26"/>
        <v>0</v>
      </c>
      <c r="M69" s="268">
        <f t="shared" si="26"/>
        <v>0</v>
      </c>
      <c r="N69" s="268">
        <f t="shared" si="26"/>
        <v>1</v>
      </c>
      <c r="O69" s="268">
        <f t="shared" si="26"/>
        <v>1</v>
      </c>
      <c r="P69" s="268">
        <f t="shared" si="26"/>
        <v>1</v>
      </c>
      <c r="Q69" s="268">
        <f t="shared" si="26"/>
        <v>1</v>
      </c>
      <c r="R69" s="268">
        <f t="shared" si="26"/>
        <v>1</v>
      </c>
      <c r="S69" s="268">
        <f t="shared" si="26"/>
        <v>0</v>
      </c>
      <c r="T69" s="268">
        <f t="shared" si="26"/>
        <v>0</v>
      </c>
      <c r="U69" s="268">
        <f t="shared" si="26"/>
        <v>1</v>
      </c>
      <c r="V69" s="268">
        <f t="shared" si="26"/>
        <v>1</v>
      </c>
      <c r="W69" s="268">
        <f t="shared" si="26"/>
        <v>1</v>
      </c>
      <c r="X69" s="268">
        <f t="shared" si="26"/>
        <v>1</v>
      </c>
      <c r="Y69" s="268">
        <f t="shared" si="26"/>
        <v>1</v>
      </c>
      <c r="Z69" s="268">
        <f t="shared" si="26"/>
        <v>0</v>
      </c>
      <c r="AA69" s="268">
        <f t="shared" si="26"/>
        <v>0</v>
      </c>
      <c r="AB69" s="268">
        <f t="shared" si="26"/>
        <v>1</v>
      </c>
      <c r="AC69" s="268">
        <f t="shared" si="26"/>
        <v>1</v>
      </c>
      <c r="AD69" s="268">
        <f t="shared" si="26"/>
        <v>1</v>
      </c>
      <c r="AE69" s="268">
        <f t="shared" si="26"/>
        <v>1</v>
      </c>
      <c r="AF69" s="268">
        <f t="shared" si="26"/>
        <v>1</v>
      </c>
      <c r="AG69" s="268">
        <f t="shared" si="26"/>
        <v>0</v>
      </c>
      <c r="AH69" s="268">
        <f t="shared" si="26"/>
        <v>0</v>
      </c>
      <c r="AI69" s="268">
        <f t="shared" si="26"/>
        <v>1</v>
      </c>
      <c r="AJ69" s="268">
        <f t="shared" si="26"/>
        <v>1</v>
      </c>
      <c r="AK69" s="268">
        <f t="shared" si="26"/>
        <v>0</v>
      </c>
      <c r="AL69" s="269">
        <f>SUM(G69:AK69)</f>
        <v>22</v>
      </c>
      <c r="AM69" s="270"/>
      <c r="AN69" s="270" t="b">
        <v>0</v>
      </c>
    </row>
    <row r="70" ht="15.75" customHeight="1">
      <c r="A70" s="249" t="s">
        <v>24</v>
      </c>
      <c r="B70" s="256" t="s">
        <v>45</v>
      </c>
      <c r="C70" s="256" t="s">
        <v>11</v>
      </c>
      <c r="D70" s="273" t="s">
        <v>161</v>
      </c>
      <c r="E70" s="274"/>
      <c r="F70" s="275"/>
      <c r="G70" s="257">
        <v>1.0</v>
      </c>
      <c r="H70" s="257">
        <v>1.0</v>
      </c>
      <c r="I70" s="259">
        <v>1.0</v>
      </c>
      <c r="J70" s="259">
        <v>1.0</v>
      </c>
      <c r="K70" s="259">
        <v>1.0</v>
      </c>
      <c r="L70" s="335">
        <v>1.0</v>
      </c>
      <c r="M70" s="336">
        <v>1.0</v>
      </c>
      <c r="N70" s="258">
        <v>1.0</v>
      </c>
      <c r="O70" s="258">
        <v>1.0</v>
      </c>
      <c r="P70" s="259">
        <v>1.0</v>
      </c>
      <c r="Q70" s="259">
        <v>1.0</v>
      </c>
      <c r="R70" s="259">
        <v>1.0</v>
      </c>
      <c r="S70" s="335">
        <v>1.0</v>
      </c>
      <c r="T70" s="336">
        <v>1.0</v>
      </c>
      <c r="U70" s="258">
        <v>1.0</v>
      </c>
      <c r="V70" s="258">
        <v>1.0</v>
      </c>
      <c r="W70" s="259">
        <v>1.0</v>
      </c>
      <c r="X70" s="259">
        <v>1.0</v>
      </c>
      <c r="Y70" s="259">
        <v>1.0</v>
      </c>
      <c r="Z70" s="335">
        <v>1.0</v>
      </c>
      <c r="AA70" s="336">
        <v>1.0</v>
      </c>
      <c r="AB70" s="258">
        <v>1.0</v>
      </c>
      <c r="AC70" s="258">
        <v>1.0</v>
      </c>
      <c r="AD70" s="259">
        <v>1.0</v>
      </c>
      <c r="AE70" s="259">
        <v>1.0</v>
      </c>
      <c r="AF70" s="259">
        <v>1.0</v>
      </c>
      <c r="AG70" s="335">
        <v>1.0</v>
      </c>
      <c r="AH70" s="336">
        <v>1.0</v>
      </c>
      <c r="AI70" s="258">
        <v>1.0</v>
      </c>
      <c r="AJ70" s="258">
        <v>1.0</v>
      </c>
      <c r="AK70" s="259"/>
      <c r="AL70" s="262">
        <f t="shared" ref="AL70:AL71" si="27">SUM(G70:AJ70)</f>
        <v>30</v>
      </c>
      <c r="AM70" s="264"/>
      <c r="AN70" s="263" t="b">
        <v>0</v>
      </c>
    </row>
    <row r="71" ht="15.75" customHeight="1">
      <c r="A71" s="249" t="s">
        <v>24</v>
      </c>
      <c r="B71" s="256" t="s">
        <v>45</v>
      </c>
      <c r="C71" s="256" t="s">
        <v>11</v>
      </c>
      <c r="D71" s="273"/>
      <c r="E71" s="256"/>
      <c r="F71" s="256"/>
      <c r="G71" s="257"/>
      <c r="H71" s="257"/>
      <c r="I71" s="259"/>
      <c r="J71" s="259"/>
      <c r="K71" s="259"/>
      <c r="L71" s="335"/>
      <c r="M71" s="336"/>
      <c r="N71" s="258"/>
      <c r="O71" s="258"/>
      <c r="P71" s="259"/>
      <c r="Q71" s="259"/>
      <c r="R71" s="259"/>
      <c r="S71" s="335"/>
      <c r="T71" s="336"/>
      <c r="U71" s="258"/>
      <c r="V71" s="258"/>
      <c r="W71" s="259"/>
      <c r="X71" s="259"/>
      <c r="Y71" s="259"/>
      <c r="Z71" s="335"/>
      <c r="AA71" s="336"/>
      <c r="AB71" s="258"/>
      <c r="AC71" s="258"/>
      <c r="AD71" s="259"/>
      <c r="AE71" s="259"/>
      <c r="AF71" s="259"/>
      <c r="AG71" s="335"/>
      <c r="AH71" s="336"/>
      <c r="AI71" s="258"/>
      <c r="AJ71" s="258"/>
      <c r="AK71" s="259"/>
      <c r="AL71" s="262">
        <f t="shared" si="27"/>
        <v>0</v>
      </c>
      <c r="AM71" s="265"/>
      <c r="AN71" s="263" t="b">
        <v>0</v>
      </c>
    </row>
    <row r="72" ht="15.75" customHeight="1">
      <c r="A72" s="266" t="s">
        <v>24</v>
      </c>
      <c r="B72" s="267" t="s">
        <v>45</v>
      </c>
      <c r="C72" s="267" t="s">
        <v>11</v>
      </c>
      <c r="D72" s="283" t="s">
        <v>141</v>
      </c>
      <c r="E72" s="284"/>
      <c r="F72" s="285"/>
      <c r="G72" s="268">
        <f t="shared" ref="G72:AK72" si="28">SUM(G70:G71)</f>
        <v>1</v>
      </c>
      <c r="H72" s="268">
        <f t="shared" si="28"/>
        <v>1</v>
      </c>
      <c r="I72" s="268">
        <f t="shared" si="28"/>
        <v>1</v>
      </c>
      <c r="J72" s="268">
        <f t="shared" si="28"/>
        <v>1</v>
      </c>
      <c r="K72" s="268">
        <f t="shared" si="28"/>
        <v>1</v>
      </c>
      <c r="L72" s="268">
        <f t="shared" si="28"/>
        <v>1</v>
      </c>
      <c r="M72" s="268">
        <f t="shared" si="28"/>
        <v>1</v>
      </c>
      <c r="N72" s="268">
        <f t="shared" si="28"/>
        <v>1</v>
      </c>
      <c r="O72" s="268">
        <f t="shared" si="28"/>
        <v>1</v>
      </c>
      <c r="P72" s="268">
        <f t="shared" si="28"/>
        <v>1</v>
      </c>
      <c r="Q72" s="268">
        <f t="shared" si="28"/>
        <v>1</v>
      </c>
      <c r="R72" s="268">
        <f t="shared" si="28"/>
        <v>1</v>
      </c>
      <c r="S72" s="268">
        <f t="shared" si="28"/>
        <v>1</v>
      </c>
      <c r="T72" s="268">
        <f t="shared" si="28"/>
        <v>1</v>
      </c>
      <c r="U72" s="268">
        <f t="shared" si="28"/>
        <v>1</v>
      </c>
      <c r="V72" s="268">
        <f t="shared" si="28"/>
        <v>1</v>
      </c>
      <c r="W72" s="268">
        <f t="shared" si="28"/>
        <v>1</v>
      </c>
      <c r="X72" s="268">
        <f t="shared" si="28"/>
        <v>1</v>
      </c>
      <c r="Y72" s="268">
        <f t="shared" si="28"/>
        <v>1</v>
      </c>
      <c r="Z72" s="268">
        <f t="shared" si="28"/>
        <v>1</v>
      </c>
      <c r="AA72" s="268">
        <f t="shared" si="28"/>
        <v>1</v>
      </c>
      <c r="AB72" s="268">
        <f t="shared" si="28"/>
        <v>1</v>
      </c>
      <c r="AC72" s="268">
        <f t="shared" si="28"/>
        <v>1</v>
      </c>
      <c r="AD72" s="268">
        <f t="shared" si="28"/>
        <v>1</v>
      </c>
      <c r="AE72" s="268">
        <f t="shared" si="28"/>
        <v>1</v>
      </c>
      <c r="AF72" s="268">
        <f t="shared" si="28"/>
        <v>1</v>
      </c>
      <c r="AG72" s="268">
        <f t="shared" si="28"/>
        <v>1</v>
      </c>
      <c r="AH72" s="268">
        <f t="shared" si="28"/>
        <v>1</v>
      </c>
      <c r="AI72" s="268">
        <f t="shared" si="28"/>
        <v>1</v>
      </c>
      <c r="AJ72" s="268">
        <f t="shared" si="28"/>
        <v>1</v>
      </c>
      <c r="AK72" s="268">
        <f t="shared" si="28"/>
        <v>0</v>
      </c>
      <c r="AL72" s="269">
        <f>SUM(G72:AK72)</f>
        <v>30</v>
      </c>
      <c r="AM72" s="270"/>
      <c r="AN72" s="270" t="b">
        <v>0</v>
      </c>
    </row>
    <row r="73" ht="15.75" customHeight="1">
      <c r="A73" s="249" t="s">
        <v>32</v>
      </c>
      <c r="B73" s="256" t="s">
        <v>32</v>
      </c>
      <c r="C73" s="256" t="s">
        <v>15</v>
      </c>
      <c r="D73" s="273" t="s">
        <v>254</v>
      </c>
      <c r="E73" s="274"/>
      <c r="F73" s="294"/>
      <c r="G73" s="295"/>
      <c r="H73" s="296"/>
      <c r="I73" s="296"/>
      <c r="J73" s="296"/>
      <c r="K73" s="296"/>
      <c r="L73" s="296"/>
      <c r="M73" s="296"/>
      <c r="N73" s="296"/>
      <c r="O73" s="296"/>
      <c r="P73" s="296"/>
      <c r="Q73" s="296"/>
      <c r="R73" s="296"/>
      <c r="S73" s="296"/>
      <c r="T73" s="296"/>
      <c r="U73" s="296"/>
      <c r="V73" s="296"/>
      <c r="W73" s="296"/>
      <c r="X73" s="296"/>
      <c r="Y73" s="296"/>
      <c r="Z73" s="296"/>
      <c r="AA73" s="296"/>
      <c r="AB73" s="296"/>
      <c r="AC73" s="296"/>
      <c r="AD73" s="296"/>
      <c r="AE73" s="296"/>
      <c r="AF73" s="296"/>
      <c r="AG73" s="296"/>
      <c r="AH73" s="296"/>
      <c r="AI73" s="296"/>
      <c r="AJ73" s="296"/>
      <c r="AK73" s="297"/>
      <c r="AL73" s="298"/>
      <c r="AM73" s="264"/>
      <c r="AN73" s="263" t="b">
        <v>0</v>
      </c>
    </row>
    <row r="74" ht="15.75" customHeight="1">
      <c r="A74" s="266" t="s">
        <v>32</v>
      </c>
      <c r="B74" s="288" t="s">
        <v>32</v>
      </c>
      <c r="C74" s="291" t="s">
        <v>15</v>
      </c>
      <c r="D74" s="292" t="s">
        <v>245</v>
      </c>
      <c r="E74" s="299"/>
      <c r="F74" s="32"/>
      <c r="G74" s="330"/>
      <c r="H74" s="296"/>
      <c r="I74" s="296"/>
      <c r="J74" s="296"/>
      <c r="K74" s="296"/>
      <c r="L74" s="296"/>
      <c r="M74" s="296"/>
      <c r="N74" s="296"/>
      <c r="O74" s="296"/>
      <c r="P74" s="296"/>
      <c r="Q74" s="296"/>
      <c r="R74" s="296"/>
      <c r="S74" s="296"/>
      <c r="T74" s="296"/>
      <c r="U74" s="296"/>
      <c r="V74" s="296"/>
      <c r="W74" s="296"/>
      <c r="X74" s="296"/>
      <c r="Y74" s="296"/>
      <c r="Z74" s="296"/>
      <c r="AA74" s="296"/>
      <c r="AB74" s="296"/>
      <c r="AC74" s="296"/>
      <c r="AD74" s="296"/>
      <c r="AE74" s="296"/>
      <c r="AF74" s="296"/>
      <c r="AG74" s="296"/>
      <c r="AH74" s="296"/>
      <c r="AI74" s="296"/>
      <c r="AJ74" s="296"/>
      <c r="AK74" s="297"/>
      <c r="AL74" s="298"/>
      <c r="AM74" s="302"/>
      <c r="AN74" s="270" t="b">
        <v>0</v>
      </c>
    </row>
    <row r="75" ht="15.75" customHeight="1">
      <c r="A75" s="249" t="s">
        <v>24</v>
      </c>
      <c r="B75" s="256" t="s">
        <v>73</v>
      </c>
      <c r="C75" s="256" t="s">
        <v>15</v>
      </c>
      <c r="D75" s="256" t="s">
        <v>263</v>
      </c>
      <c r="E75" s="256"/>
      <c r="F75" s="256"/>
      <c r="G75" s="257"/>
      <c r="H75" s="257"/>
      <c r="I75" s="258"/>
      <c r="J75" s="258"/>
      <c r="K75" s="258"/>
      <c r="L75" s="336"/>
      <c r="M75" s="336"/>
      <c r="N75" s="258"/>
      <c r="O75" s="258"/>
      <c r="P75" s="258"/>
      <c r="Q75" s="258"/>
      <c r="R75" s="258"/>
      <c r="S75" s="336"/>
      <c r="T75" s="336"/>
      <c r="U75" s="258"/>
      <c r="V75" s="258"/>
      <c r="W75" s="258"/>
      <c r="X75" s="258"/>
      <c r="Y75" s="258"/>
      <c r="Z75" s="336"/>
      <c r="AA75" s="336"/>
      <c r="AB75" s="258"/>
      <c r="AC75" s="258"/>
      <c r="AD75" s="258"/>
      <c r="AE75" s="258"/>
      <c r="AF75" s="258"/>
      <c r="AG75" s="336"/>
      <c r="AH75" s="336"/>
      <c r="AI75" s="258"/>
      <c r="AJ75" s="258"/>
      <c r="AK75" s="258"/>
      <c r="AL75" s="262">
        <f>SUM(G75:AJ75)</f>
        <v>0</v>
      </c>
      <c r="AM75" s="264"/>
      <c r="AN75" s="263" t="b">
        <v>0</v>
      </c>
    </row>
    <row r="76" ht="15.75" customHeight="1">
      <c r="A76" s="266" t="s">
        <v>24</v>
      </c>
      <c r="B76" s="288" t="s">
        <v>73</v>
      </c>
      <c r="C76" s="267" t="s">
        <v>15</v>
      </c>
      <c r="D76" s="267" t="s">
        <v>245</v>
      </c>
      <c r="E76" s="267"/>
      <c r="F76" s="267"/>
      <c r="G76" s="268">
        <f t="shared" ref="G76:AK76" si="29">SUM(G75)</f>
        <v>0</v>
      </c>
      <c r="H76" s="268">
        <f t="shared" si="29"/>
        <v>0</v>
      </c>
      <c r="I76" s="268">
        <f t="shared" si="29"/>
        <v>0</v>
      </c>
      <c r="J76" s="268">
        <f t="shared" si="29"/>
        <v>0</v>
      </c>
      <c r="K76" s="268">
        <f t="shared" si="29"/>
        <v>0</v>
      </c>
      <c r="L76" s="268">
        <f t="shared" si="29"/>
        <v>0</v>
      </c>
      <c r="M76" s="268">
        <f t="shared" si="29"/>
        <v>0</v>
      </c>
      <c r="N76" s="268">
        <f t="shared" si="29"/>
        <v>0</v>
      </c>
      <c r="O76" s="268">
        <f t="shared" si="29"/>
        <v>0</v>
      </c>
      <c r="P76" s="268">
        <f t="shared" si="29"/>
        <v>0</v>
      </c>
      <c r="Q76" s="268">
        <f t="shared" si="29"/>
        <v>0</v>
      </c>
      <c r="R76" s="268">
        <f t="shared" si="29"/>
        <v>0</v>
      </c>
      <c r="S76" s="268">
        <f t="shared" si="29"/>
        <v>0</v>
      </c>
      <c r="T76" s="268">
        <f t="shared" si="29"/>
        <v>0</v>
      </c>
      <c r="U76" s="268">
        <f t="shared" si="29"/>
        <v>0</v>
      </c>
      <c r="V76" s="268">
        <f t="shared" si="29"/>
        <v>0</v>
      </c>
      <c r="W76" s="268">
        <f t="shared" si="29"/>
        <v>0</v>
      </c>
      <c r="X76" s="268">
        <f t="shared" si="29"/>
        <v>0</v>
      </c>
      <c r="Y76" s="268">
        <f t="shared" si="29"/>
        <v>0</v>
      </c>
      <c r="Z76" s="268">
        <f t="shared" si="29"/>
        <v>0</v>
      </c>
      <c r="AA76" s="268">
        <f t="shared" si="29"/>
        <v>0</v>
      </c>
      <c r="AB76" s="268">
        <f t="shared" si="29"/>
        <v>0</v>
      </c>
      <c r="AC76" s="268">
        <f t="shared" si="29"/>
        <v>0</v>
      </c>
      <c r="AD76" s="268">
        <f t="shared" si="29"/>
        <v>0</v>
      </c>
      <c r="AE76" s="268">
        <f t="shared" si="29"/>
        <v>0</v>
      </c>
      <c r="AF76" s="268">
        <f t="shared" si="29"/>
        <v>0</v>
      </c>
      <c r="AG76" s="268">
        <f t="shared" si="29"/>
        <v>0</v>
      </c>
      <c r="AH76" s="268">
        <f t="shared" si="29"/>
        <v>0</v>
      </c>
      <c r="AI76" s="268">
        <f t="shared" si="29"/>
        <v>0</v>
      </c>
      <c r="AJ76" s="268">
        <f t="shared" si="29"/>
        <v>0</v>
      </c>
      <c r="AK76" s="268">
        <f t="shared" si="29"/>
        <v>0</v>
      </c>
      <c r="AL76" s="269">
        <f>SUM(G76:AK76)</f>
        <v>0</v>
      </c>
      <c r="AM76" s="270"/>
      <c r="AN76" s="303" t="b">
        <v>0</v>
      </c>
    </row>
    <row r="77" ht="15.75" customHeight="1">
      <c r="A77" s="249" t="s">
        <v>24</v>
      </c>
      <c r="B77" s="256" t="s">
        <v>50</v>
      </c>
      <c r="C77" s="256" t="s">
        <v>11</v>
      </c>
      <c r="D77" s="256" t="s">
        <v>168</v>
      </c>
      <c r="E77" s="256"/>
      <c r="F77" s="256"/>
      <c r="G77" s="257">
        <v>2.0</v>
      </c>
      <c r="H77" s="257">
        <v>2.0</v>
      </c>
      <c r="I77" s="258">
        <v>2.0</v>
      </c>
      <c r="J77" s="258">
        <v>2.0</v>
      </c>
      <c r="K77" s="258">
        <v>2.0</v>
      </c>
      <c r="L77" s="336">
        <v>2.0</v>
      </c>
      <c r="M77" s="336">
        <v>2.0</v>
      </c>
      <c r="N77" s="258">
        <v>2.0</v>
      </c>
      <c r="O77" s="258">
        <v>2.0</v>
      </c>
      <c r="P77" s="258">
        <v>2.0</v>
      </c>
      <c r="Q77" s="258">
        <v>2.0</v>
      </c>
      <c r="R77" s="258">
        <v>2.0</v>
      </c>
      <c r="S77" s="336">
        <v>2.0</v>
      </c>
      <c r="T77" s="336">
        <v>2.0</v>
      </c>
      <c r="U77" s="258">
        <v>2.0</v>
      </c>
      <c r="V77" s="258">
        <v>2.0</v>
      </c>
      <c r="W77" s="258">
        <v>2.0</v>
      </c>
      <c r="X77" s="258">
        <v>2.0</v>
      </c>
      <c r="Y77" s="258">
        <v>2.0</v>
      </c>
      <c r="Z77" s="336">
        <v>2.0</v>
      </c>
      <c r="AA77" s="336">
        <v>2.0</v>
      </c>
      <c r="AB77" s="258">
        <v>2.0</v>
      </c>
      <c r="AC77" s="258">
        <v>2.0</v>
      </c>
      <c r="AD77" s="258">
        <v>2.0</v>
      </c>
      <c r="AE77" s="258">
        <v>2.0</v>
      </c>
      <c r="AF77" s="258">
        <v>2.0</v>
      </c>
      <c r="AG77" s="336">
        <v>2.0</v>
      </c>
      <c r="AH77" s="336">
        <v>2.0</v>
      </c>
      <c r="AI77" s="258">
        <v>2.0</v>
      </c>
      <c r="AJ77" s="258">
        <v>2.0</v>
      </c>
      <c r="AK77" s="258"/>
      <c r="AL77" s="262">
        <f t="shared" ref="AL77:AL79" si="30">SUM(G77:AJ77)</f>
        <v>60</v>
      </c>
      <c r="AM77" s="264"/>
      <c r="AN77" s="263" t="b">
        <v>0</v>
      </c>
    </row>
    <row r="78" ht="15.75" customHeight="1">
      <c r="A78" s="249" t="s">
        <v>24</v>
      </c>
      <c r="B78" s="256" t="s">
        <v>50</v>
      </c>
      <c r="C78" s="256" t="s">
        <v>11</v>
      </c>
      <c r="D78" s="256" t="s">
        <v>156</v>
      </c>
      <c r="E78" s="256"/>
      <c r="F78" s="256"/>
      <c r="G78" s="304"/>
      <c r="H78" s="257"/>
      <c r="I78" s="258"/>
      <c r="J78" s="258"/>
      <c r="K78" s="258"/>
      <c r="L78" s="336"/>
      <c r="M78" s="336"/>
      <c r="N78" s="259"/>
      <c r="O78" s="259"/>
      <c r="P78" s="258"/>
      <c r="Q78" s="258"/>
      <c r="R78" s="258"/>
      <c r="S78" s="336"/>
      <c r="T78" s="336"/>
      <c r="U78" s="259"/>
      <c r="V78" s="259"/>
      <c r="W78" s="258"/>
      <c r="X78" s="258"/>
      <c r="Y78" s="258"/>
      <c r="Z78" s="336"/>
      <c r="AA78" s="336"/>
      <c r="AB78" s="259"/>
      <c r="AC78" s="259"/>
      <c r="AD78" s="258"/>
      <c r="AE78" s="258"/>
      <c r="AF78" s="258"/>
      <c r="AG78" s="336"/>
      <c r="AH78" s="336"/>
      <c r="AI78" s="259"/>
      <c r="AJ78" s="259"/>
      <c r="AK78" s="258"/>
      <c r="AL78" s="262">
        <f t="shared" si="30"/>
        <v>0</v>
      </c>
      <c r="AM78" s="264"/>
      <c r="AN78" s="263" t="b">
        <v>0</v>
      </c>
    </row>
    <row r="79" ht="15.75" customHeight="1">
      <c r="A79" s="249" t="s">
        <v>24</v>
      </c>
      <c r="B79" s="256" t="s">
        <v>50</v>
      </c>
      <c r="C79" s="256" t="s">
        <v>11</v>
      </c>
      <c r="D79" s="256"/>
      <c r="E79" s="256"/>
      <c r="F79" s="256"/>
      <c r="G79" s="327"/>
      <c r="H79" s="257"/>
      <c r="I79" s="258"/>
      <c r="J79" s="258"/>
      <c r="K79" s="258"/>
      <c r="L79" s="336"/>
      <c r="M79" s="336"/>
      <c r="N79" s="259"/>
      <c r="O79" s="259"/>
      <c r="P79" s="258"/>
      <c r="Q79" s="258"/>
      <c r="R79" s="258"/>
      <c r="S79" s="336"/>
      <c r="T79" s="336"/>
      <c r="U79" s="259"/>
      <c r="V79" s="259"/>
      <c r="W79" s="258"/>
      <c r="X79" s="258"/>
      <c r="Y79" s="258"/>
      <c r="Z79" s="336"/>
      <c r="AA79" s="336"/>
      <c r="AB79" s="259"/>
      <c r="AC79" s="259"/>
      <c r="AD79" s="258"/>
      <c r="AE79" s="258"/>
      <c r="AF79" s="258"/>
      <c r="AG79" s="336"/>
      <c r="AH79" s="336"/>
      <c r="AI79" s="259"/>
      <c r="AJ79" s="259"/>
      <c r="AK79" s="258"/>
      <c r="AL79" s="262">
        <f t="shared" si="30"/>
        <v>0</v>
      </c>
      <c r="AM79" s="264"/>
      <c r="AN79" s="263" t="b">
        <v>0</v>
      </c>
    </row>
    <row r="80" ht="15.75" customHeight="1">
      <c r="A80" s="266" t="s">
        <v>24</v>
      </c>
      <c r="B80" s="288" t="s">
        <v>50</v>
      </c>
      <c r="C80" s="291" t="s">
        <v>11</v>
      </c>
      <c r="D80" s="267" t="s">
        <v>141</v>
      </c>
      <c r="E80" s="267"/>
      <c r="F80" s="267"/>
      <c r="G80" s="305">
        <f t="shared" ref="G80:AK80" si="31">SUM(G77:G79)</f>
        <v>2</v>
      </c>
      <c r="H80" s="305">
        <f t="shared" si="31"/>
        <v>2</v>
      </c>
      <c r="I80" s="305">
        <f t="shared" si="31"/>
        <v>2</v>
      </c>
      <c r="J80" s="305">
        <f t="shared" si="31"/>
        <v>2</v>
      </c>
      <c r="K80" s="305">
        <f t="shared" si="31"/>
        <v>2</v>
      </c>
      <c r="L80" s="305">
        <f t="shared" si="31"/>
        <v>2</v>
      </c>
      <c r="M80" s="305">
        <f t="shared" si="31"/>
        <v>2</v>
      </c>
      <c r="N80" s="305">
        <f t="shared" si="31"/>
        <v>2</v>
      </c>
      <c r="O80" s="305">
        <f t="shared" si="31"/>
        <v>2</v>
      </c>
      <c r="P80" s="305">
        <f t="shared" si="31"/>
        <v>2</v>
      </c>
      <c r="Q80" s="305">
        <f t="shared" si="31"/>
        <v>2</v>
      </c>
      <c r="R80" s="305">
        <f t="shared" si="31"/>
        <v>2</v>
      </c>
      <c r="S80" s="305">
        <f t="shared" si="31"/>
        <v>2</v>
      </c>
      <c r="T80" s="305">
        <f t="shared" si="31"/>
        <v>2</v>
      </c>
      <c r="U80" s="305">
        <f t="shared" si="31"/>
        <v>2</v>
      </c>
      <c r="V80" s="305">
        <f t="shared" si="31"/>
        <v>2</v>
      </c>
      <c r="W80" s="305">
        <f t="shared" si="31"/>
        <v>2</v>
      </c>
      <c r="X80" s="305">
        <f t="shared" si="31"/>
        <v>2</v>
      </c>
      <c r="Y80" s="305">
        <f t="shared" si="31"/>
        <v>2</v>
      </c>
      <c r="Z80" s="305">
        <f t="shared" si="31"/>
        <v>2</v>
      </c>
      <c r="AA80" s="305">
        <f t="shared" si="31"/>
        <v>2</v>
      </c>
      <c r="AB80" s="305">
        <f t="shared" si="31"/>
        <v>2</v>
      </c>
      <c r="AC80" s="305">
        <f t="shared" si="31"/>
        <v>2</v>
      </c>
      <c r="AD80" s="305">
        <f t="shared" si="31"/>
        <v>2</v>
      </c>
      <c r="AE80" s="305">
        <f t="shared" si="31"/>
        <v>2</v>
      </c>
      <c r="AF80" s="305">
        <f t="shared" si="31"/>
        <v>2</v>
      </c>
      <c r="AG80" s="305">
        <f t="shared" si="31"/>
        <v>2</v>
      </c>
      <c r="AH80" s="305">
        <f t="shared" si="31"/>
        <v>2</v>
      </c>
      <c r="AI80" s="305">
        <f t="shared" si="31"/>
        <v>2</v>
      </c>
      <c r="AJ80" s="305">
        <f t="shared" si="31"/>
        <v>2</v>
      </c>
      <c r="AK80" s="305">
        <f t="shared" si="31"/>
        <v>0</v>
      </c>
      <c r="AL80" s="269">
        <f>SUM(G80:AK80)</f>
        <v>60</v>
      </c>
      <c r="AM80" s="270"/>
      <c r="AN80" s="303" t="b">
        <v>0</v>
      </c>
    </row>
    <row r="81" ht="15.75" customHeight="1">
      <c r="A81" s="249" t="s">
        <v>5</v>
      </c>
      <c r="B81" s="256" t="s">
        <v>64</v>
      </c>
      <c r="C81" s="256" t="s">
        <v>26</v>
      </c>
      <c r="D81" s="256" t="s">
        <v>234</v>
      </c>
      <c r="E81" s="256"/>
      <c r="F81" s="256"/>
      <c r="G81" s="257">
        <v>8.0</v>
      </c>
      <c r="H81" s="257">
        <v>8.0</v>
      </c>
      <c r="I81" s="258">
        <v>8.0</v>
      </c>
      <c r="J81" s="258">
        <v>8.0</v>
      </c>
      <c r="K81" s="258">
        <v>8.0</v>
      </c>
      <c r="L81" s="336"/>
      <c r="M81" s="336"/>
      <c r="N81" s="258">
        <v>8.0</v>
      </c>
      <c r="O81" s="258">
        <v>8.0</v>
      </c>
      <c r="P81" s="258">
        <v>8.0</v>
      </c>
      <c r="Q81" s="258">
        <v>8.0</v>
      </c>
      <c r="R81" s="258">
        <v>8.0</v>
      </c>
      <c r="S81" s="336"/>
      <c r="T81" s="336"/>
      <c r="U81" s="258"/>
      <c r="V81" s="258">
        <v>8.0</v>
      </c>
      <c r="W81" s="258">
        <v>8.0</v>
      </c>
      <c r="X81" s="258">
        <v>8.0</v>
      </c>
      <c r="Y81" s="258">
        <v>8.0</v>
      </c>
      <c r="Z81" s="336"/>
      <c r="AA81" s="336"/>
      <c r="AB81" s="258">
        <v>8.0</v>
      </c>
      <c r="AC81" s="258">
        <v>8.0</v>
      </c>
      <c r="AD81" s="258">
        <v>8.0</v>
      </c>
      <c r="AE81" s="258">
        <v>8.0</v>
      </c>
      <c r="AF81" s="258">
        <v>8.0</v>
      </c>
      <c r="AG81" s="336"/>
      <c r="AH81" s="336"/>
      <c r="AI81" s="258">
        <v>8.0</v>
      </c>
      <c r="AJ81" s="258">
        <v>8.0</v>
      </c>
      <c r="AK81" s="258"/>
      <c r="AL81" s="262">
        <f t="shared" ref="AL81:AL83" si="32">SUM(G81:AJ81)</f>
        <v>168</v>
      </c>
      <c r="AM81" s="306"/>
      <c r="AN81" s="263" t="b">
        <v>0</v>
      </c>
    </row>
    <row r="82" ht="15.75" customHeight="1">
      <c r="A82" s="249" t="s">
        <v>5</v>
      </c>
      <c r="B82" s="256" t="s">
        <v>64</v>
      </c>
      <c r="C82" s="256" t="s">
        <v>26</v>
      </c>
      <c r="D82" s="256" t="s">
        <v>243</v>
      </c>
      <c r="E82" s="256"/>
      <c r="F82" s="256"/>
      <c r="G82" s="257"/>
      <c r="H82" s="257"/>
      <c r="I82" s="258"/>
      <c r="J82" s="258"/>
      <c r="K82" s="258"/>
      <c r="L82" s="336">
        <v>8.0</v>
      </c>
      <c r="M82" s="336">
        <v>8.0</v>
      </c>
      <c r="N82" s="258"/>
      <c r="O82" s="258"/>
      <c r="P82" s="258"/>
      <c r="Q82" s="258"/>
      <c r="R82" s="258"/>
      <c r="S82" s="336">
        <v>8.0</v>
      </c>
      <c r="T82" s="336">
        <v>8.0</v>
      </c>
      <c r="U82" s="258"/>
      <c r="V82" s="258"/>
      <c r="W82" s="258"/>
      <c r="X82" s="258"/>
      <c r="Y82" s="258"/>
      <c r="Z82" s="336">
        <v>8.0</v>
      </c>
      <c r="AA82" s="336">
        <v>8.0</v>
      </c>
      <c r="AB82" s="258"/>
      <c r="AC82" s="258"/>
      <c r="AD82" s="258"/>
      <c r="AE82" s="258"/>
      <c r="AF82" s="258"/>
      <c r="AG82" s="336">
        <v>8.0</v>
      </c>
      <c r="AH82" s="336">
        <v>8.0</v>
      </c>
      <c r="AI82" s="258"/>
      <c r="AJ82" s="258"/>
      <c r="AK82" s="258"/>
      <c r="AL82" s="262">
        <f t="shared" si="32"/>
        <v>64</v>
      </c>
      <c r="AM82" s="306"/>
      <c r="AN82" s="263" t="b">
        <v>0</v>
      </c>
    </row>
    <row r="83" ht="15.75" customHeight="1">
      <c r="A83" s="249" t="s">
        <v>5</v>
      </c>
      <c r="B83" s="256" t="s">
        <v>64</v>
      </c>
      <c r="C83" s="256" t="s">
        <v>26</v>
      </c>
      <c r="D83" s="256"/>
      <c r="E83" s="256"/>
      <c r="F83" s="256"/>
      <c r="G83" s="257"/>
      <c r="H83" s="257"/>
      <c r="I83" s="258"/>
      <c r="J83" s="258"/>
      <c r="K83" s="258"/>
      <c r="L83" s="336"/>
      <c r="M83" s="336"/>
      <c r="N83" s="258"/>
      <c r="O83" s="258"/>
      <c r="P83" s="258"/>
      <c r="Q83" s="258"/>
      <c r="R83" s="258"/>
      <c r="S83" s="336"/>
      <c r="T83" s="336"/>
      <c r="U83" s="258"/>
      <c r="V83" s="258"/>
      <c r="W83" s="258"/>
      <c r="X83" s="258"/>
      <c r="Y83" s="258"/>
      <c r="Z83" s="336"/>
      <c r="AA83" s="336"/>
      <c r="AB83" s="258"/>
      <c r="AC83" s="258"/>
      <c r="AD83" s="258"/>
      <c r="AE83" s="258"/>
      <c r="AF83" s="258"/>
      <c r="AG83" s="336"/>
      <c r="AH83" s="336"/>
      <c r="AI83" s="258"/>
      <c r="AJ83" s="258"/>
      <c r="AK83" s="258"/>
      <c r="AL83" s="262">
        <f t="shared" si="32"/>
        <v>0</v>
      </c>
      <c r="AM83" s="265"/>
      <c r="AN83" s="263" t="b">
        <v>0</v>
      </c>
    </row>
    <row r="84" ht="15.75" customHeight="1">
      <c r="A84" s="266" t="s">
        <v>5</v>
      </c>
      <c r="B84" s="291" t="s">
        <v>64</v>
      </c>
      <c r="C84" s="291" t="s">
        <v>26</v>
      </c>
      <c r="D84" s="291" t="s">
        <v>200</v>
      </c>
      <c r="E84" s="291"/>
      <c r="F84" s="291"/>
      <c r="G84" s="268">
        <f t="shared" ref="G84:AK84" si="33">SUM(G81:G83)</f>
        <v>8</v>
      </c>
      <c r="H84" s="268">
        <f t="shared" si="33"/>
        <v>8</v>
      </c>
      <c r="I84" s="268">
        <f t="shared" si="33"/>
        <v>8</v>
      </c>
      <c r="J84" s="268">
        <f t="shared" si="33"/>
        <v>8</v>
      </c>
      <c r="K84" s="268">
        <f t="shared" si="33"/>
        <v>8</v>
      </c>
      <c r="L84" s="268">
        <f t="shared" si="33"/>
        <v>8</v>
      </c>
      <c r="M84" s="268">
        <f t="shared" si="33"/>
        <v>8</v>
      </c>
      <c r="N84" s="268">
        <f t="shared" si="33"/>
        <v>8</v>
      </c>
      <c r="O84" s="268">
        <f t="shared" si="33"/>
        <v>8</v>
      </c>
      <c r="P84" s="268">
        <f t="shared" si="33"/>
        <v>8</v>
      </c>
      <c r="Q84" s="268">
        <f t="shared" si="33"/>
        <v>8</v>
      </c>
      <c r="R84" s="268">
        <f t="shared" si="33"/>
        <v>8</v>
      </c>
      <c r="S84" s="268">
        <f t="shared" si="33"/>
        <v>8</v>
      </c>
      <c r="T84" s="268">
        <f t="shared" si="33"/>
        <v>8</v>
      </c>
      <c r="U84" s="268">
        <f t="shared" si="33"/>
        <v>0</v>
      </c>
      <c r="V84" s="268">
        <f t="shared" si="33"/>
        <v>8</v>
      </c>
      <c r="W84" s="268">
        <f t="shared" si="33"/>
        <v>8</v>
      </c>
      <c r="X84" s="268">
        <f t="shared" si="33"/>
        <v>8</v>
      </c>
      <c r="Y84" s="268">
        <f t="shared" si="33"/>
        <v>8</v>
      </c>
      <c r="Z84" s="268">
        <f t="shared" si="33"/>
        <v>8</v>
      </c>
      <c r="AA84" s="268">
        <f t="shared" si="33"/>
        <v>8</v>
      </c>
      <c r="AB84" s="268">
        <f t="shared" si="33"/>
        <v>8</v>
      </c>
      <c r="AC84" s="268">
        <f t="shared" si="33"/>
        <v>8</v>
      </c>
      <c r="AD84" s="268">
        <f t="shared" si="33"/>
        <v>8</v>
      </c>
      <c r="AE84" s="268">
        <f t="shared" si="33"/>
        <v>8</v>
      </c>
      <c r="AF84" s="268">
        <f t="shared" si="33"/>
        <v>8</v>
      </c>
      <c r="AG84" s="268">
        <f t="shared" si="33"/>
        <v>8</v>
      </c>
      <c r="AH84" s="268">
        <f t="shared" si="33"/>
        <v>8</v>
      </c>
      <c r="AI84" s="268">
        <f t="shared" si="33"/>
        <v>8</v>
      </c>
      <c r="AJ84" s="268">
        <f t="shared" si="33"/>
        <v>8</v>
      </c>
      <c r="AK84" s="268">
        <f t="shared" si="33"/>
        <v>0</v>
      </c>
      <c r="AL84" s="269">
        <f>SUM(G84:AK84)</f>
        <v>232</v>
      </c>
      <c r="AM84" s="307"/>
      <c r="AN84" s="303" t="b">
        <v>0</v>
      </c>
    </row>
    <row r="85" ht="15.75" customHeight="1">
      <c r="A85" s="249" t="s">
        <v>5</v>
      </c>
      <c r="B85" s="256" t="s">
        <v>64</v>
      </c>
      <c r="C85" s="256" t="s">
        <v>11</v>
      </c>
      <c r="D85" s="256"/>
      <c r="E85" s="256"/>
      <c r="F85" s="256"/>
      <c r="G85" s="257"/>
      <c r="H85" s="257"/>
      <c r="I85" s="258"/>
      <c r="J85" s="258"/>
      <c r="K85" s="258"/>
      <c r="L85" s="336"/>
      <c r="M85" s="336"/>
      <c r="N85" s="258"/>
      <c r="O85" s="258"/>
      <c r="P85" s="258"/>
      <c r="Q85" s="258"/>
      <c r="R85" s="258"/>
      <c r="S85" s="336"/>
      <c r="T85" s="336"/>
      <c r="U85" s="258"/>
      <c r="V85" s="258"/>
      <c r="W85" s="258"/>
      <c r="X85" s="258"/>
      <c r="Y85" s="258"/>
      <c r="Z85" s="336"/>
      <c r="AA85" s="336"/>
      <c r="AB85" s="258"/>
      <c r="AC85" s="258"/>
      <c r="AD85" s="258"/>
      <c r="AE85" s="258"/>
      <c r="AF85" s="258"/>
      <c r="AG85" s="336"/>
      <c r="AH85" s="336"/>
      <c r="AI85" s="258"/>
      <c r="AJ85" s="258"/>
      <c r="AK85" s="258"/>
      <c r="AL85" s="262">
        <f>SUM(G85:AJ85)</f>
        <v>0</v>
      </c>
      <c r="AM85" s="306"/>
      <c r="AN85" s="263" t="b">
        <v>0</v>
      </c>
    </row>
    <row r="86" ht="15.75" customHeight="1">
      <c r="A86" s="266" t="s">
        <v>5</v>
      </c>
      <c r="B86" s="291" t="s">
        <v>64</v>
      </c>
      <c r="C86" s="291" t="s">
        <v>11</v>
      </c>
      <c r="D86" s="291" t="s">
        <v>141</v>
      </c>
      <c r="E86" s="291"/>
      <c r="F86" s="291"/>
      <c r="G86" s="268">
        <f t="shared" ref="G86:AK86" si="34">SUM(G85)</f>
        <v>0</v>
      </c>
      <c r="H86" s="268">
        <f t="shared" si="34"/>
        <v>0</v>
      </c>
      <c r="I86" s="268">
        <f t="shared" si="34"/>
        <v>0</v>
      </c>
      <c r="J86" s="268">
        <f t="shared" si="34"/>
        <v>0</v>
      </c>
      <c r="K86" s="268">
        <f t="shared" si="34"/>
        <v>0</v>
      </c>
      <c r="L86" s="268">
        <f t="shared" si="34"/>
        <v>0</v>
      </c>
      <c r="M86" s="268">
        <f t="shared" si="34"/>
        <v>0</v>
      </c>
      <c r="N86" s="268">
        <f t="shared" si="34"/>
        <v>0</v>
      </c>
      <c r="O86" s="268">
        <f t="shared" si="34"/>
        <v>0</v>
      </c>
      <c r="P86" s="268">
        <f t="shared" si="34"/>
        <v>0</v>
      </c>
      <c r="Q86" s="268">
        <f t="shared" si="34"/>
        <v>0</v>
      </c>
      <c r="R86" s="268">
        <f t="shared" si="34"/>
        <v>0</v>
      </c>
      <c r="S86" s="268">
        <f t="shared" si="34"/>
        <v>0</v>
      </c>
      <c r="T86" s="268">
        <f t="shared" si="34"/>
        <v>0</v>
      </c>
      <c r="U86" s="268">
        <f t="shared" si="34"/>
        <v>0</v>
      </c>
      <c r="V86" s="268">
        <f t="shared" si="34"/>
        <v>0</v>
      </c>
      <c r="W86" s="268">
        <f t="shared" si="34"/>
        <v>0</v>
      </c>
      <c r="X86" s="268">
        <f t="shared" si="34"/>
        <v>0</v>
      </c>
      <c r="Y86" s="268">
        <f t="shared" si="34"/>
        <v>0</v>
      </c>
      <c r="Z86" s="268">
        <f t="shared" si="34"/>
        <v>0</v>
      </c>
      <c r="AA86" s="268">
        <f t="shared" si="34"/>
        <v>0</v>
      </c>
      <c r="AB86" s="268">
        <f t="shared" si="34"/>
        <v>0</v>
      </c>
      <c r="AC86" s="268">
        <f t="shared" si="34"/>
        <v>0</v>
      </c>
      <c r="AD86" s="268">
        <f t="shared" si="34"/>
        <v>0</v>
      </c>
      <c r="AE86" s="268">
        <f t="shared" si="34"/>
        <v>0</v>
      </c>
      <c r="AF86" s="268">
        <f t="shared" si="34"/>
        <v>0</v>
      </c>
      <c r="AG86" s="268">
        <f t="shared" si="34"/>
        <v>0</v>
      </c>
      <c r="AH86" s="268">
        <f t="shared" si="34"/>
        <v>0</v>
      </c>
      <c r="AI86" s="268">
        <f t="shared" si="34"/>
        <v>0</v>
      </c>
      <c r="AJ86" s="268">
        <f t="shared" si="34"/>
        <v>0</v>
      </c>
      <c r="AK86" s="268">
        <f t="shared" si="34"/>
        <v>0</v>
      </c>
      <c r="AL86" s="269">
        <f>SUM(G86:AK86)</f>
        <v>0</v>
      </c>
      <c r="AM86" s="307"/>
      <c r="AN86" s="303" t="b">
        <v>0</v>
      </c>
    </row>
    <row r="87" ht="15.75" customHeight="1">
      <c r="A87" s="249" t="s">
        <v>5</v>
      </c>
      <c r="B87" s="308" t="s">
        <v>64</v>
      </c>
      <c r="C87" s="308" t="s">
        <v>7</v>
      </c>
      <c r="D87" s="308"/>
      <c r="E87" s="308"/>
      <c r="F87" s="308"/>
      <c r="G87" s="257"/>
      <c r="H87" s="257"/>
      <c r="I87" s="258"/>
      <c r="J87" s="258"/>
      <c r="K87" s="258"/>
      <c r="L87" s="336"/>
      <c r="M87" s="336"/>
      <c r="N87" s="258"/>
      <c r="O87" s="258"/>
      <c r="P87" s="258"/>
      <c r="Q87" s="258"/>
      <c r="R87" s="258"/>
      <c r="S87" s="336"/>
      <c r="T87" s="336"/>
      <c r="U87" s="258"/>
      <c r="V87" s="258"/>
      <c r="W87" s="258"/>
      <c r="X87" s="258"/>
      <c r="Y87" s="258"/>
      <c r="Z87" s="336"/>
      <c r="AA87" s="336"/>
      <c r="AB87" s="258"/>
      <c r="AC87" s="258"/>
      <c r="AD87" s="258"/>
      <c r="AE87" s="258"/>
      <c r="AF87" s="258"/>
      <c r="AG87" s="336"/>
      <c r="AH87" s="336"/>
      <c r="AI87" s="258"/>
      <c r="AJ87" s="258"/>
      <c r="AK87" s="258"/>
      <c r="AL87" s="262">
        <f>SUM(G87:AJ87)</f>
        <v>0</v>
      </c>
      <c r="AM87" s="309"/>
      <c r="AN87" s="263" t="b">
        <v>0</v>
      </c>
    </row>
    <row r="88" ht="15.75" customHeight="1">
      <c r="A88" s="266" t="s">
        <v>5</v>
      </c>
      <c r="B88" s="291" t="s">
        <v>64</v>
      </c>
      <c r="C88" s="291" t="s">
        <v>7</v>
      </c>
      <c r="D88" s="291" t="s">
        <v>267</v>
      </c>
      <c r="E88" s="291"/>
      <c r="F88" s="291"/>
      <c r="G88" s="268">
        <f t="shared" ref="G88:AK88" si="35">SUM(G87)</f>
        <v>0</v>
      </c>
      <c r="H88" s="268">
        <f t="shared" si="35"/>
        <v>0</v>
      </c>
      <c r="I88" s="268">
        <f t="shared" si="35"/>
        <v>0</v>
      </c>
      <c r="J88" s="268">
        <f t="shared" si="35"/>
        <v>0</v>
      </c>
      <c r="K88" s="268">
        <f t="shared" si="35"/>
        <v>0</v>
      </c>
      <c r="L88" s="268">
        <f t="shared" si="35"/>
        <v>0</v>
      </c>
      <c r="M88" s="268">
        <f t="shared" si="35"/>
        <v>0</v>
      </c>
      <c r="N88" s="268">
        <f t="shared" si="35"/>
        <v>0</v>
      </c>
      <c r="O88" s="268">
        <f t="shared" si="35"/>
        <v>0</v>
      </c>
      <c r="P88" s="268">
        <f t="shared" si="35"/>
        <v>0</v>
      </c>
      <c r="Q88" s="268">
        <f t="shared" si="35"/>
        <v>0</v>
      </c>
      <c r="R88" s="268">
        <f t="shared" si="35"/>
        <v>0</v>
      </c>
      <c r="S88" s="268">
        <f t="shared" si="35"/>
        <v>0</v>
      </c>
      <c r="T88" s="268">
        <f t="shared" si="35"/>
        <v>0</v>
      </c>
      <c r="U88" s="268">
        <f t="shared" si="35"/>
        <v>0</v>
      </c>
      <c r="V88" s="268">
        <f t="shared" si="35"/>
        <v>0</v>
      </c>
      <c r="W88" s="268">
        <f t="shared" si="35"/>
        <v>0</v>
      </c>
      <c r="X88" s="268">
        <f t="shared" si="35"/>
        <v>0</v>
      </c>
      <c r="Y88" s="268">
        <f t="shared" si="35"/>
        <v>0</v>
      </c>
      <c r="Z88" s="268">
        <f t="shared" si="35"/>
        <v>0</v>
      </c>
      <c r="AA88" s="268">
        <f t="shared" si="35"/>
        <v>0</v>
      </c>
      <c r="AB88" s="268">
        <f t="shared" si="35"/>
        <v>0</v>
      </c>
      <c r="AC88" s="268">
        <f t="shared" si="35"/>
        <v>0</v>
      </c>
      <c r="AD88" s="268">
        <f t="shared" si="35"/>
        <v>0</v>
      </c>
      <c r="AE88" s="268">
        <f t="shared" si="35"/>
        <v>0</v>
      </c>
      <c r="AF88" s="268">
        <f t="shared" si="35"/>
        <v>0</v>
      </c>
      <c r="AG88" s="268">
        <f t="shared" si="35"/>
        <v>0</v>
      </c>
      <c r="AH88" s="268">
        <f t="shared" si="35"/>
        <v>0</v>
      </c>
      <c r="AI88" s="268">
        <f t="shared" si="35"/>
        <v>0</v>
      </c>
      <c r="AJ88" s="268">
        <f t="shared" si="35"/>
        <v>0</v>
      </c>
      <c r="AK88" s="268">
        <f t="shared" si="35"/>
        <v>0</v>
      </c>
      <c r="AL88" s="269">
        <f>SUM(G88:AK88)</f>
        <v>0</v>
      </c>
      <c r="AM88" s="307"/>
      <c r="AN88" s="303" t="b">
        <v>0</v>
      </c>
    </row>
    <row r="89" ht="15.75" customHeight="1">
      <c r="A89" s="310" t="s">
        <v>24</v>
      </c>
      <c r="B89" s="256" t="s">
        <v>65</v>
      </c>
      <c r="C89" s="256" t="s">
        <v>11</v>
      </c>
      <c r="D89" s="256" t="s">
        <v>156</v>
      </c>
      <c r="E89" s="256"/>
      <c r="F89" s="256"/>
      <c r="G89" s="257">
        <v>1.0</v>
      </c>
      <c r="H89" s="257">
        <v>1.0</v>
      </c>
      <c r="I89" s="258">
        <v>1.0</v>
      </c>
      <c r="J89" s="258">
        <v>1.0</v>
      </c>
      <c r="K89" s="258">
        <v>1.0</v>
      </c>
      <c r="L89" s="336">
        <v>1.0</v>
      </c>
      <c r="M89" s="336">
        <v>1.0</v>
      </c>
      <c r="N89" s="258">
        <v>1.0</v>
      </c>
      <c r="O89" s="258">
        <v>1.0</v>
      </c>
      <c r="P89" s="258">
        <v>1.0</v>
      </c>
      <c r="Q89" s="258">
        <v>1.0</v>
      </c>
      <c r="R89" s="258">
        <v>1.0</v>
      </c>
      <c r="S89" s="336">
        <v>1.0</v>
      </c>
      <c r="T89" s="336">
        <v>1.0</v>
      </c>
      <c r="U89" s="258">
        <v>1.0</v>
      </c>
      <c r="V89" s="258">
        <v>1.0</v>
      </c>
      <c r="W89" s="258">
        <v>1.0</v>
      </c>
      <c r="X89" s="258">
        <v>1.0</v>
      </c>
      <c r="Y89" s="258">
        <v>1.0</v>
      </c>
      <c r="Z89" s="336">
        <v>1.0</v>
      </c>
      <c r="AA89" s="336">
        <v>1.0</v>
      </c>
      <c r="AB89" s="258">
        <v>1.0</v>
      </c>
      <c r="AC89" s="258">
        <v>1.0</v>
      </c>
      <c r="AD89" s="258">
        <v>1.0</v>
      </c>
      <c r="AE89" s="258">
        <v>1.0</v>
      </c>
      <c r="AF89" s="258">
        <v>1.0</v>
      </c>
      <c r="AG89" s="336">
        <v>1.0</v>
      </c>
      <c r="AH89" s="336">
        <v>1.0</v>
      </c>
      <c r="AI89" s="258">
        <v>1.0</v>
      </c>
      <c r="AJ89" s="258">
        <v>1.0</v>
      </c>
      <c r="AK89" s="258"/>
      <c r="AL89" s="262">
        <f t="shared" ref="AL89:AL90" si="36">SUM(G89:AJ89)</f>
        <v>30</v>
      </c>
      <c r="AM89" s="306"/>
      <c r="AN89" s="263" t="b">
        <v>0</v>
      </c>
    </row>
    <row r="90" ht="15.75" customHeight="1">
      <c r="A90" s="310" t="s">
        <v>24</v>
      </c>
      <c r="B90" s="256" t="s">
        <v>65</v>
      </c>
      <c r="C90" s="256" t="s">
        <v>11</v>
      </c>
      <c r="D90" s="256" t="s">
        <v>194</v>
      </c>
      <c r="E90" s="256"/>
      <c r="F90" s="256"/>
      <c r="G90" s="257"/>
      <c r="H90" s="257"/>
      <c r="I90" s="258"/>
      <c r="J90" s="258"/>
      <c r="K90" s="258"/>
      <c r="L90" s="336"/>
      <c r="M90" s="336"/>
      <c r="N90" s="258"/>
      <c r="O90" s="258"/>
      <c r="P90" s="258"/>
      <c r="Q90" s="258"/>
      <c r="R90" s="258"/>
      <c r="S90" s="336"/>
      <c r="T90" s="336"/>
      <c r="U90" s="258"/>
      <c r="V90" s="258"/>
      <c r="W90" s="258"/>
      <c r="X90" s="258"/>
      <c r="Y90" s="258"/>
      <c r="Z90" s="336"/>
      <c r="AA90" s="336"/>
      <c r="AB90" s="258"/>
      <c r="AC90" s="258"/>
      <c r="AD90" s="258"/>
      <c r="AE90" s="258"/>
      <c r="AF90" s="258"/>
      <c r="AG90" s="336"/>
      <c r="AH90" s="336"/>
      <c r="AI90" s="258"/>
      <c r="AJ90" s="258"/>
      <c r="AK90" s="258"/>
      <c r="AL90" s="262">
        <f t="shared" si="36"/>
        <v>0</v>
      </c>
      <c r="AM90" s="265"/>
      <c r="AN90" s="263" t="b">
        <v>0</v>
      </c>
    </row>
    <row r="91" ht="15.75" customHeight="1">
      <c r="A91" s="311" t="s">
        <v>24</v>
      </c>
      <c r="B91" s="288" t="s">
        <v>65</v>
      </c>
      <c r="C91" s="267" t="s">
        <v>11</v>
      </c>
      <c r="D91" s="267" t="s">
        <v>141</v>
      </c>
      <c r="E91" s="267"/>
      <c r="F91" s="267"/>
      <c r="G91" s="268">
        <f t="shared" ref="G91:AK91" si="37">SUM(G89:G90)</f>
        <v>1</v>
      </c>
      <c r="H91" s="268">
        <f t="shared" si="37"/>
        <v>1</v>
      </c>
      <c r="I91" s="268">
        <f t="shared" si="37"/>
        <v>1</v>
      </c>
      <c r="J91" s="268">
        <f t="shared" si="37"/>
        <v>1</v>
      </c>
      <c r="K91" s="268">
        <f t="shared" si="37"/>
        <v>1</v>
      </c>
      <c r="L91" s="268">
        <f t="shared" si="37"/>
        <v>1</v>
      </c>
      <c r="M91" s="268">
        <f t="shared" si="37"/>
        <v>1</v>
      </c>
      <c r="N91" s="268">
        <f t="shared" si="37"/>
        <v>1</v>
      </c>
      <c r="O91" s="268">
        <f t="shared" si="37"/>
        <v>1</v>
      </c>
      <c r="P91" s="268">
        <f t="shared" si="37"/>
        <v>1</v>
      </c>
      <c r="Q91" s="268">
        <f t="shared" si="37"/>
        <v>1</v>
      </c>
      <c r="R91" s="268">
        <f t="shared" si="37"/>
        <v>1</v>
      </c>
      <c r="S91" s="268">
        <f t="shared" si="37"/>
        <v>1</v>
      </c>
      <c r="T91" s="268">
        <f t="shared" si="37"/>
        <v>1</v>
      </c>
      <c r="U91" s="268">
        <f t="shared" si="37"/>
        <v>1</v>
      </c>
      <c r="V91" s="268">
        <f t="shared" si="37"/>
        <v>1</v>
      </c>
      <c r="W91" s="268">
        <f t="shared" si="37"/>
        <v>1</v>
      </c>
      <c r="X91" s="268">
        <f t="shared" si="37"/>
        <v>1</v>
      </c>
      <c r="Y91" s="268">
        <f t="shared" si="37"/>
        <v>1</v>
      </c>
      <c r="Z91" s="268">
        <f t="shared" si="37"/>
        <v>1</v>
      </c>
      <c r="AA91" s="268">
        <f t="shared" si="37"/>
        <v>1</v>
      </c>
      <c r="AB91" s="268">
        <f t="shared" si="37"/>
        <v>1</v>
      </c>
      <c r="AC91" s="268">
        <f t="shared" si="37"/>
        <v>1</v>
      </c>
      <c r="AD91" s="268">
        <f t="shared" si="37"/>
        <v>1</v>
      </c>
      <c r="AE91" s="268">
        <f t="shared" si="37"/>
        <v>1</v>
      </c>
      <c r="AF91" s="268">
        <f t="shared" si="37"/>
        <v>1</v>
      </c>
      <c r="AG91" s="268">
        <f t="shared" si="37"/>
        <v>1</v>
      </c>
      <c r="AH91" s="268">
        <f t="shared" si="37"/>
        <v>1</v>
      </c>
      <c r="AI91" s="268">
        <f t="shared" si="37"/>
        <v>1</v>
      </c>
      <c r="AJ91" s="268">
        <f t="shared" si="37"/>
        <v>1</v>
      </c>
      <c r="AK91" s="268">
        <f t="shared" si="37"/>
        <v>0</v>
      </c>
      <c r="AL91" s="269">
        <f>SUM(G91:AK91)</f>
        <v>30</v>
      </c>
      <c r="AM91" s="312"/>
      <c r="AN91" s="303" t="b">
        <v>0</v>
      </c>
    </row>
    <row r="92" ht="15.75" customHeight="1">
      <c r="A92" s="310" t="s">
        <v>24</v>
      </c>
      <c r="B92" s="256" t="s">
        <v>65</v>
      </c>
      <c r="C92" s="256" t="s">
        <v>22</v>
      </c>
      <c r="D92" s="256" t="s">
        <v>280</v>
      </c>
      <c r="E92" s="256"/>
      <c r="F92" s="256"/>
      <c r="G92" s="257"/>
      <c r="H92" s="257"/>
      <c r="I92" s="258"/>
      <c r="J92" s="258"/>
      <c r="K92" s="258"/>
      <c r="L92" s="336"/>
      <c r="M92" s="336"/>
      <c r="N92" s="258"/>
      <c r="O92" s="258"/>
      <c r="P92" s="258"/>
      <c r="Q92" s="258"/>
      <c r="R92" s="258"/>
      <c r="S92" s="336"/>
      <c r="T92" s="336"/>
      <c r="U92" s="258"/>
      <c r="V92" s="258"/>
      <c r="W92" s="258"/>
      <c r="X92" s="258"/>
      <c r="Y92" s="258"/>
      <c r="Z92" s="336"/>
      <c r="AA92" s="336"/>
      <c r="AB92" s="258"/>
      <c r="AC92" s="258"/>
      <c r="AD92" s="258"/>
      <c r="AE92" s="258"/>
      <c r="AF92" s="258"/>
      <c r="AG92" s="336"/>
      <c r="AH92" s="336"/>
      <c r="AI92" s="258">
        <v>1.0</v>
      </c>
      <c r="AJ92" s="258"/>
      <c r="AK92" s="258"/>
      <c r="AL92" s="262">
        <f t="shared" ref="AL92:AL93" si="38">SUM(G92:AJ92)</f>
        <v>1</v>
      </c>
      <c r="AM92" s="306"/>
      <c r="AN92" s="263" t="b">
        <v>1</v>
      </c>
    </row>
    <row r="93" ht="15.75" customHeight="1">
      <c r="A93" s="310" t="s">
        <v>24</v>
      </c>
      <c r="B93" s="256" t="s">
        <v>65</v>
      </c>
      <c r="C93" s="256" t="s">
        <v>22</v>
      </c>
      <c r="D93" s="256" t="s">
        <v>280</v>
      </c>
      <c r="E93" s="256"/>
      <c r="F93" s="256"/>
      <c r="G93" s="257"/>
      <c r="H93" s="257"/>
      <c r="I93" s="258"/>
      <c r="J93" s="258"/>
      <c r="K93" s="258"/>
      <c r="L93" s="336"/>
      <c r="M93" s="336"/>
      <c r="N93" s="258"/>
      <c r="O93" s="258"/>
      <c r="P93" s="258"/>
      <c r="Q93" s="258"/>
      <c r="R93" s="258"/>
      <c r="S93" s="336"/>
      <c r="T93" s="336"/>
      <c r="U93" s="258"/>
      <c r="V93" s="258"/>
      <c r="W93" s="258"/>
      <c r="X93" s="258"/>
      <c r="Y93" s="258"/>
      <c r="Z93" s="336"/>
      <c r="AA93" s="336"/>
      <c r="AB93" s="258"/>
      <c r="AC93" s="258"/>
      <c r="AD93" s="258"/>
      <c r="AE93" s="258"/>
      <c r="AF93" s="258"/>
      <c r="AG93" s="336"/>
      <c r="AH93" s="336"/>
      <c r="AI93" s="258"/>
      <c r="AJ93" s="258"/>
      <c r="AK93" s="258"/>
      <c r="AL93" s="262">
        <f t="shared" si="38"/>
        <v>0</v>
      </c>
      <c r="AM93" s="265"/>
      <c r="AN93" s="263" t="b">
        <v>0</v>
      </c>
    </row>
    <row r="94" ht="15.75" customHeight="1">
      <c r="A94" s="311" t="s">
        <v>24</v>
      </c>
      <c r="B94" s="291" t="s">
        <v>65</v>
      </c>
      <c r="C94" s="291" t="s">
        <v>22</v>
      </c>
      <c r="D94" s="291" t="s">
        <v>279</v>
      </c>
      <c r="E94" s="291"/>
      <c r="F94" s="291"/>
      <c r="G94" s="268">
        <f t="shared" ref="G94:AK94" si="39">SUM(G92:G93)</f>
        <v>0</v>
      </c>
      <c r="H94" s="268">
        <f t="shared" si="39"/>
        <v>0</v>
      </c>
      <c r="I94" s="268">
        <f t="shared" si="39"/>
        <v>0</v>
      </c>
      <c r="J94" s="268">
        <f t="shared" si="39"/>
        <v>0</v>
      </c>
      <c r="K94" s="268">
        <f t="shared" si="39"/>
        <v>0</v>
      </c>
      <c r="L94" s="268">
        <f t="shared" si="39"/>
        <v>0</v>
      </c>
      <c r="M94" s="268">
        <f t="shared" si="39"/>
        <v>0</v>
      </c>
      <c r="N94" s="268">
        <f t="shared" si="39"/>
        <v>0</v>
      </c>
      <c r="O94" s="268">
        <f t="shared" si="39"/>
        <v>0</v>
      </c>
      <c r="P94" s="268">
        <f t="shared" si="39"/>
        <v>0</v>
      </c>
      <c r="Q94" s="268">
        <f t="shared" si="39"/>
        <v>0</v>
      </c>
      <c r="R94" s="268">
        <f t="shared" si="39"/>
        <v>0</v>
      </c>
      <c r="S94" s="268">
        <f t="shared" si="39"/>
        <v>0</v>
      </c>
      <c r="T94" s="268">
        <f t="shared" si="39"/>
        <v>0</v>
      </c>
      <c r="U94" s="268">
        <f t="shared" si="39"/>
        <v>0</v>
      </c>
      <c r="V94" s="268">
        <f t="shared" si="39"/>
        <v>0</v>
      </c>
      <c r="W94" s="268">
        <f t="shared" si="39"/>
        <v>0</v>
      </c>
      <c r="X94" s="268">
        <f t="shared" si="39"/>
        <v>0</v>
      </c>
      <c r="Y94" s="268">
        <f t="shared" si="39"/>
        <v>0</v>
      </c>
      <c r="Z94" s="268">
        <f t="shared" si="39"/>
        <v>0</v>
      </c>
      <c r="AA94" s="268">
        <f t="shared" si="39"/>
        <v>0</v>
      </c>
      <c r="AB94" s="268">
        <f t="shared" si="39"/>
        <v>0</v>
      </c>
      <c r="AC94" s="268">
        <f t="shared" si="39"/>
        <v>0</v>
      </c>
      <c r="AD94" s="268">
        <f t="shared" si="39"/>
        <v>0</v>
      </c>
      <c r="AE94" s="268">
        <f t="shared" si="39"/>
        <v>0</v>
      </c>
      <c r="AF94" s="268">
        <f t="shared" si="39"/>
        <v>0</v>
      </c>
      <c r="AG94" s="268">
        <f t="shared" si="39"/>
        <v>0</v>
      </c>
      <c r="AH94" s="268">
        <f t="shared" si="39"/>
        <v>0</v>
      </c>
      <c r="AI94" s="268">
        <f t="shared" si="39"/>
        <v>1</v>
      </c>
      <c r="AJ94" s="268">
        <f t="shared" si="39"/>
        <v>0</v>
      </c>
      <c r="AK94" s="268">
        <f t="shared" si="39"/>
        <v>0</v>
      </c>
      <c r="AL94" s="269">
        <f>SUM(G94:AK94)</f>
        <v>1</v>
      </c>
      <c r="AM94" s="307"/>
      <c r="AN94" s="270" t="b">
        <v>0</v>
      </c>
    </row>
    <row r="95" ht="15.75" customHeight="1">
      <c r="A95" s="310" t="s">
        <v>24</v>
      </c>
      <c r="B95" s="256" t="s">
        <v>65</v>
      </c>
      <c r="C95" s="256" t="s">
        <v>15</v>
      </c>
      <c r="D95" s="256" t="s">
        <v>252</v>
      </c>
      <c r="E95" s="256"/>
      <c r="F95" s="256"/>
      <c r="G95" s="257"/>
      <c r="H95" s="257">
        <v>1.0</v>
      </c>
      <c r="I95" s="258"/>
      <c r="J95" s="258"/>
      <c r="K95" s="258"/>
      <c r="L95" s="336"/>
      <c r="M95" s="336"/>
      <c r="N95" s="258"/>
      <c r="O95" s="258"/>
      <c r="P95" s="258"/>
      <c r="Q95" s="258"/>
      <c r="R95" s="258"/>
      <c r="S95" s="336"/>
      <c r="T95" s="336"/>
      <c r="U95" s="258"/>
      <c r="V95" s="258"/>
      <c r="W95" s="258"/>
      <c r="X95" s="258"/>
      <c r="Y95" s="258"/>
      <c r="Z95" s="336"/>
      <c r="AA95" s="336"/>
      <c r="AB95" s="258"/>
      <c r="AC95" s="258"/>
      <c r="AD95" s="258"/>
      <c r="AE95" s="258"/>
      <c r="AF95" s="258"/>
      <c r="AG95" s="336"/>
      <c r="AH95" s="336"/>
      <c r="AI95" s="258"/>
      <c r="AJ95" s="258"/>
      <c r="AK95" s="258"/>
      <c r="AL95" s="262">
        <f t="shared" ref="AL95:AL96" si="40">SUM(G95:AJ95)</f>
        <v>1</v>
      </c>
      <c r="AM95" s="306"/>
      <c r="AN95" s="263" t="b">
        <v>1</v>
      </c>
    </row>
    <row r="96" ht="15.75" customHeight="1">
      <c r="A96" s="310" t="s">
        <v>24</v>
      </c>
      <c r="B96" s="256" t="s">
        <v>65</v>
      </c>
      <c r="C96" s="256" t="s">
        <v>15</v>
      </c>
      <c r="D96" s="256" t="s">
        <v>251</v>
      </c>
      <c r="E96" s="256"/>
      <c r="F96" s="256"/>
      <c r="G96" s="257">
        <v>1.0</v>
      </c>
      <c r="H96" s="257"/>
      <c r="I96" s="258">
        <v>1.0</v>
      </c>
      <c r="J96" s="258">
        <v>1.0</v>
      </c>
      <c r="K96" s="258">
        <v>1.0</v>
      </c>
      <c r="L96" s="336"/>
      <c r="M96" s="336"/>
      <c r="N96" s="258">
        <v>1.0</v>
      </c>
      <c r="O96" s="258">
        <v>1.0</v>
      </c>
      <c r="P96" s="258">
        <v>1.0</v>
      </c>
      <c r="Q96" s="258">
        <v>1.0</v>
      </c>
      <c r="R96" s="258">
        <v>1.0</v>
      </c>
      <c r="S96" s="336"/>
      <c r="T96" s="336"/>
      <c r="U96" s="258">
        <v>1.0</v>
      </c>
      <c r="V96" s="258">
        <v>1.0</v>
      </c>
      <c r="W96" s="258">
        <v>1.0</v>
      </c>
      <c r="X96" s="258">
        <v>1.0</v>
      </c>
      <c r="Y96" s="258">
        <v>1.0</v>
      </c>
      <c r="Z96" s="336"/>
      <c r="AA96" s="336"/>
      <c r="AB96" s="258">
        <v>1.0</v>
      </c>
      <c r="AC96" s="258">
        <v>1.0</v>
      </c>
      <c r="AD96" s="258">
        <v>1.0</v>
      </c>
      <c r="AE96" s="258">
        <v>1.0</v>
      </c>
      <c r="AF96" s="258">
        <v>1.0</v>
      </c>
      <c r="AG96" s="336"/>
      <c r="AH96" s="336"/>
      <c r="AI96" s="258">
        <v>1.0</v>
      </c>
      <c r="AJ96" s="258">
        <v>1.0</v>
      </c>
      <c r="AK96" s="258"/>
      <c r="AL96" s="262">
        <f t="shared" si="40"/>
        <v>21</v>
      </c>
      <c r="AM96" s="265"/>
      <c r="AN96" s="263" t="b">
        <v>0</v>
      </c>
    </row>
    <row r="97" ht="15.75" customHeight="1">
      <c r="A97" s="311" t="s">
        <v>24</v>
      </c>
      <c r="B97" s="291" t="s">
        <v>65</v>
      </c>
      <c r="C97" s="291" t="s">
        <v>15</v>
      </c>
      <c r="D97" s="291" t="s">
        <v>245</v>
      </c>
      <c r="E97" s="291"/>
      <c r="F97" s="291"/>
      <c r="G97" s="268">
        <f t="shared" ref="G97:AK97" si="41">SUM(G95:G96)</f>
        <v>1</v>
      </c>
      <c r="H97" s="268">
        <f t="shared" si="41"/>
        <v>1</v>
      </c>
      <c r="I97" s="268">
        <f t="shared" si="41"/>
        <v>1</v>
      </c>
      <c r="J97" s="268">
        <f t="shared" si="41"/>
        <v>1</v>
      </c>
      <c r="K97" s="268">
        <f t="shared" si="41"/>
        <v>1</v>
      </c>
      <c r="L97" s="268">
        <f t="shared" si="41"/>
        <v>0</v>
      </c>
      <c r="M97" s="268">
        <f t="shared" si="41"/>
        <v>0</v>
      </c>
      <c r="N97" s="268">
        <f t="shared" si="41"/>
        <v>1</v>
      </c>
      <c r="O97" s="268">
        <f t="shared" si="41"/>
        <v>1</v>
      </c>
      <c r="P97" s="268">
        <f t="shared" si="41"/>
        <v>1</v>
      </c>
      <c r="Q97" s="268">
        <f t="shared" si="41"/>
        <v>1</v>
      </c>
      <c r="R97" s="268">
        <f t="shared" si="41"/>
        <v>1</v>
      </c>
      <c r="S97" s="268">
        <f t="shared" si="41"/>
        <v>0</v>
      </c>
      <c r="T97" s="268">
        <f t="shared" si="41"/>
        <v>0</v>
      </c>
      <c r="U97" s="268">
        <f t="shared" si="41"/>
        <v>1</v>
      </c>
      <c r="V97" s="268">
        <f t="shared" si="41"/>
        <v>1</v>
      </c>
      <c r="W97" s="268">
        <f t="shared" si="41"/>
        <v>1</v>
      </c>
      <c r="X97" s="268">
        <f t="shared" si="41"/>
        <v>1</v>
      </c>
      <c r="Y97" s="268">
        <f t="shared" si="41"/>
        <v>1</v>
      </c>
      <c r="Z97" s="268">
        <f t="shared" si="41"/>
        <v>0</v>
      </c>
      <c r="AA97" s="268">
        <f t="shared" si="41"/>
        <v>0</v>
      </c>
      <c r="AB97" s="268">
        <f t="shared" si="41"/>
        <v>1</v>
      </c>
      <c r="AC97" s="268">
        <f t="shared" si="41"/>
        <v>1</v>
      </c>
      <c r="AD97" s="268">
        <f t="shared" si="41"/>
        <v>1</v>
      </c>
      <c r="AE97" s="268">
        <f t="shared" si="41"/>
        <v>1</v>
      </c>
      <c r="AF97" s="268">
        <f t="shared" si="41"/>
        <v>1</v>
      </c>
      <c r="AG97" s="268">
        <f t="shared" si="41"/>
        <v>0</v>
      </c>
      <c r="AH97" s="268">
        <f t="shared" si="41"/>
        <v>0</v>
      </c>
      <c r="AI97" s="268">
        <f t="shared" si="41"/>
        <v>1</v>
      </c>
      <c r="AJ97" s="268">
        <f t="shared" si="41"/>
        <v>1</v>
      </c>
      <c r="AK97" s="268">
        <f t="shared" si="41"/>
        <v>0</v>
      </c>
      <c r="AL97" s="269">
        <f>SUM(G97:AK97)</f>
        <v>22</v>
      </c>
      <c r="AM97" s="307"/>
      <c r="AN97" s="270" t="b">
        <v>0</v>
      </c>
    </row>
    <row r="98" ht="15.75" customHeight="1">
      <c r="A98" s="310" t="s">
        <v>16</v>
      </c>
      <c r="B98" s="256" t="s">
        <v>65</v>
      </c>
      <c r="C98" s="256" t="s">
        <v>18</v>
      </c>
      <c r="D98" s="256" t="s">
        <v>282</v>
      </c>
      <c r="E98" s="256"/>
      <c r="F98" s="256"/>
      <c r="G98" s="257"/>
      <c r="H98" s="257"/>
      <c r="I98" s="258"/>
      <c r="J98" s="258"/>
      <c r="K98" s="258"/>
      <c r="L98" s="336"/>
      <c r="M98" s="336"/>
      <c r="N98" s="258"/>
      <c r="O98" s="258"/>
      <c r="P98" s="258"/>
      <c r="Q98" s="258"/>
      <c r="R98" s="258"/>
      <c r="S98" s="336"/>
      <c r="T98" s="336"/>
      <c r="U98" s="258"/>
      <c r="V98" s="258"/>
      <c r="W98" s="258"/>
      <c r="X98" s="258"/>
      <c r="Y98" s="258"/>
      <c r="Z98" s="336"/>
      <c r="AA98" s="336"/>
      <c r="AB98" s="258"/>
      <c r="AC98" s="258"/>
      <c r="AD98" s="258"/>
      <c r="AE98" s="258"/>
      <c r="AF98" s="258"/>
      <c r="AG98" s="336"/>
      <c r="AH98" s="336"/>
      <c r="AI98" s="258"/>
      <c r="AJ98" s="258"/>
      <c r="AK98" s="258"/>
      <c r="AL98" s="262">
        <f>SUM(G98:AJ98)</f>
        <v>0</v>
      </c>
      <c r="AM98" s="306"/>
      <c r="AN98" s="263" t="b">
        <v>0</v>
      </c>
    </row>
    <row r="99" ht="15.75" customHeight="1">
      <c r="A99" s="311" t="s">
        <v>16</v>
      </c>
      <c r="B99" s="288" t="s">
        <v>65</v>
      </c>
      <c r="C99" s="267" t="s">
        <v>18</v>
      </c>
      <c r="D99" s="267" t="s">
        <v>281</v>
      </c>
      <c r="E99" s="267"/>
      <c r="F99" s="267"/>
      <c r="G99" s="268">
        <f t="shared" ref="G99:AK99" si="42">SUM(G98)</f>
        <v>0</v>
      </c>
      <c r="H99" s="268">
        <f t="shared" si="42"/>
        <v>0</v>
      </c>
      <c r="I99" s="268">
        <f t="shared" si="42"/>
        <v>0</v>
      </c>
      <c r="J99" s="268">
        <f t="shared" si="42"/>
        <v>0</v>
      </c>
      <c r="K99" s="268">
        <f t="shared" si="42"/>
        <v>0</v>
      </c>
      <c r="L99" s="268">
        <f t="shared" si="42"/>
        <v>0</v>
      </c>
      <c r="M99" s="268">
        <f t="shared" si="42"/>
        <v>0</v>
      </c>
      <c r="N99" s="268">
        <f t="shared" si="42"/>
        <v>0</v>
      </c>
      <c r="O99" s="268">
        <f t="shared" si="42"/>
        <v>0</v>
      </c>
      <c r="P99" s="268">
        <f t="shared" si="42"/>
        <v>0</v>
      </c>
      <c r="Q99" s="268">
        <f t="shared" si="42"/>
        <v>0</v>
      </c>
      <c r="R99" s="268">
        <f t="shared" si="42"/>
        <v>0</v>
      </c>
      <c r="S99" s="268">
        <f t="shared" si="42"/>
        <v>0</v>
      </c>
      <c r="T99" s="268">
        <f t="shared" si="42"/>
        <v>0</v>
      </c>
      <c r="U99" s="268">
        <f t="shared" si="42"/>
        <v>0</v>
      </c>
      <c r="V99" s="268">
        <f t="shared" si="42"/>
        <v>0</v>
      </c>
      <c r="W99" s="268">
        <f t="shared" si="42"/>
        <v>0</v>
      </c>
      <c r="X99" s="268">
        <f t="shared" si="42"/>
        <v>0</v>
      </c>
      <c r="Y99" s="268">
        <f t="shared" si="42"/>
        <v>0</v>
      </c>
      <c r="Z99" s="268">
        <f t="shared" si="42"/>
        <v>0</v>
      </c>
      <c r="AA99" s="268">
        <f t="shared" si="42"/>
        <v>0</v>
      </c>
      <c r="AB99" s="268">
        <f t="shared" si="42"/>
        <v>0</v>
      </c>
      <c r="AC99" s="268">
        <f t="shared" si="42"/>
        <v>0</v>
      </c>
      <c r="AD99" s="268">
        <f t="shared" si="42"/>
        <v>0</v>
      </c>
      <c r="AE99" s="268">
        <f t="shared" si="42"/>
        <v>0</v>
      </c>
      <c r="AF99" s="268">
        <f t="shared" si="42"/>
        <v>0</v>
      </c>
      <c r="AG99" s="268">
        <f t="shared" si="42"/>
        <v>0</v>
      </c>
      <c r="AH99" s="268">
        <f t="shared" si="42"/>
        <v>0</v>
      </c>
      <c r="AI99" s="268">
        <f t="shared" si="42"/>
        <v>0</v>
      </c>
      <c r="AJ99" s="268">
        <f t="shared" si="42"/>
        <v>0</v>
      </c>
      <c r="AK99" s="268">
        <f t="shared" si="42"/>
        <v>0</v>
      </c>
      <c r="AL99" s="269">
        <f>SUM(G99:AK99)</f>
        <v>0</v>
      </c>
      <c r="AM99" s="307"/>
      <c r="AN99" s="270" t="b">
        <v>0</v>
      </c>
    </row>
    <row r="100" ht="15.75" customHeight="1">
      <c r="A100" s="310" t="s">
        <v>24</v>
      </c>
      <c r="B100" s="256" t="s">
        <v>43</v>
      </c>
      <c r="C100" s="256" t="s">
        <v>11</v>
      </c>
      <c r="D100" s="256"/>
      <c r="E100" s="256"/>
      <c r="F100" s="256"/>
      <c r="G100" s="257"/>
      <c r="H100" s="257"/>
      <c r="I100" s="258"/>
      <c r="J100" s="258"/>
      <c r="K100" s="258"/>
      <c r="L100" s="336"/>
      <c r="M100" s="336"/>
      <c r="N100" s="258"/>
      <c r="O100" s="258"/>
      <c r="P100" s="258"/>
      <c r="Q100" s="258"/>
      <c r="R100" s="258"/>
      <c r="S100" s="336"/>
      <c r="T100" s="336"/>
      <c r="U100" s="258"/>
      <c r="V100" s="258"/>
      <c r="W100" s="258"/>
      <c r="X100" s="258"/>
      <c r="Y100" s="258"/>
      <c r="Z100" s="336"/>
      <c r="AA100" s="336"/>
      <c r="AB100" s="258"/>
      <c r="AC100" s="258"/>
      <c r="AD100" s="258"/>
      <c r="AE100" s="258"/>
      <c r="AF100" s="258"/>
      <c r="AG100" s="336"/>
      <c r="AH100" s="336"/>
      <c r="AI100" s="258"/>
      <c r="AJ100" s="258"/>
      <c r="AK100" s="258"/>
      <c r="AL100" s="262">
        <f>SUM(G100:AJ100)</f>
        <v>0</v>
      </c>
      <c r="AM100" s="306"/>
      <c r="AN100" s="263" t="b">
        <v>0</v>
      </c>
    </row>
    <row r="101" ht="15.75" customHeight="1">
      <c r="A101" s="311" t="s">
        <v>24</v>
      </c>
      <c r="B101" s="291" t="s">
        <v>43</v>
      </c>
      <c r="C101" s="291" t="s">
        <v>11</v>
      </c>
      <c r="D101" s="291" t="s">
        <v>141</v>
      </c>
      <c r="E101" s="291"/>
      <c r="F101" s="291"/>
      <c r="G101" s="268">
        <f t="shared" ref="G101:AK101" si="43">SUM(G100)</f>
        <v>0</v>
      </c>
      <c r="H101" s="268">
        <f t="shared" si="43"/>
        <v>0</v>
      </c>
      <c r="I101" s="268">
        <f t="shared" si="43"/>
        <v>0</v>
      </c>
      <c r="J101" s="268">
        <f t="shared" si="43"/>
        <v>0</v>
      </c>
      <c r="K101" s="268">
        <f t="shared" si="43"/>
        <v>0</v>
      </c>
      <c r="L101" s="268">
        <f t="shared" si="43"/>
        <v>0</v>
      </c>
      <c r="M101" s="268">
        <f t="shared" si="43"/>
        <v>0</v>
      </c>
      <c r="N101" s="268">
        <f t="shared" si="43"/>
        <v>0</v>
      </c>
      <c r="O101" s="268">
        <f t="shared" si="43"/>
        <v>0</v>
      </c>
      <c r="P101" s="268">
        <f t="shared" si="43"/>
        <v>0</v>
      </c>
      <c r="Q101" s="268">
        <f t="shared" si="43"/>
        <v>0</v>
      </c>
      <c r="R101" s="268">
        <f t="shared" si="43"/>
        <v>0</v>
      </c>
      <c r="S101" s="268">
        <f t="shared" si="43"/>
        <v>0</v>
      </c>
      <c r="T101" s="268">
        <f t="shared" si="43"/>
        <v>0</v>
      </c>
      <c r="U101" s="268">
        <f t="shared" si="43"/>
        <v>0</v>
      </c>
      <c r="V101" s="268">
        <f t="shared" si="43"/>
        <v>0</v>
      </c>
      <c r="W101" s="268">
        <f t="shared" si="43"/>
        <v>0</v>
      </c>
      <c r="X101" s="268">
        <f t="shared" si="43"/>
        <v>0</v>
      </c>
      <c r="Y101" s="268">
        <f t="shared" si="43"/>
        <v>0</v>
      </c>
      <c r="Z101" s="268">
        <f t="shared" si="43"/>
        <v>0</v>
      </c>
      <c r="AA101" s="268">
        <f t="shared" si="43"/>
        <v>0</v>
      </c>
      <c r="AB101" s="268">
        <f t="shared" si="43"/>
        <v>0</v>
      </c>
      <c r="AC101" s="268">
        <f t="shared" si="43"/>
        <v>0</v>
      </c>
      <c r="AD101" s="268">
        <f t="shared" si="43"/>
        <v>0</v>
      </c>
      <c r="AE101" s="268">
        <f t="shared" si="43"/>
        <v>0</v>
      </c>
      <c r="AF101" s="268">
        <f t="shared" si="43"/>
        <v>0</v>
      </c>
      <c r="AG101" s="268">
        <f t="shared" si="43"/>
        <v>0</v>
      </c>
      <c r="AH101" s="268">
        <f t="shared" si="43"/>
        <v>0</v>
      </c>
      <c r="AI101" s="268">
        <f t="shared" si="43"/>
        <v>0</v>
      </c>
      <c r="AJ101" s="268">
        <f t="shared" si="43"/>
        <v>0</v>
      </c>
      <c r="AK101" s="268">
        <f t="shared" si="43"/>
        <v>0</v>
      </c>
      <c r="AL101" s="269">
        <f>SUM(G101:AK101)</f>
        <v>0</v>
      </c>
      <c r="AM101" s="307"/>
      <c r="AN101" s="270" t="b">
        <v>0</v>
      </c>
    </row>
    <row r="102" ht="15.75" customHeight="1">
      <c r="A102" s="310" t="s">
        <v>24</v>
      </c>
      <c r="B102" s="256" t="s">
        <v>68</v>
      </c>
      <c r="C102" s="256" t="s">
        <v>11</v>
      </c>
      <c r="D102" s="256" t="s">
        <v>148</v>
      </c>
      <c r="E102" s="256"/>
      <c r="F102" s="256"/>
      <c r="G102" s="257"/>
      <c r="H102" s="257"/>
      <c r="I102" s="258"/>
      <c r="J102" s="258"/>
      <c r="K102" s="258"/>
      <c r="L102" s="336"/>
      <c r="M102" s="336"/>
      <c r="N102" s="258"/>
      <c r="O102" s="258"/>
      <c r="P102" s="258"/>
      <c r="Q102" s="258"/>
      <c r="R102" s="258"/>
      <c r="S102" s="336"/>
      <c r="T102" s="336"/>
      <c r="U102" s="258"/>
      <c r="V102" s="258"/>
      <c r="W102" s="258"/>
      <c r="X102" s="258"/>
      <c r="Y102" s="258"/>
      <c r="Z102" s="336"/>
      <c r="AA102" s="336"/>
      <c r="AB102" s="258"/>
      <c r="AC102" s="258"/>
      <c r="AD102" s="258"/>
      <c r="AE102" s="258"/>
      <c r="AF102" s="258"/>
      <c r="AG102" s="336"/>
      <c r="AH102" s="336"/>
      <c r="AI102" s="258"/>
      <c r="AJ102" s="258"/>
      <c r="AK102" s="258"/>
      <c r="AL102" s="262">
        <f t="shared" ref="AL102:AL103" si="44">SUM(G102:AJ102)</f>
        <v>0</v>
      </c>
      <c r="AM102" s="265"/>
      <c r="AN102" s="263" t="b">
        <v>0</v>
      </c>
    </row>
    <row r="103" ht="15.75" customHeight="1">
      <c r="A103" s="313" t="s">
        <v>24</v>
      </c>
      <c r="B103" s="314" t="s">
        <v>68</v>
      </c>
      <c r="C103" s="314" t="s">
        <v>11</v>
      </c>
      <c r="D103" s="314"/>
      <c r="E103" s="256"/>
      <c r="F103" s="256"/>
      <c r="G103" s="257"/>
      <c r="H103" s="257"/>
      <c r="I103" s="258"/>
      <c r="J103" s="258"/>
      <c r="K103" s="258"/>
      <c r="L103" s="336"/>
      <c r="M103" s="336"/>
      <c r="N103" s="258"/>
      <c r="O103" s="258"/>
      <c r="P103" s="258"/>
      <c r="Q103" s="258"/>
      <c r="R103" s="258"/>
      <c r="S103" s="336"/>
      <c r="T103" s="336"/>
      <c r="U103" s="258"/>
      <c r="V103" s="258"/>
      <c r="W103" s="258"/>
      <c r="X103" s="258"/>
      <c r="Y103" s="258"/>
      <c r="Z103" s="336"/>
      <c r="AA103" s="336"/>
      <c r="AB103" s="258"/>
      <c r="AC103" s="258"/>
      <c r="AD103" s="258"/>
      <c r="AE103" s="258"/>
      <c r="AF103" s="258"/>
      <c r="AG103" s="336"/>
      <c r="AH103" s="336"/>
      <c r="AI103" s="258"/>
      <c r="AJ103" s="258"/>
      <c r="AK103" s="258"/>
      <c r="AL103" s="262">
        <f t="shared" si="44"/>
        <v>0</v>
      </c>
      <c r="AM103" s="265"/>
      <c r="AN103" s="263" t="b">
        <v>0</v>
      </c>
    </row>
    <row r="104" ht="15.75" customHeight="1">
      <c r="A104" s="311" t="s">
        <v>24</v>
      </c>
      <c r="B104" s="291" t="s">
        <v>68</v>
      </c>
      <c r="C104" s="291" t="s">
        <v>11</v>
      </c>
      <c r="D104" s="291" t="s">
        <v>141</v>
      </c>
      <c r="E104" s="291"/>
      <c r="F104" s="291"/>
      <c r="G104" s="268">
        <f t="shared" ref="G104:AK104" si="45">SUM(G102:G103)</f>
        <v>0</v>
      </c>
      <c r="H104" s="268">
        <f t="shared" si="45"/>
        <v>0</v>
      </c>
      <c r="I104" s="268">
        <f t="shared" si="45"/>
        <v>0</v>
      </c>
      <c r="J104" s="268">
        <f t="shared" si="45"/>
        <v>0</v>
      </c>
      <c r="K104" s="268">
        <f t="shared" si="45"/>
        <v>0</v>
      </c>
      <c r="L104" s="268">
        <f t="shared" si="45"/>
        <v>0</v>
      </c>
      <c r="M104" s="268">
        <f t="shared" si="45"/>
        <v>0</v>
      </c>
      <c r="N104" s="268">
        <f t="shared" si="45"/>
        <v>0</v>
      </c>
      <c r="O104" s="268">
        <f t="shared" si="45"/>
        <v>0</v>
      </c>
      <c r="P104" s="268">
        <f t="shared" si="45"/>
        <v>0</v>
      </c>
      <c r="Q104" s="268">
        <f t="shared" si="45"/>
        <v>0</v>
      </c>
      <c r="R104" s="268">
        <f t="shared" si="45"/>
        <v>0</v>
      </c>
      <c r="S104" s="268">
        <f t="shared" si="45"/>
        <v>0</v>
      </c>
      <c r="T104" s="268">
        <f t="shared" si="45"/>
        <v>0</v>
      </c>
      <c r="U104" s="268">
        <f t="shared" si="45"/>
        <v>0</v>
      </c>
      <c r="V104" s="268">
        <f t="shared" si="45"/>
        <v>0</v>
      </c>
      <c r="W104" s="268">
        <f t="shared" si="45"/>
        <v>0</v>
      </c>
      <c r="X104" s="268">
        <f t="shared" si="45"/>
        <v>0</v>
      </c>
      <c r="Y104" s="268">
        <f t="shared" si="45"/>
        <v>0</v>
      </c>
      <c r="Z104" s="268">
        <f t="shared" si="45"/>
        <v>0</v>
      </c>
      <c r="AA104" s="268">
        <f t="shared" si="45"/>
        <v>0</v>
      </c>
      <c r="AB104" s="268">
        <f t="shared" si="45"/>
        <v>0</v>
      </c>
      <c r="AC104" s="268">
        <f t="shared" si="45"/>
        <v>0</v>
      </c>
      <c r="AD104" s="268">
        <f t="shared" si="45"/>
        <v>0</v>
      </c>
      <c r="AE104" s="268">
        <f t="shared" si="45"/>
        <v>0</v>
      </c>
      <c r="AF104" s="268">
        <f t="shared" si="45"/>
        <v>0</v>
      </c>
      <c r="AG104" s="268">
        <f t="shared" si="45"/>
        <v>0</v>
      </c>
      <c r="AH104" s="268">
        <f t="shared" si="45"/>
        <v>0</v>
      </c>
      <c r="AI104" s="268">
        <f t="shared" si="45"/>
        <v>0</v>
      </c>
      <c r="AJ104" s="268">
        <f t="shared" si="45"/>
        <v>0</v>
      </c>
      <c r="AK104" s="268">
        <f t="shared" si="45"/>
        <v>0</v>
      </c>
      <c r="AL104" s="269">
        <f>SUM(G104:AK104)</f>
        <v>0</v>
      </c>
      <c r="AM104" s="307"/>
      <c r="AN104" s="270" t="b">
        <v>0</v>
      </c>
    </row>
    <row r="105" ht="15.75" customHeight="1">
      <c r="A105" s="310" t="s">
        <v>24</v>
      </c>
      <c r="B105" s="256" t="s">
        <v>68</v>
      </c>
      <c r="C105" s="256" t="s">
        <v>15</v>
      </c>
      <c r="D105" s="256" t="s">
        <v>247</v>
      </c>
      <c r="E105" s="256"/>
      <c r="F105" s="256"/>
      <c r="G105" s="257"/>
      <c r="H105" s="257"/>
      <c r="I105" s="258"/>
      <c r="J105" s="258"/>
      <c r="K105" s="258"/>
      <c r="L105" s="336"/>
      <c r="M105" s="336"/>
      <c r="N105" s="258"/>
      <c r="O105" s="258"/>
      <c r="P105" s="258"/>
      <c r="Q105" s="258"/>
      <c r="R105" s="258"/>
      <c r="S105" s="336"/>
      <c r="T105" s="336"/>
      <c r="U105" s="258"/>
      <c r="V105" s="258"/>
      <c r="W105" s="258"/>
      <c r="X105" s="258"/>
      <c r="Y105" s="258"/>
      <c r="Z105" s="336"/>
      <c r="AA105" s="336"/>
      <c r="AB105" s="258"/>
      <c r="AC105" s="258"/>
      <c r="AD105" s="258"/>
      <c r="AE105" s="258"/>
      <c r="AF105" s="258"/>
      <c r="AG105" s="336"/>
      <c r="AH105" s="336"/>
      <c r="AI105" s="258"/>
      <c r="AJ105" s="258"/>
      <c r="AK105" s="258"/>
      <c r="AL105" s="262">
        <f t="shared" ref="AL105:AL106" si="46">SUM(G105:AJ105)</f>
        <v>0</v>
      </c>
      <c r="AM105" s="265"/>
      <c r="AN105" s="263" t="b">
        <v>0</v>
      </c>
    </row>
    <row r="106" ht="15.75" customHeight="1">
      <c r="A106" s="313" t="s">
        <v>24</v>
      </c>
      <c r="B106" s="314" t="s">
        <v>68</v>
      </c>
      <c r="C106" s="314" t="s">
        <v>15</v>
      </c>
      <c r="D106" s="314" t="s">
        <v>248</v>
      </c>
      <c r="E106" s="256"/>
      <c r="F106" s="256"/>
      <c r="G106" s="257"/>
      <c r="H106" s="257"/>
      <c r="I106" s="258"/>
      <c r="J106" s="258"/>
      <c r="K106" s="258"/>
      <c r="L106" s="336"/>
      <c r="M106" s="336"/>
      <c r="N106" s="258"/>
      <c r="O106" s="258"/>
      <c r="P106" s="258"/>
      <c r="Q106" s="258"/>
      <c r="R106" s="258"/>
      <c r="S106" s="336"/>
      <c r="T106" s="336"/>
      <c r="U106" s="258"/>
      <c r="V106" s="258"/>
      <c r="W106" s="258"/>
      <c r="X106" s="258"/>
      <c r="Y106" s="258"/>
      <c r="Z106" s="336"/>
      <c r="AA106" s="336"/>
      <c r="AB106" s="258"/>
      <c r="AC106" s="258"/>
      <c r="AD106" s="258"/>
      <c r="AE106" s="258"/>
      <c r="AF106" s="258"/>
      <c r="AG106" s="336"/>
      <c r="AH106" s="336"/>
      <c r="AI106" s="258"/>
      <c r="AJ106" s="258"/>
      <c r="AK106" s="258"/>
      <c r="AL106" s="262">
        <f t="shared" si="46"/>
        <v>0</v>
      </c>
      <c r="AM106" s="265"/>
      <c r="AN106" s="263" t="b">
        <v>0</v>
      </c>
    </row>
    <row r="107" ht="15.75" customHeight="1">
      <c r="A107" s="311" t="s">
        <v>24</v>
      </c>
      <c r="B107" s="291" t="s">
        <v>68</v>
      </c>
      <c r="C107" s="291" t="s">
        <v>15</v>
      </c>
      <c r="D107" s="291" t="s">
        <v>245</v>
      </c>
      <c r="E107" s="291"/>
      <c r="F107" s="291"/>
      <c r="G107" s="268">
        <f t="shared" ref="G107:AK107" si="47">SUM(G105:G106)</f>
        <v>0</v>
      </c>
      <c r="H107" s="268">
        <f t="shared" si="47"/>
        <v>0</v>
      </c>
      <c r="I107" s="268">
        <f t="shared" si="47"/>
        <v>0</v>
      </c>
      <c r="J107" s="268">
        <f t="shared" si="47"/>
        <v>0</v>
      </c>
      <c r="K107" s="268">
        <f t="shared" si="47"/>
        <v>0</v>
      </c>
      <c r="L107" s="268">
        <f t="shared" si="47"/>
        <v>0</v>
      </c>
      <c r="M107" s="268">
        <f t="shared" si="47"/>
        <v>0</v>
      </c>
      <c r="N107" s="268">
        <f t="shared" si="47"/>
        <v>0</v>
      </c>
      <c r="O107" s="268">
        <f t="shared" si="47"/>
        <v>0</v>
      </c>
      <c r="P107" s="268">
        <f t="shared" si="47"/>
        <v>0</v>
      </c>
      <c r="Q107" s="268">
        <f t="shared" si="47"/>
        <v>0</v>
      </c>
      <c r="R107" s="268">
        <f t="shared" si="47"/>
        <v>0</v>
      </c>
      <c r="S107" s="268">
        <f t="shared" si="47"/>
        <v>0</v>
      </c>
      <c r="T107" s="268">
        <f t="shared" si="47"/>
        <v>0</v>
      </c>
      <c r="U107" s="268">
        <f t="shared" si="47"/>
        <v>0</v>
      </c>
      <c r="V107" s="268">
        <f t="shared" si="47"/>
        <v>0</v>
      </c>
      <c r="W107" s="268">
        <f t="shared" si="47"/>
        <v>0</v>
      </c>
      <c r="X107" s="268">
        <f t="shared" si="47"/>
        <v>0</v>
      </c>
      <c r="Y107" s="268">
        <f t="shared" si="47"/>
        <v>0</v>
      </c>
      <c r="Z107" s="268">
        <f t="shared" si="47"/>
        <v>0</v>
      </c>
      <c r="AA107" s="268">
        <f t="shared" si="47"/>
        <v>0</v>
      </c>
      <c r="AB107" s="268">
        <f t="shared" si="47"/>
        <v>0</v>
      </c>
      <c r="AC107" s="268">
        <f t="shared" si="47"/>
        <v>0</v>
      </c>
      <c r="AD107" s="268">
        <f t="shared" si="47"/>
        <v>0</v>
      </c>
      <c r="AE107" s="268">
        <f t="shared" si="47"/>
        <v>0</v>
      </c>
      <c r="AF107" s="268">
        <f t="shared" si="47"/>
        <v>0</v>
      </c>
      <c r="AG107" s="268">
        <f t="shared" si="47"/>
        <v>0</v>
      </c>
      <c r="AH107" s="268">
        <f t="shared" si="47"/>
        <v>0</v>
      </c>
      <c r="AI107" s="268">
        <f t="shared" si="47"/>
        <v>0</v>
      </c>
      <c r="AJ107" s="268">
        <f t="shared" si="47"/>
        <v>0</v>
      </c>
      <c r="AK107" s="268">
        <f t="shared" si="47"/>
        <v>0</v>
      </c>
      <c r="AL107" s="269">
        <f>SUM(G107:AK107)</f>
        <v>0</v>
      </c>
      <c r="AM107" s="307"/>
      <c r="AN107" s="270" t="b">
        <v>0</v>
      </c>
    </row>
    <row r="108" ht="15.75" customHeight="1">
      <c r="A108" s="313" t="s">
        <v>24</v>
      </c>
      <c r="B108" s="314" t="s">
        <v>74</v>
      </c>
      <c r="C108" s="314" t="s">
        <v>11</v>
      </c>
      <c r="D108" s="314" t="s">
        <v>163</v>
      </c>
      <c r="E108" s="256"/>
      <c r="F108" s="256"/>
      <c r="G108" s="257"/>
      <c r="H108" s="257"/>
      <c r="I108" s="258"/>
      <c r="J108" s="258">
        <v>4.0</v>
      </c>
      <c r="K108" s="258">
        <v>4.0</v>
      </c>
      <c r="L108" s="336">
        <v>4.0</v>
      </c>
      <c r="M108" s="336">
        <v>4.0</v>
      </c>
      <c r="N108" s="258">
        <v>4.0</v>
      </c>
      <c r="O108" s="258">
        <v>4.0</v>
      </c>
      <c r="P108" s="258">
        <v>4.0</v>
      </c>
      <c r="Q108" s="258">
        <v>4.0</v>
      </c>
      <c r="R108" s="258">
        <v>4.0</v>
      </c>
      <c r="S108" s="336">
        <v>4.0</v>
      </c>
      <c r="T108" s="336">
        <v>4.0</v>
      </c>
      <c r="U108" s="258">
        <v>4.0</v>
      </c>
      <c r="V108" s="258">
        <v>4.0</v>
      </c>
      <c r="W108" s="258">
        <v>4.0</v>
      </c>
      <c r="X108" s="258">
        <v>4.0</v>
      </c>
      <c r="Y108" s="258">
        <v>4.0</v>
      </c>
      <c r="Z108" s="336">
        <v>4.0</v>
      </c>
      <c r="AA108" s="336">
        <v>4.0</v>
      </c>
      <c r="AB108" s="258">
        <v>4.0</v>
      </c>
      <c r="AC108" s="258">
        <v>4.0</v>
      </c>
      <c r="AD108" s="258">
        <v>4.0</v>
      </c>
      <c r="AE108" s="258">
        <v>4.0</v>
      </c>
      <c r="AF108" s="258">
        <v>4.0</v>
      </c>
      <c r="AG108" s="336">
        <v>4.0</v>
      </c>
      <c r="AH108" s="336">
        <v>4.0</v>
      </c>
      <c r="AI108" s="258">
        <v>4.0</v>
      </c>
      <c r="AJ108" s="258">
        <v>4.0</v>
      </c>
      <c r="AK108" s="258"/>
      <c r="AL108" s="262">
        <f t="shared" ref="AL108:AL109" si="48">SUM(G108:AJ108)</f>
        <v>108</v>
      </c>
      <c r="AM108" s="265"/>
      <c r="AN108" s="263" t="b">
        <v>0</v>
      </c>
    </row>
    <row r="109" ht="15.75" customHeight="1">
      <c r="A109" s="313" t="s">
        <v>24</v>
      </c>
      <c r="B109" s="314" t="s">
        <v>74</v>
      </c>
      <c r="C109" s="314" t="s">
        <v>11</v>
      </c>
      <c r="D109" s="314" t="s">
        <v>194</v>
      </c>
      <c r="E109" s="256"/>
      <c r="F109" s="256"/>
      <c r="G109" s="257"/>
      <c r="H109" s="257"/>
      <c r="I109" s="258"/>
      <c r="J109" s="258"/>
      <c r="K109" s="258"/>
      <c r="L109" s="336"/>
      <c r="M109" s="336"/>
      <c r="N109" s="258"/>
      <c r="O109" s="258"/>
      <c r="P109" s="258"/>
      <c r="Q109" s="258"/>
      <c r="R109" s="258"/>
      <c r="S109" s="336"/>
      <c r="T109" s="336"/>
      <c r="U109" s="258"/>
      <c r="V109" s="258"/>
      <c r="W109" s="258"/>
      <c r="X109" s="258"/>
      <c r="Y109" s="258"/>
      <c r="Z109" s="336"/>
      <c r="AA109" s="336"/>
      <c r="AB109" s="258"/>
      <c r="AC109" s="258"/>
      <c r="AD109" s="258"/>
      <c r="AE109" s="258"/>
      <c r="AF109" s="258"/>
      <c r="AG109" s="336"/>
      <c r="AH109" s="336"/>
      <c r="AI109" s="258"/>
      <c r="AJ109" s="258"/>
      <c r="AK109" s="258"/>
      <c r="AL109" s="262">
        <f t="shared" si="48"/>
        <v>0</v>
      </c>
      <c r="AM109" s="265"/>
      <c r="AN109" s="263" t="b">
        <v>0</v>
      </c>
    </row>
    <row r="110" ht="15.75" customHeight="1">
      <c r="A110" s="311" t="s">
        <v>24</v>
      </c>
      <c r="B110" s="291" t="s">
        <v>74</v>
      </c>
      <c r="C110" s="291" t="s">
        <v>11</v>
      </c>
      <c r="D110" s="291" t="s">
        <v>141</v>
      </c>
      <c r="E110" s="291"/>
      <c r="F110" s="291"/>
      <c r="G110" s="268">
        <f t="shared" ref="G110:AK110" si="49">SUM(G108:G109)</f>
        <v>0</v>
      </c>
      <c r="H110" s="268">
        <f t="shared" si="49"/>
        <v>0</v>
      </c>
      <c r="I110" s="268">
        <f t="shared" si="49"/>
        <v>0</v>
      </c>
      <c r="J110" s="268">
        <f t="shared" si="49"/>
        <v>4</v>
      </c>
      <c r="K110" s="268">
        <f t="shared" si="49"/>
        <v>4</v>
      </c>
      <c r="L110" s="268">
        <f t="shared" si="49"/>
        <v>4</v>
      </c>
      <c r="M110" s="268">
        <f t="shared" si="49"/>
        <v>4</v>
      </c>
      <c r="N110" s="268">
        <f t="shared" si="49"/>
        <v>4</v>
      </c>
      <c r="O110" s="268">
        <f t="shared" si="49"/>
        <v>4</v>
      </c>
      <c r="P110" s="268">
        <f t="shared" si="49"/>
        <v>4</v>
      </c>
      <c r="Q110" s="268">
        <f t="shared" si="49"/>
        <v>4</v>
      </c>
      <c r="R110" s="268">
        <f t="shared" si="49"/>
        <v>4</v>
      </c>
      <c r="S110" s="268">
        <f t="shared" si="49"/>
        <v>4</v>
      </c>
      <c r="T110" s="268">
        <f t="shared" si="49"/>
        <v>4</v>
      </c>
      <c r="U110" s="268">
        <f t="shared" si="49"/>
        <v>4</v>
      </c>
      <c r="V110" s="268">
        <f t="shared" si="49"/>
        <v>4</v>
      </c>
      <c r="W110" s="268">
        <f t="shared" si="49"/>
        <v>4</v>
      </c>
      <c r="X110" s="268">
        <f t="shared" si="49"/>
        <v>4</v>
      </c>
      <c r="Y110" s="268">
        <f t="shared" si="49"/>
        <v>4</v>
      </c>
      <c r="Z110" s="268">
        <f t="shared" si="49"/>
        <v>4</v>
      </c>
      <c r="AA110" s="268">
        <f t="shared" si="49"/>
        <v>4</v>
      </c>
      <c r="AB110" s="268">
        <f t="shared" si="49"/>
        <v>4</v>
      </c>
      <c r="AC110" s="268">
        <f t="shared" si="49"/>
        <v>4</v>
      </c>
      <c r="AD110" s="268">
        <f t="shared" si="49"/>
        <v>4</v>
      </c>
      <c r="AE110" s="268">
        <f t="shared" si="49"/>
        <v>4</v>
      </c>
      <c r="AF110" s="268">
        <f t="shared" si="49"/>
        <v>4</v>
      </c>
      <c r="AG110" s="268">
        <f t="shared" si="49"/>
        <v>4</v>
      </c>
      <c r="AH110" s="268">
        <f t="shared" si="49"/>
        <v>4</v>
      </c>
      <c r="AI110" s="268">
        <f t="shared" si="49"/>
        <v>4</v>
      </c>
      <c r="AJ110" s="268">
        <f t="shared" si="49"/>
        <v>4</v>
      </c>
      <c r="AK110" s="268">
        <f t="shared" si="49"/>
        <v>0</v>
      </c>
      <c r="AL110" s="269">
        <f>SUM(G110:AK110)</f>
        <v>108</v>
      </c>
      <c r="AM110" s="315"/>
      <c r="AN110" s="270" t="b">
        <v>0</v>
      </c>
    </row>
    <row r="111" ht="15.75" customHeight="1">
      <c r="A111" s="313" t="s">
        <v>24</v>
      </c>
      <c r="B111" s="314" t="s">
        <v>74</v>
      </c>
      <c r="C111" s="314" t="s">
        <v>15</v>
      </c>
      <c r="D111" s="314" t="s">
        <v>257</v>
      </c>
      <c r="E111" s="314"/>
      <c r="F111" s="314"/>
      <c r="G111" s="257"/>
      <c r="H111" s="257"/>
      <c r="I111" s="258"/>
      <c r="J111" s="258">
        <v>2.0</v>
      </c>
      <c r="K111" s="258">
        <v>2.0</v>
      </c>
      <c r="L111" s="336"/>
      <c r="M111" s="336"/>
      <c r="N111" s="258">
        <v>2.0</v>
      </c>
      <c r="O111" s="258">
        <v>2.0</v>
      </c>
      <c r="P111" s="258">
        <v>2.0</v>
      </c>
      <c r="Q111" s="258">
        <v>2.0</v>
      </c>
      <c r="R111" s="258">
        <v>2.0</v>
      </c>
      <c r="S111" s="336"/>
      <c r="T111" s="336"/>
      <c r="U111" s="258">
        <v>2.0</v>
      </c>
      <c r="V111" s="258">
        <v>2.0</v>
      </c>
      <c r="W111" s="258">
        <v>2.0</v>
      </c>
      <c r="X111" s="258">
        <v>2.0</v>
      </c>
      <c r="Y111" s="258">
        <v>2.0</v>
      </c>
      <c r="Z111" s="336"/>
      <c r="AA111" s="336"/>
      <c r="AB111" s="258">
        <v>2.0</v>
      </c>
      <c r="AC111" s="258">
        <v>2.0</v>
      </c>
      <c r="AD111" s="258">
        <v>2.0</v>
      </c>
      <c r="AE111" s="258">
        <v>2.0</v>
      </c>
      <c r="AF111" s="258">
        <v>2.0</v>
      </c>
      <c r="AG111" s="336"/>
      <c r="AH111" s="336"/>
      <c r="AI111" s="258">
        <v>2.0</v>
      </c>
      <c r="AJ111" s="258">
        <v>2.0</v>
      </c>
      <c r="AK111" s="258"/>
      <c r="AL111" s="262">
        <f t="shared" ref="AL111:AL112" si="50">SUM(G111:AJ111)</f>
        <v>38</v>
      </c>
      <c r="AM111" s="317"/>
      <c r="AN111" s="263" t="b">
        <v>1</v>
      </c>
    </row>
    <row r="112" ht="15.75" customHeight="1">
      <c r="A112" s="313" t="s">
        <v>24</v>
      </c>
      <c r="B112" s="314" t="s">
        <v>74</v>
      </c>
      <c r="C112" s="314" t="s">
        <v>15</v>
      </c>
      <c r="D112" s="314" t="s">
        <v>248</v>
      </c>
      <c r="E112" s="314"/>
      <c r="F112" s="314"/>
      <c r="G112" s="257"/>
      <c r="H112" s="257"/>
      <c r="I112" s="258"/>
      <c r="J112" s="258"/>
      <c r="K112" s="258"/>
      <c r="L112" s="336"/>
      <c r="M112" s="336"/>
      <c r="N112" s="258"/>
      <c r="O112" s="258"/>
      <c r="P112" s="258"/>
      <c r="Q112" s="258"/>
      <c r="R112" s="258"/>
      <c r="S112" s="336"/>
      <c r="T112" s="336"/>
      <c r="U112" s="258"/>
      <c r="V112" s="258"/>
      <c r="W112" s="258"/>
      <c r="X112" s="258"/>
      <c r="Y112" s="258"/>
      <c r="Z112" s="336"/>
      <c r="AA112" s="336"/>
      <c r="AB112" s="258"/>
      <c r="AC112" s="258"/>
      <c r="AD112" s="258"/>
      <c r="AE112" s="258"/>
      <c r="AF112" s="258"/>
      <c r="AG112" s="336"/>
      <c r="AH112" s="336"/>
      <c r="AI112" s="258"/>
      <c r="AJ112" s="258"/>
      <c r="AK112" s="258"/>
      <c r="AL112" s="262">
        <f t="shared" si="50"/>
        <v>0</v>
      </c>
      <c r="AM112" s="265"/>
      <c r="AN112" s="263" t="b">
        <v>0</v>
      </c>
    </row>
    <row r="113" ht="15.75" customHeight="1">
      <c r="A113" s="311" t="s">
        <v>24</v>
      </c>
      <c r="B113" s="291" t="s">
        <v>74</v>
      </c>
      <c r="C113" s="291" t="s">
        <v>15</v>
      </c>
      <c r="D113" s="291" t="s">
        <v>245</v>
      </c>
      <c r="E113" s="291"/>
      <c r="F113" s="291"/>
      <c r="G113" s="318">
        <f t="shared" ref="G113:Y113" si="51">SUM(G111:G112)</f>
        <v>0</v>
      </c>
      <c r="H113" s="318">
        <f t="shared" si="51"/>
        <v>0</v>
      </c>
      <c r="I113" s="318">
        <f t="shared" si="51"/>
        <v>0</v>
      </c>
      <c r="J113" s="318">
        <f t="shared" si="51"/>
        <v>2</v>
      </c>
      <c r="K113" s="318">
        <f t="shared" si="51"/>
        <v>2</v>
      </c>
      <c r="L113" s="318">
        <f t="shared" si="51"/>
        <v>0</v>
      </c>
      <c r="M113" s="318">
        <f t="shared" si="51"/>
        <v>0</v>
      </c>
      <c r="N113" s="318">
        <f t="shared" si="51"/>
        <v>2</v>
      </c>
      <c r="O113" s="318">
        <f t="shared" si="51"/>
        <v>2</v>
      </c>
      <c r="P113" s="318">
        <f t="shared" si="51"/>
        <v>2</v>
      </c>
      <c r="Q113" s="318">
        <f t="shared" si="51"/>
        <v>2</v>
      </c>
      <c r="R113" s="318">
        <f t="shared" si="51"/>
        <v>2</v>
      </c>
      <c r="S113" s="318">
        <f t="shared" si="51"/>
        <v>0</v>
      </c>
      <c r="T113" s="318">
        <f t="shared" si="51"/>
        <v>0</v>
      </c>
      <c r="U113" s="318">
        <f t="shared" si="51"/>
        <v>2</v>
      </c>
      <c r="V113" s="318">
        <f t="shared" si="51"/>
        <v>2</v>
      </c>
      <c r="W113" s="318">
        <f t="shared" si="51"/>
        <v>2</v>
      </c>
      <c r="X113" s="318">
        <f t="shared" si="51"/>
        <v>2</v>
      </c>
      <c r="Y113" s="318">
        <f t="shared" si="51"/>
        <v>2</v>
      </c>
      <c r="Z113" s="318"/>
      <c r="AA113" s="318">
        <f t="shared" ref="AA113:AK113" si="52">SUM(AA111:AA112)</f>
        <v>0</v>
      </c>
      <c r="AB113" s="318">
        <f t="shared" si="52"/>
        <v>2</v>
      </c>
      <c r="AC113" s="318">
        <f t="shared" si="52"/>
        <v>2</v>
      </c>
      <c r="AD113" s="318">
        <f t="shared" si="52"/>
        <v>2</v>
      </c>
      <c r="AE113" s="318">
        <f t="shared" si="52"/>
        <v>2</v>
      </c>
      <c r="AF113" s="318">
        <f t="shared" si="52"/>
        <v>2</v>
      </c>
      <c r="AG113" s="318">
        <f t="shared" si="52"/>
        <v>0</v>
      </c>
      <c r="AH113" s="318">
        <f t="shared" si="52"/>
        <v>0</v>
      </c>
      <c r="AI113" s="318">
        <f t="shared" si="52"/>
        <v>2</v>
      </c>
      <c r="AJ113" s="318">
        <f t="shared" si="52"/>
        <v>2</v>
      </c>
      <c r="AK113" s="318">
        <f t="shared" si="52"/>
        <v>0</v>
      </c>
      <c r="AL113" s="269">
        <f>SUM(G113:AK113)</f>
        <v>38</v>
      </c>
      <c r="AM113" s="315"/>
      <c r="AN113" s="270" t="b">
        <v>0</v>
      </c>
    </row>
    <row r="114" ht="15.75" customHeight="1">
      <c r="A114" s="313" t="s">
        <v>24</v>
      </c>
      <c r="B114" s="314" t="s">
        <v>74</v>
      </c>
      <c r="C114" s="256" t="s">
        <v>22</v>
      </c>
      <c r="D114" s="256" t="s">
        <v>280</v>
      </c>
      <c r="E114" s="314"/>
      <c r="F114" s="314"/>
      <c r="G114" s="257"/>
      <c r="H114" s="257"/>
      <c r="I114" s="258"/>
      <c r="J114" s="258"/>
      <c r="K114" s="258"/>
      <c r="L114" s="336"/>
      <c r="M114" s="336"/>
      <c r="N114" s="258"/>
      <c r="O114" s="258"/>
      <c r="P114" s="258"/>
      <c r="Q114" s="258"/>
      <c r="R114" s="258"/>
      <c r="S114" s="336"/>
      <c r="T114" s="336"/>
      <c r="U114" s="258"/>
      <c r="V114" s="258"/>
      <c r="W114" s="258"/>
      <c r="X114" s="258"/>
      <c r="Y114" s="258"/>
      <c r="Z114" s="336"/>
      <c r="AA114" s="336"/>
      <c r="AB114" s="258"/>
      <c r="AC114" s="258"/>
      <c r="AD114" s="258"/>
      <c r="AE114" s="258"/>
      <c r="AF114" s="258"/>
      <c r="AG114" s="336"/>
      <c r="AH114" s="336"/>
      <c r="AI114" s="258">
        <v>1.0</v>
      </c>
      <c r="AJ114" s="258"/>
      <c r="AK114" s="258"/>
      <c r="AL114" s="262">
        <f>SUM(G114:AJ114)</f>
        <v>1</v>
      </c>
      <c r="AM114" s="265"/>
      <c r="AN114" s="263" t="b">
        <v>1</v>
      </c>
    </row>
    <row r="115" ht="15.75" customHeight="1">
      <c r="A115" s="311" t="s">
        <v>24</v>
      </c>
      <c r="B115" s="291" t="s">
        <v>74</v>
      </c>
      <c r="C115" s="291" t="s">
        <v>22</v>
      </c>
      <c r="D115" s="291" t="s">
        <v>279</v>
      </c>
      <c r="E115" s="291"/>
      <c r="F115" s="291"/>
      <c r="G115" s="268">
        <f t="shared" ref="G115:AK115" si="53">SUM(G114)</f>
        <v>0</v>
      </c>
      <c r="H115" s="268">
        <f t="shared" si="53"/>
        <v>0</v>
      </c>
      <c r="I115" s="268">
        <f t="shared" si="53"/>
        <v>0</v>
      </c>
      <c r="J115" s="268">
        <f t="shared" si="53"/>
        <v>0</v>
      </c>
      <c r="K115" s="268">
        <f t="shared" si="53"/>
        <v>0</v>
      </c>
      <c r="L115" s="268">
        <f t="shared" si="53"/>
        <v>0</v>
      </c>
      <c r="M115" s="268">
        <f t="shared" si="53"/>
        <v>0</v>
      </c>
      <c r="N115" s="268">
        <f t="shared" si="53"/>
        <v>0</v>
      </c>
      <c r="O115" s="268">
        <f t="shared" si="53"/>
        <v>0</v>
      </c>
      <c r="P115" s="268">
        <f t="shared" si="53"/>
        <v>0</v>
      </c>
      <c r="Q115" s="268">
        <f t="shared" si="53"/>
        <v>0</v>
      </c>
      <c r="R115" s="268">
        <f t="shared" si="53"/>
        <v>0</v>
      </c>
      <c r="S115" s="268">
        <f t="shared" si="53"/>
        <v>0</v>
      </c>
      <c r="T115" s="268">
        <f t="shared" si="53"/>
        <v>0</v>
      </c>
      <c r="U115" s="268">
        <f t="shared" si="53"/>
        <v>0</v>
      </c>
      <c r="V115" s="268">
        <f t="shared" si="53"/>
        <v>0</v>
      </c>
      <c r="W115" s="268">
        <f t="shared" si="53"/>
        <v>0</v>
      </c>
      <c r="X115" s="268">
        <f t="shared" si="53"/>
        <v>0</v>
      </c>
      <c r="Y115" s="268">
        <f t="shared" si="53"/>
        <v>0</v>
      </c>
      <c r="Z115" s="268">
        <f t="shared" si="53"/>
        <v>0</v>
      </c>
      <c r="AA115" s="268">
        <f t="shared" si="53"/>
        <v>0</v>
      </c>
      <c r="AB115" s="268">
        <f t="shared" si="53"/>
        <v>0</v>
      </c>
      <c r="AC115" s="268">
        <f t="shared" si="53"/>
        <v>0</v>
      </c>
      <c r="AD115" s="268">
        <f t="shared" si="53"/>
        <v>0</v>
      </c>
      <c r="AE115" s="268">
        <f t="shared" si="53"/>
        <v>0</v>
      </c>
      <c r="AF115" s="268">
        <f t="shared" si="53"/>
        <v>0</v>
      </c>
      <c r="AG115" s="268">
        <f t="shared" si="53"/>
        <v>0</v>
      </c>
      <c r="AH115" s="268">
        <f t="shared" si="53"/>
        <v>0</v>
      </c>
      <c r="AI115" s="268">
        <f t="shared" si="53"/>
        <v>1</v>
      </c>
      <c r="AJ115" s="268">
        <f t="shared" si="53"/>
        <v>0</v>
      </c>
      <c r="AK115" s="268">
        <f t="shared" si="53"/>
        <v>0</v>
      </c>
      <c r="AL115" s="269">
        <f>SUM(G115:AK115)</f>
        <v>1</v>
      </c>
      <c r="AM115" s="315"/>
      <c r="AN115" s="270" t="b">
        <v>0</v>
      </c>
    </row>
    <row r="116" ht="15.75" customHeight="1">
      <c r="A116" s="313" t="s">
        <v>24</v>
      </c>
      <c r="B116" s="314" t="s">
        <v>74</v>
      </c>
      <c r="C116" s="256" t="s">
        <v>7</v>
      </c>
      <c r="D116" s="256" t="s">
        <v>269</v>
      </c>
      <c r="E116" s="256"/>
      <c r="F116" s="256"/>
      <c r="G116" s="257"/>
      <c r="H116" s="257"/>
      <c r="I116" s="258"/>
      <c r="J116" s="258"/>
      <c r="K116" s="258"/>
      <c r="L116" s="336"/>
      <c r="M116" s="336"/>
      <c r="N116" s="258"/>
      <c r="O116" s="258">
        <v>1.0</v>
      </c>
      <c r="P116" s="258"/>
      <c r="Q116" s="258"/>
      <c r="R116" s="258">
        <v>1.0</v>
      </c>
      <c r="S116" s="336"/>
      <c r="T116" s="336"/>
      <c r="U116" s="258"/>
      <c r="V116" s="258">
        <v>1.0</v>
      </c>
      <c r="W116" s="258"/>
      <c r="X116" s="258"/>
      <c r="Y116" s="258">
        <v>1.0</v>
      </c>
      <c r="Z116" s="336"/>
      <c r="AA116" s="336"/>
      <c r="AB116" s="258"/>
      <c r="AC116" s="258">
        <v>1.0</v>
      </c>
      <c r="AD116" s="258"/>
      <c r="AE116" s="258"/>
      <c r="AF116" s="258">
        <v>1.0</v>
      </c>
      <c r="AG116" s="336"/>
      <c r="AH116" s="336"/>
      <c r="AI116" s="258"/>
      <c r="AJ116" s="258">
        <v>1.0</v>
      </c>
      <c r="AK116" s="258"/>
      <c r="AL116" s="262">
        <f t="shared" ref="AL116:AL117" si="54">SUM(G116:AJ116)</f>
        <v>7</v>
      </c>
      <c r="AM116" s="265"/>
      <c r="AN116" s="263" t="b">
        <v>1</v>
      </c>
    </row>
    <row r="117" ht="15.75" customHeight="1">
      <c r="A117" s="313"/>
      <c r="B117" s="314" t="s">
        <v>74</v>
      </c>
      <c r="C117" s="256" t="s">
        <v>7</v>
      </c>
      <c r="D117" s="256" t="s">
        <v>275</v>
      </c>
      <c r="E117" s="256"/>
      <c r="F117" s="256"/>
      <c r="G117" s="257"/>
      <c r="H117" s="257">
        <v>1.0</v>
      </c>
      <c r="I117" s="258"/>
      <c r="J117" s="258"/>
      <c r="K117" s="258">
        <v>1.0</v>
      </c>
      <c r="L117" s="336"/>
      <c r="M117" s="336"/>
      <c r="N117" s="258"/>
      <c r="O117" s="258"/>
      <c r="P117" s="258"/>
      <c r="Q117" s="258"/>
      <c r="R117" s="258"/>
      <c r="S117" s="336"/>
      <c r="T117" s="336"/>
      <c r="U117" s="258"/>
      <c r="V117" s="258"/>
      <c r="W117" s="258"/>
      <c r="X117" s="258"/>
      <c r="Y117" s="258"/>
      <c r="Z117" s="336"/>
      <c r="AA117" s="336"/>
      <c r="AB117" s="258"/>
      <c r="AC117" s="258"/>
      <c r="AD117" s="258"/>
      <c r="AE117" s="258"/>
      <c r="AF117" s="258"/>
      <c r="AG117" s="336"/>
      <c r="AH117" s="336"/>
      <c r="AI117" s="258"/>
      <c r="AJ117" s="258"/>
      <c r="AK117" s="258"/>
      <c r="AL117" s="262">
        <f t="shared" si="54"/>
        <v>2</v>
      </c>
      <c r="AM117" s="265"/>
      <c r="AN117" s="263" t="b">
        <v>1</v>
      </c>
    </row>
    <row r="118" ht="15.75" customHeight="1">
      <c r="A118" s="311" t="s">
        <v>24</v>
      </c>
      <c r="B118" s="291" t="s">
        <v>74</v>
      </c>
      <c r="C118" s="291" t="s">
        <v>7</v>
      </c>
      <c r="D118" s="291" t="s">
        <v>267</v>
      </c>
      <c r="E118" s="291"/>
      <c r="F118" s="291"/>
      <c r="G118" s="268">
        <f t="shared" ref="G118:AK118" si="55">SUM(G116:G117)</f>
        <v>0</v>
      </c>
      <c r="H118" s="268">
        <f t="shared" si="55"/>
        <v>1</v>
      </c>
      <c r="I118" s="268">
        <f t="shared" si="55"/>
        <v>0</v>
      </c>
      <c r="J118" s="268">
        <f t="shared" si="55"/>
        <v>0</v>
      </c>
      <c r="K118" s="268">
        <f t="shared" si="55"/>
        <v>1</v>
      </c>
      <c r="L118" s="268">
        <f t="shared" si="55"/>
        <v>0</v>
      </c>
      <c r="M118" s="268">
        <f t="shared" si="55"/>
        <v>0</v>
      </c>
      <c r="N118" s="268">
        <f t="shared" si="55"/>
        <v>0</v>
      </c>
      <c r="O118" s="268">
        <f t="shared" si="55"/>
        <v>1</v>
      </c>
      <c r="P118" s="268">
        <f t="shared" si="55"/>
        <v>0</v>
      </c>
      <c r="Q118" s="268">
        <f t="shared" si="55"/>
        <v>0</v>
      </c>
      <c r="R118" s="268">
        <f t="shared" si="55"/>
        <v>1</v>
      </c>
      <c r="S118" s="268">
        <f t="shared" si="55"/>
        <v>0</v>
      </c>
      <c r="T118" s="268">
        <f t="shared" si="55"/>
        <v>0</v>
      </c>
      <c r="U118" s="268">
        <f t="shared" si="55"/>
        <v>0</v>
      </c>
      <c r="V118" s="268">
        <f t="shared" si="55"/>
        <v>1</v>
      </c>
      <c r="W118" s="268">
        <f t="shared" si="55"/>
        <v>0</v>
      </c>
      <c r="X118" s="268">
        <f t="shared" si="55"/>
        <v>0</v>
      </c>
      <c r="Y118" s="268">
        <f t="shared" si="55"/>
        <v>1</v>
      </c>
      <c r="Z118" s="268">
        <f t="shared" si="55"/>
        <v>0</v>
      </c>
      <c r="AA118" s="268">
        <f t="shared" si="55"/>
        <v>0</v>
      </c>
      <c r="AB118" s="268">
        <f t="shared" si="55"/>
        <v>0</v>
      </c>
      <c r="AC118" s="268">
        <f t="shared" si="55"/>
        <v>1</v>
      </c>
      <c r="AD118" s="268">
        <f t="shared" si="55"/>
        <v>0</v>
      </c>
      <c r="AE118" s="268">
        <f t="shared" si="55"/>
        <v>0</v>
      </c>
      <c r="AF118" s="268">
        <f t="shared" si="55"/>
        <v>1</v>
      </c>
      <c r="AG118" s="268">
        <f t="shared" si="55"/>
        <v>0</v>
      </c>
      <c r="AH118" s="268">
        <f t="shared" si="55"/>
        <v>0</v>
      </c>
      <c r="AI118" s="268">
        <f t="shared" si="55"/>
        <v>0</v>
      </c>
      <c r="AJ118" s="268">
        <f t="shared" si="55"/>
        <v>1</v>
      </c>
      <c r="AK118" s="268">
        <f t="shared" si="55"/>
        <v>0</v>
      </c>
      <c r="AL118" s="269">
        <f>SUM(G118:AK118)</f>
        <v>9</v>
      </c>
      <c r="AM118" s="315"/>
      <c r="AN118" s="270" t="b">
        <v>0</v>
      </c>
    </row>
    <row r="119" ht="15.75" customHeight="1">
      <c r="A119" s="313" t="s">
        <v>24</v>
      </c>
      <c r="B119" s="314" t="s">
        <v>75</v>
      </c>
      <c r="C119" s="256" t="s">
        <v>15</v>
      </c>
      <c r="D119" s="256" t="s">
        <v>252</v>
      </c>
      <c r="E119" s="256"/>
      <c r="F119" s="256"/>
      <c r="G119" s="257"/>
      <c r="H119" s="257"/>
      <c r="I119" s="258"/>
      <c r="J119" s="258"/>
      <c r="K119" s="258"/>
      <c r="L119" s="336"/>
      <c r="M119" s="336"/>
      <c r="N119" s="258"/>
      <c r="O119" s="258"/>
      <c r="P119" s="258"/>
      <c r="Q119" s="258"/>
      <c r="R119" s="258"/>
      <c r="S119" s="336"/>
      <c r="T119" s="336"/>
      <c r="U119" s="258"/>
      <c r="V119" s="258"/>
      <c r="W119" s="258"/>
      <c r="X119" s="258"/>
      <c r="Y119" s="258"/>
      <c r="Z119" s="336"/>
      <c r="AA119" s="336"/>
      <c r="AB119" s="258"/>
      <c r="AC119" s="258"/>
      <c r="AD119" s="258"/>
      <c r="AE119" s="258"/>
      <c r="AF119" s="258"/>
      <c r="AG119" s="336"/>
      <c r="AH119" s="336"/>
      <c r="AI119" s="258"/>
      <c r="AJ119" s="258">
        <v>1.0</v>
      </c>
      <c r="AK119" s="258"/>
      <c r="AL119" s="262">
        <f>SUM(G119:AJ119)</f>
        <v>1</v>
      </c>
      <c r="AM119" s="265"/>
      <c r="AN119" s="263" t="b">
        <v>1</v>
      </c>
    </row>
    <row r="120" ht="15.75" customHeight="1">
      <c r="A120" s="311" t="s">
        <v>24</v>
      </c>
      <c r="B120" s="291" t="s">
        <v>75</v>
      </c>
      <c r="C120" s="291" t="s">
        <v>15</v>
      </c>
      <c r="D120" s="291" t="s">
        <v>245</v>
      </c>
      <c r="E120" s="291"/>
      <c r="F120" s="291"/>
      <c r="G120" s="268">
        <f t="shared" ref="G120:AK120" si="56">SUM(G119)</f>
        <v>0</v>
      </c>
      <c r="H120" s="268">
        <f t="shared" si="56"/>
        <v>0</v>
      </c>
      <c r="I120" s="268">
        <f t="shared" si="56"/>
        <v>0</v>
      </c>
      <c r="J120" s="268">
        <f t="shared" si="56"/>
        <v>0</v>
      </c>
      <c r="K120" s="268">
        <f t="shared" si="56"/>
        <v>0</v>
      </c>
      <c r="L120" s="268">
        <f t="shared" si="56"/>
        <v>0</v>
      </c>
      <c r="M120" s="268">
        <f t="shared" si="56"/>
        <v>0</v>
      </c>
      <c r="N120" s="268">
        <f t="shared" si="56"/>
        <v>0</v>
      </c>
      <c r="O120" s="268">
        <f t="shared" si="56"/>
        <v>0</v>
      </c>
      <c r="P120" s="268">
        <f t="shared" si="56"/>
        <v>0</v>
      </c>
      <c r="Q120" s="268">
        <f t="shared" si="56"/>
        <v>0</v>
      </c>
      <c r="R120" s="268">
        <f t="shared" si="56"/>
        <v>0</v>
      </c>
      <c r="S120" s="268">
        <f t="shared" si="56"/>
        <v>0</v>
      </c>
      <c r="T120" s="268">
        <f t="shared" si="56"/>
        <v>0</v>
      </c>
      <c r="U120" s="268">
        <f t="shared" si="56"/>
        <v>0</v>
      </c>
      <c r="V120" s="268">
        <f t="shared" si="56"/>
        <v>0</v>
      </c>
      <c r="W120" s="268">
        <f t="shared" si="56"/>
        <v>0</v>
      </c>
      <c r="X120" s="268">
        <f t="shared" si="56"/>
        <v>0</v>
      </c>
      <c r="Y120" s="268">
        <f t="shared" si="56"/>
        <v>0</v>
      </c>
      <c r="Z120" s="268">
        <f t="shared" si="56"/>
        <v>0</v>
      </c>
      <c r="AA120" s="268">
        <f t="shared" si="56"/>
        <v>0</v>
      </c>
      <c r="AB120" s="268">
        <f t="shared" si="56"/>
        <v>0</v>
      </c>
      <c r="AC120" s="268">
        <f t="shared" si="56"/>
        <v>0</v>
      </c>
      <c r="AD120" s="268">
        <f t="shared" si="56"/>
        <v>0</v>
      </c>
      <c r="AE120" s="268">
        <f t="shared" si="56"/>
        <v>0</v>
      </c>
      <c r="AF120" s="268">
        <f t="shared" si="56"/>
        <v>0</v>
      </c>
      <c r="AG120" s="268">
        <f t="shared" si="56"/>
        <v>0</v>
      </c>
      <c r="AH120" s="268">
        <f t="shared" si="56"/>
        <v>0</v>
      </c>
      <c r="AI120" s="268">
        <f t="shared" si="56"/>
        <v>0</v>
      </c>
      <c r="AJ120" s="268">
        <f t="shared" si="56"/>
        <v>1</v>
      </c>
      <c r="AK120" s="268">
        <f t="shared" si="56"/>
        <v>0</v>
      </c>
      <c r="AL120" s="269">
        <f>SUM(G120:AK120)</f>
        <v>1</v>
      </c>
      <c r="AM120" s="315"/>
      <c r="AN120" s="270" t="b">
        <v>0</v>
      </c>
    </row>
    <row r="121" ht="15.75" customHeight="1">
      <c r="A121" s="313" t="s">
        <v>24</v>
      </c>
      <c r="B121" s="314" t="s">
        <v>75</v>
      </c>
      <c r="C121" s="256" t="s">
        <v>11</v>
      </c>
      <c r="D121" s="256" t="s">
        <v>195</v>
      </c>
      <c r="E121" s="256"/>
      <c r="F121" s="256"/>
      <c r="G121" s="257"/>
      <c r="H121" s="257"/>
      <c r="I121" s="258"/>
      <c r="J121" s="258"/>
      <c r="K121" s="258"/>
      <c r="L121" s="336"/>
      <c r="M121" s="336"/>
      <c r="N121" s="258"/>
      <c r="O121" s="258"/>
      <c r="P121" s="258"/>
      <c r="Q121" s="258"/>
      <c r="R121" s="258"/>
      <c r="S121" s="336"/>
      <c r="T121" s="336"/>
      <c r="U121" s="258"/>
      <c r="V121" s="258"/>
      <c r="W121" s="258"/>
      <c r="X121" s="258"/>
      <c r="Y121" s="258"/>
      <c r="Z121" s="336"/>
      <c r="AA121" s="336"/>
      <c r="AB121" s="258"/>
      <c r="AC121" s="258"/>
      <c r="AD121" s="258"/>
      <c r="AE121" s="258"/>
      <c r="AF121" s="258"/>
      <c r="AG121" s="336"/>
      <c r="AH121" s="336"/>
      <c r="AI121" s="258"/>
      <c r="AJ121" s="258"/>
      <c r="AK121" s="258"/>
      <c r="AL121" s="262">
        <f>SUM(G121:AJ121)</f>
        <v>0</v>
      </c>
      <c r="AM121" s="265"/>
      <c r="AN121" s="263" t="b">
        <v>0</v>
      </c>
    </row>
    <row r="122" ht="15.75" customHeight="1">
      <c r="A122" s="311" t="s">
        <v>24</v>
      </c>
      <c r="B122" s="291" t="s">
        <v>75</v>
      </c>
      <c r="C122" s="291" t="s">
        <v>11</v>
      </c>
      <c r="D122" s="291" t="s">
        <v>141</v>
      </c>
      <c r="E122" s="291"/>
      <c r="F122" s="291"/>
      <c r="G122" s="268">
        <f t="shared" ref="G122:AK122" si="57">SUM(G121)</f>
        <v>0</v>
      </c>
      <c r="H122" s="268">
        <f t="shared" si="57"/>
        <v>0</v>
      </c>
      <c r="I122" s="268">
        <f t="shared" si="57"/>
        <v>0</v>
      </c>
      <c r="J122" s="268">
        <f t="shared" si="57"/>
        <v>0</v>
      </c>
      <c r="K122" s="268">
        <f t="shared" si="57"/>
        <v>0</v>
      </c>
      <c r="L122" s="268">
        <f t="shared" si="57"/>
        <v>0</v>
      </c>
      <c r="M122" s="268">
        <f t="shared" si="57"/>
        <v>0</v>
      </c>
      <c r="N122" s="268">
        <f t="shared" si="57"/>
        <v>0</v>
      </c>
      <c r="O122" s="268">
        <f t="shared" si="57"/>
        <v>0</v>
      </c>
      <c r="P122" s="268">
        <f t="shared" si="57"/>
        <v>0</v>
      </c>
      <c r="Q122" s="268">
        <f t="shared" si="57"/>
        <v>0</v>
      </c>
      <c r="R122" s="268">
        <f t="shared" si="57"/>
        <v>0</v>
      </c>
      <c r="S122" s="268">
        <f t="shared" si="57"/>
        <v>0</v>
      </c>
      <c r="T122" s="268">
        <f t="shared" si="57"/>
        <v>0</v>
      </c>
      <c r="U122" s="268">
        <f t="shared" si="57"/>
        <v>0</v>
      </c>
      <c r="V122" s="268">
        <f t="shared" si="57"/>
        <v>0</v>
      </c>
      <c r="W122" s="268">
        <f t="shared" si="57"/>
        <v>0</v>
      </c>
      <c r="X122" s="268">
        <f t="shared" si="57"/>
        <v>0</v>
      </c>
      <c r="Y122" s="268">
        <f t="shared" si="57"/>
        <v>0</v>
      </c>
      <c r="Z122" s="268">
        <f t="shared" si="57"/>
        <v>0</v>
      </c>
      <c r="AA122" s="268">
        <f t="shared" si="57"/>
        <v>0</v>
      </c>
      <c r="AB122" s="268">
        <f t="shared" si="57"/>
        <v>0</v>
      </c>
      <c r="AC122" s="268">
        <f t="shared" si="57"/>
        <v>0</v>
      </c>
      <c r="AD122" s="268">
        <f t="shared" si="57"/>
        <v>0</v>
      </c>
      <c r="AE122" s="268">
        <f t="shared" si="57"/>
        <v>0</v>
      </c>
      <c r="AF122" s="268">
        <f t="shared" si="57"/>
        <v>0</v>
      </c>
      <c r="AG122" s="268">
        <f t="shared" si="57"/>
        <v>0</v>
      </c>
      <c r="AH122" s="268">
        <f t="shared" si="57"/>
        <v>0</v>
      </c>
      <c r="AI122" s="268">
        <f t="shared" si="57"/>
        <v>0</v>
      </c>
      <c r="AJ122" s="268">
        <f t="shared" si="57"/>
        <v>0</v>
      </c>
      <c r="AK122" s="268">
        <f t="shared" si="57"/>
        <v>0</v>
      </c>
      <c r="AL122" s="269">
        <f>SUM(G122:AK122)</f>
        <v>0</v>
      </c>
      <c r="AM122" s="315"/>
      <c r="AN122" s="270" t="b">
        <v>0</v>
      </c>
    </row>
    <row r="123" ht="15.75" customHeight="1">
      <c r="A123" s="313" t="s">
        <v>24</v>
      </c>
      <c r="B123" s="314" t="s">
        <v>76</v>
      </c>
      <c r="C123" s="256" t="s">
        <v>22</v>
      </c>
      <c r="D123" s="256" t="s">
        <v>280</v>
      </c>
      <c r="E123" s="256"/>
      <c r="F123" s="256"/>
      <c r="G123" s="257"/>
      <c r="H123" s="257"/>
      <c r="I123" s="258"/>
      <c r="J123" s="258"/>
      <c r="K123" s="258"/>
      <c r="L123" s="336"/>
      <c r="M123" s="336"/>
      <c r="N123" s="258"/>
      <c r="O123" s="258"/>
      <c r="P123" s="258"/>
      <c r="Q123" s="258"/>
      <c r="R123" s="258"/>
      <c r="S123" s="336"/>
      <c r="T123" s="336"/>
      <c r="U123" s="258"/>
      <c r="V123" s="258"/>
      <c r="W123" s="258"/>
      <c r="X123" s="258"/>
      <c r="Y123" s="258"/>
      <c r="Z123" s="336"/>
      <c r="AA123" s="336"/>
      <c r="AB123" s="258"/>
      <c r="AC123" s="258"/>
      <c r="AD123" s="258"/>
      <c r="AE123" s="258"/>
      <c r="AF123" s="258"/>
      <c r="AG123" s="336"/>
      <c r="AH123" s="336"/>
      <c r="AI123" s="258">
        <v>1.0</v>
      </c>
      <c r="AJ123" s="258"/>
      <c r="AK123" s="258"/>
      <c r="AL123" s="262">
        <f>SUM(G123:AJ123)</f>
        <v>1</v>
      </c>
      <c r="AM123" s="265"/>
      <c r="AN123" s="263" t="b">
        <v>1</v>
      </c>
    </row>
    <row r="124" ht="15.75" customHeight="1">
      <c r="A124" s="334" t="s">
        <v>24</v>
      </c>
      <c r="B124" s="267" t="s">
        <v>76</v>
      </c>
      <c r="C124" s="267" t="s">
        <v>22</v>
      </c>
      <c r="D124" s="267" t="s">
        <v>279</v>
      </c>
      <c r="E124" s="267"/>
      <c r="F124" s="267"/>
      <c r="G124" s="268">
        <f t="shared" ref="G124:AK124" si="58">SUM(G123)</f>
        <v>0</v>
      </c>
      <c r="H124" s="268">
        <f t="shared" si="58"/>
        <v>0</v>
      </c>
      <c r="I124" s="268">
        <f t="shared" si="58"/>
        <v>0</v>
      </c>
      <c r="J124" s="268">
        <f t="shared" si="58"/>
        <v>0</v>
      </c>
      <c r="K124" s="268">
        <f t="shared" si="58"/>
        <v>0</v>
      </c>
      <c r="L124" s="268">
        <f t="shared" si="58"/>
        <v>0</v>
      </c>
      <c r="M124" s="268">
        <f t="shared" si="58"/>
        <v>0</v>
      </c>
      <c r="N124" s="268">
        <f t="shared" si="58"/>
        <v>0</v>
      </c>
      <c r="O124" s="268">
        <f t="shared" si="58"/>
        <v>0</v>
      </c>
      <c r="P124" s="268">
        <f t="shared" si="58"/>
        <v>0</v>
      </c>
      <c r="Q124" s="268">
        <f t="shared" si="58"/>
        <v>0</v>
      </c>
      <c r="R124" s="268">
        <f t="shared" si="58"/>
        <v>0</v>
      </c>
      <c r="S124" s="268">
        <f t="shared" si="58"/>
        <v>0</v>
      </c>
      <c r="T124" s="268">
        <f t="shared" si="58"/>
        <v>0</v>
      </c>
      <c r="U124" s="268">
        <f t="shared" si="58"/>
        <v>0</v>
      </c>
      <c r="V124" s="268">
        <f t="shared" si="58"/>
        <v>0</v>
      </c>
      <c r="W124" s="268">
        <f t="shared" si="58"/>
        <v>0</v>
      </c>
      <c r="X124" s="268">
        <f t="shared" si="58"/>
        <v>0</v>
      </c>
      <c r="Y124" s="268">
        <f t="shared" si="58"/>
        <v>0</v>
      </c>
      <c r="Z124" s="268">
        <f t="shared" si="58"/>
        <v>0</v>
      </c>
      <c r="AA124" s="268">
        <f t="shared" si="58"/>
        <v>0</v>
      </c>
      <c r="AB124" s="268">
        <f t="shared" si="58"/>
        <v>0</v>
      </c>
      <c r="AC124" s="268">
        <f t="shared" si="58"/>
        <v>0</v>
      </c>
      <c r="AD124" s="268">
        <f t="shared" si="58"/>
        <v>0</v>
      </c>
      <c r="AE124" s="268">
        <f t="shared" si="58"/>
        <v>0</v>
      </c>
      <c r="AF124" s="268">
        <f t="shared" si="58"/>
        <v>0</v>
      </c>
      <c r="AG124" s="268">
        <f t="shared" si="58"/>
        <v>0</v>
      </c>
      <c r="AH124" s="268">
        <f t="shared" si="58"/>
        <v>0</v>
      </c>
      <c r="AI124" s="268">
        <f t="shared" si="58"/>
        <v>1</v>
      </c>
      <c r="AJ124" s="268">
        <f t="shared" si="58"/>
        <v>0</v>
      </c>
      <c r="AK124" s="268">
        <f t="shared" si="58"/>
        <v>0</v>
      </c>
      <c r="AL124" s="269">
        <f>SUM(G124:AK124)</f>
        <v>1</v>
      </c>
      <c r="AM124" s="269"/>
      <c r="AN124" s="263" t="b">
        <v>0</v>
      </c>
    </row>
    <row r="125" ht="15.75" customHeight="1">
      <c r="A125" s="313" t="s">
        <v>24</v>
      </c>
      <c r="B125" s="314"/>
      <c r="C125" s="256"/>
      <c r="D125" s="256"/>
      <c r="E125" s="256"/>
      <c r="F125" s="256"/>
      <c r="G125" s="257"/>
      <c r="H125" s="257"/>
      <c r="I125" s="258"/>
      <c r="J125" s="258"/>
      <c r="K125" s="258"/>
      <c r="L125" s="336"/>
      <c r="M125" s="336"/>
      <c r="N125" s="258"/>
      <c r="O125" s="258"/>
      <c r="P125" s="258"/>
      <c r="Q125" s="258"/>
      <c r="R125" s="258"/>
      <c r="S125" s="336"/>
      <c r="T125" s="336"/>
      <c r="U125" s="258"/>
      <c r="V125" s="258"/>
      <c r="W125" s="258"/>
      <c r="X125" s="258"/>
      <c r="Y125" s="258"/>
      <c r="Z125" s="336"/>
      <c r="AA125" s="336"/>
      <c r="AB125" s="258"/>
      <c r="AC125" s="258"/>
      <c r="AD125" s="258"/>
      <c r="AE125" s="258"/>
      <c r="AF125" s="258"/>
      <c r="AG125" s="336"/>
      <c r="AH125" s="336"/>
      <c r="AI125" s="258"/>
      <c r="AJ125" s="258"/>
      <c r="AK125" s="258"/>
      <c r="AL125" s="262">
        <f t="shared" ref="AL125:AL126" si="59">SUM(G125:AJ125)</f>
        <v>0</v>
      </c>
      <c r="AM125" s="265"/>
      <c r="AN125" s="263" t="b">
        <v>0</v>
      </c>
    </row>
    <row r="126" ht="15.75" customHeight="1">
      <c r="A126" s="313" t="s">
        <v>24</v>
      </c>
      <c r="B126" s="314"/>
      <c r="C126" s="256"/>
      <c r="D126" s="256"/>
      <c r="E126" s="256"/>
      <c r="F126" s="256"/>
      <c r="G126" s="257"/>
      <c r="H126" s="257"/>
      <c r="I126" s="258"/>
      <c r="J126" s="258"/>
      <c r="K126" s="258"/>
      <c r="L126" s="336"/>
      <c r="M126" s="336"/>
      <c r="N126" s="258"/>
      <c r="O126" s="258"/>
      <c r="P126" s="258"/>
      <c r="Q126" s="258"/>
      <c r="R126" s="258"/>
      <c r="S126" s="336"/>
      <c r="T126" s="336"/>
      <c r="U126" s="258"/>
      <c r="V126" s="258"/>
      <c r="W126" s="258"/>
      <c r="X126" s="258"/>
      <c r="Y126" s="258"/>
      <c r="Z126" s="336"/>
      <c r="AA126" s="336"/>
      <c r="AB126" s="258"/>
      <c r="AC126" s="258"/>
      <c r="AD126" s="258"/>
      <c r="AE126" s="258"/>
      <c r="AF126" s="258"/>
      <c r="AG126" s="336"/>
      <c r="AH126" s="336"/>
      <c r="AI126" s="258"/>
      <c r="AJ126" s="258"/>
      <c r="AK126" s="258"/>
      <c r="AL126" s="262">
        <f t="shared" si="59"/>
        <v>0</v>
      </c>
      <c r="AM126" s="265"/>
      <c r="AN126" s="263" t="b">
        <v>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AN$126"/>
  <customSheetViews>
    <customSheetView guid="{8C84F9F5-B296-408E-B058-38FD62EB4A0B}" filter="1" showAutoFilter="1">
      <autoFilter ref="$A$14:$AN$89">
        <filterColumn colId="2">
          <filters>
            <filter val="Cuidador"/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1207960090"/>
        </ext>
      </extLst>
    </customSheetView>
    <customSheetView guid="{3AFAE1BF-D431-4701-B0FE-308CDF890555}" filter="1" showAutoFilter="1">
      <autoFilter ref="$A$14:$AN$51">
        <filterColumn colId="3">
          <filters>
            <filter val="Proveedores Kinesiologos"/>
            <filter val="Graglia Gustavo (GEREMCIA, DIRECION MEDICA, MEDICO)"/>
            <filter val="Dr Aramayo Gerardo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Mojan Jorge"/>
            <filter val="Leandra Griguol"/>
            <filter val="Polo Daniela"/>
            <filter val="Lazarte Graciela"/>
            <filter val="Proveedores Medicos"/>
            <filter val="Correa Agustina"/>
            <filter val="Jerez Daiana"/>
            <filter val="Viloria Judith"/>
            <filter val="Romero Janet"/>
            <filter val="Galeano Adriana Aginaldo"/>
            <filter val="Nico(CHOFER)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28371752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73:AK73"/>
    <mergeCell ref="G74:AK74"/>
  </mergeCells>
  <conditionalFormatting sqref="Q6">
    <cfRule type="notContainsBlanks" dxfId="0" priority="1">
      <formula>LEN(TRIM(Q6))&gt;0</formula>
    </cfRule>
  </conditionalFormatting>
  <conditionalFormatting sqref="G14:AK14">
    <cfRule type="expression" dxfId="1" priority="2">
      <formula>WEEKDAY(G9,2)&gt;WEEKDAY(H9,2)</formula>
    </cfRule>
  </conditionalFormatting>
  <conditionalFormatting sqref="G13:AK13 P6">
    <cfRule type="notContainsBlanks" dxfId="0" priority="3">
      <formula>LEN(TRIM(G13))&gt;0</formula>
    </cfRule>
  </conditionalFormatting>
  <conditionalFormatting sqref="G5:I5">
    <cfRule type="notContainsBlanks" dxfId="0" priority="4">
      <formula>LEN(TRIM(G5))&gt;0</formula>
    </cfRule>
  </conditionalFormatting>
  <conditionalFormatting sqref="G14:AK14">
    <cfRule type="expression" dxfId="2" priority="5">
      <formula>MONTH(G9)&lt;&gt;MONTH($G$5&amp;1)</formula>
    </cfRule>
  </conditionalFormatting>
  <conditionalFormatting sqref="G15:AK15">
    <cfRule type="expression" dxfId="3" priority="6">
      <formula>MONTH(G9)=MONTH($G$5&amp;1)</formula>
    </cfRule>
  </conditionalFormatting>
  <conditionalFormatting sqref="G15:AK15">
    <cfRule type="expression" dxfId="4" priority="7">
      <formula>MONTH(G9)&lt;&gt;MONTH($G$5&amp;1)</formula>
    </cfRule>
  </conditionalFormatting>
  <conditionalFormatting sqref="G13:AK13">
    <cfRule type="notContainsBlanks" dxfId="0" priority="8">
      <formula>LEN(TRIM(G13))&gt;0</formula>
    </cfRule>
  </conditionalFormatting>
  <conditionalFormatting sqref="G13:AK13">
    <cfRule type="expression" dxfId="5" priority="9">
      <formula>MONTH(G9)=MONTH($G$5&amp;1)</formula>
    </cfRule>
  </conditionalFormatting>
  <conditionalFormatting sqref="A3:D12">
    <cfRule type="cellIs" dxfId="0" priority="10" operator="equal">
      <formula>FECHA</formula>
    </cfRule>
  </conditionalFormatting>
  <conditionalFormatting sqref="G9:AK12">
    <cfRule type="cellIs" dxfId="6" priority="11" operator="equal">
      <formula>"1/1/2024"</formula>
    </cfRule>
  </conditionalFormatting>
  <conditionalFormatting sqref="G9:AK12">
    <cfRule type="cellIs" dxfId="6" priority="12" operator="equal">
      <formula>"24/3/2024"</formula>
    </cfRule>
  </conditionalFormatting>
  <conditionalFormatting sqref="G9:AK12">
    <cfRule type="cellIs" dxfId="6" priority="13" operator="equal">
      <formula>"2/4/2024"</formula>
    </cfRule>
  </conditionalFormatting>
  <conditionalFormatting sqref="G9:AK12">
    <cfRule type="cellIs" dxfId="6" priority="14" operator="equal">
      <formula>"1/5/2024"</formula>
    </cfRule>
  </conditionalFormatting>
  <conditionalFormatting sqref="G9:AK12">
    <cfRule type="cellIs" dxfId="6" priority="15" operator="equal">
      <formula>"25/5/2024"</formula>
    </cfRule>
  </conditionalFormatting>
  <conditionalFormatting sqref="G9:AK12">
    <cfRule type="cellIs" dxfId="6" priority="16" operator="equal">
      <formula>"17/6/2024"</formula>
    </cfRule>
  </conditionalFormatting>
  <conditionalFormatting sqref="G9:AK12">
    <cfRule type="cellIs" dxfId="6" priority="17" operator="equal">
      <formula>"20/6/2024"</formula>
    </cfRule>
  </conditionalFormatting>
  <conditionalFormatting sqref="G9:AK12">
    <cfRule type="cellIs" dxfId="6" priority="18" operator="equal">
      <formula>"13/10/2024"</formula>
    </cfRule>
  </conditionalFormatting>
  <conditionalFormatting sqref="G9:AK12">
    <cfRule type="cellIs" dxfId="6" priority="19" operator="equal">
      <formula>"20/11/2024"</formula>
    </cfRule>
  </conditionalFormatting>
  <conditionalFormatting sqref="G9:AK12">
    <cfRule type="cellIs" dxfId="6" priority="20" operator="equal">
      <formula>"8/12/2024"</formula>
    </cfRule>
  </conditionalFormatting>
  <conditionalFormatting sqref="G9:AK12">
    <cfRule type="cellIs" dxfId="6" priority="21" operator="equal">
      <formula>"25/12/2024"</formula>
    </cfRule>
  </conditionalFormatting>
  <conditionalFormatting sqref="G9:AK12">
    <cfRule type="expression" dxfId="8" priority="22">
      <formula>G9=45334</formula>
    </cfRule>
  </conditionalFormatting>
  <conditionalFormatting sqref="G9:AK12">
    <cfRule type="expression" dxfId="8" priority="23">
      <formula>G9=45335</formula>
    </cfRule>
  </conditionalFormatting>
  <conditionalFormatting sqref="AE17">
    <cfRule type="notContainsBlanks" dxfId="0" priority="24">
      <formula>LEN(TRIM(AE17))&gt;0</formula>
    </cfRule>
  </conditionalFormatting>
  <conditionalFormatting sqref="AI9:AI12">
    <cfRule type="cellIs" dxfId="8" priority="25" operator="equal">
      <formula>"29/3/2024"</formula>
    </cfRule>
  </conditionalFormatting>
  <conditionalFormatting sqref="H9:H12">
    <cfRule type="notContainsBlanks" dxfId="0" priority="26">
      <formula>LEN(TRIM(H9))&gt;0</formula>
    </cfRule>
  </conditionalFormatting>
  <conditionalFormatting sqref="G9:AJ12">
    <cfRule type="expression" dxfId="9" priority="27">
      <formula>G9=45383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InputMessage="1" showErrorMessage="1" prompt="Haz clic e introduce un valor del intervalo" sqref="C16:C126">
      <formula1>'LISTAS DESPLEGABLES '!$E$2:$E$1000</formula1>
    </dataValidation>
    <dataValidation type="list" allowBlank="1" showInputMessage="1" showErrorMessage="1" prompt="Haz clic e introduce un valor del intervalo" sqref="D16:D126">
      <formula1>'RESUMEN '!$A$73:$A$304</formula1>
    </dataValidation>
    <dataValidation type="list" allowBlank="1" showErrorMessage="1" sqref="A16:A23 A24:B24 A25:A126">
      <formula1>'LISTAS DESPLEGABLES '!$A$2:$A$100</formula1>
    </dataValidation>
    <dataValidation type="list" allowBlank="1" showInputMessage="1" showErrorMessage="1" prompt="Haz clic e introduce un valor del intervalo" sqref="B16:B23 B25:B126">
      <formula1>'LISTAS DESPLEGABLES '!$C$2:$C$100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19.29"/>
    <col customWidth="1" min="3" max="3" width="17.29"/>
    <col customWidth="1" min="4" max="4" width="51.86"/>
    <col customWidth="1" min="5" max="6" width="0.86"/>
    <col customWidth="1" min="7" max="7" width="3.43"/>
    <col customWidth="1" min="8" max="9" width="4.0"/>
    <col customWidth="1" min="10" max="10" width="4.14"/>
    <col customWidth="1" min="11" max="11" width="6.86"/>
    <col customWidth="1" min="12" max="12" width="4.14"/>
    <col customWidth="1" min="13" max="14" width="4.57"/>
    <col customWidth="1" min="15" max="16" width="4.0"/>
    <col customWidth="1" min="17" max="17" width="4.14"/>
    <col customWidth="1" min="18" max="18" width="5.14"/>
    <col customWidth="1" min="19" max="19" width="4.14"/>
    <col customWidth="1" min="20" max="21" width="4.57"/>
    <col customWidth="1" min="22" max="23" width="4.0"/>
    <col customWidth="1" min="24" max="24" width="4.14"/>
    <col customWidth="1" min="25" max="25" width="5.14"/>
    <col customWidth="1" min="26" max="26" width="4.14"/>
    <col customWidth="1" min="27" max="28" width="4.57"/>
    <col customWidth="1" min="29" max="30" width="4.0"/>
    <col customWidth="1" min="31" max="31" width="4.14"/>
    <col customWidth="1" min="32" max="32" width="5.14"/>
    <col customWidth="1" min="33" max="33" width="4.14"/>
    <col customWidth="1" min="34" max="35" width="4.57"/>
    <col customWidth="1" min="36" max="37" width="4.0"/>
    <col customWidth="1" min="38" max="38" width="6.57"/>
    <col customWidth="1" min="39" max="39" width="1.71"/>
    <col customWidth="1" min="40" max="40" width="11.86"/>
  </cols>
  <sheetData>
    <row r="1" ht="25.5" customHeight="1">
      <c r="A1" s="195" t="s">
        <v>364</v>
      </c>
      <c r="B1" s="196" t="s">
        <v>365</v>
      </c>
      <c r="C1" s="197"/>
      <c r="D1" s="198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</row>
    <row r="2" ht="35.25" customHeight="1">
      <c r="A2" s="195"/>
      <c r="B2" s="200"/>
      <c r="C2" s="201"/>
      <c r="D2" s="202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</row>
    <row r="3">
      <c r="A3" s="203"/>
      <c r="B3" s="204" t="s">
        <v>366</v>
      </c>
      <c r="C3" s="197"/>
      <c r="D3" s="198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</row>
    <row r="4" ht="3.75" customHeight="1">
      <c r="A4" s="203"/>
      <c r="B4" s="206"/>
      <c r="D4" s="34"/>
      <c r="E4" s="205"/>
      <c r="F4" s="319"/>
      <c r="G4" s="320"/>
      <c r="H4" s="320"/>
      <c r="I4" s="320"/>
      <c r="J4" s="320"/>
      <c r="K4" s="320"/>
      <c r="L4" s="320"/>
      <c r="M4" s="320"/>
      <c r="N4" s="321"/>
      <c r="O4" s="205"/>
      <c r="P4" s="205"/>
      <c r="Q4" s="205"/>
      <c r="R4" s="205"/>
      <c r="S4" s="205"/>
      <c r="T4" s="205"/>
      <c r="U4" s="205"/>
      <c r="V4" s="207"/>
      <c r="W4" s="208"/>
      <c r="X4" s="208"/>
      <c r="Y4" s="208"/>
      <c r="Z4" s="208"/>
      <c r="AA4" s="208"/>
      <c r="AB4" s="208"/>
      <c r="AC4" s="208"/>
      <c r="AD4" s="208"/>
      <c r="AE4" s="208"/>
      <c r="AF4" s="209"/>
      <c r="AG4" s="205"/>
      <c r="AH4" s="207"/>
      <c r="AI4" s="208"/>
      <c r="AJ4" s="208"/>
      <c r="AK4" s="208"/>
      <c r="AL4" s="209"/>
      <c r="AM4" s="205"/>
      <c r="AN4" s="205"/>
    </row>
    <row r="5">
      <c r="A5" s="203"/>
      <c r="B5" s="206"/>
      <c r="D5" s="34"/>
      <c r="E5" s="205"/>
      <c r="F5" s="322"/>
      <c r="G5" s="211" t="s">
        <v>385</v>
      </c>
      <c r="H5" s="212"/>
      <c r="I5" s="213"/>
      <c r="J5" s="23"/>
      <c r="K5" s="214" t="s">
        <v>386</v>
      </c>
      <c r="L5" s="23"/>
      <c r="M5" s="23"/>
      <c r="N5" s="323"/>
      <c r="O5" s="205"/>
      <c r="P5" s="205"/>
      <c r="Q5" s="205"/>
      <c r="R5" s="205"/>
      <c r="S5" s="205"/>
      <c r="T5" s="205"/>
      <c r="U5" s="205"/>
      <c r="V5" s="210"/>
      <c r="W5" s="216" t="s">
        <v>369</v>
      </c>
      <c r="X5" s="217"/>
      <c r="Y5" s="217"/>
      <c r="Z5" s="217"/>
      <c r="AA5" s="217"/>
      <c r="AB5" s="217"/>
      <c r="AC5" s="217"/>
      <c r="AD5" s="217"/>
      <c r="AE5" s="217"/>
      <c r="AF5" s="218"/>
      <c r="AG5" s="205"/>
      <c r="AH5" s="219" t="s">
        <v>370</v>
      </c>
      <c r="AI5" s="220"/>
      <c r="AJ5" s="221"/>
      <c r="AK5" s="222" t="s">
        <v>371</v>
      </c>
      <c r="AL5" s="218"/>
      <c r="AM5" s="205"/>
      <c r="AN5" s="205"/>
    </row>
    <row r="6">
      <c r="A6" s="203"/>
      <c r="B6" s="206"/>
      <c r="D6" s="34"/>
      <c r="E6" s="205"/>
      <c r="F6" s="322"/>
      <c r="G6" s="23"/>
      <c r="H6" s="23"/>
      <c r="I6" s="23"/>
      <c r="J6" s="23"/>
      <c r="K6" s="23"/>
      <c r="L6" s="23"/>
      <c r="M6" s="23"/>
      <c r="N6" s="323"/>
      <c r="O6" s="205"/>
      <c r="P6" s="205"/>
      <c r="Q6" s="205"/>
      <c r="R6" s="205"/>
      <c r="S6" s="205"/>
      <c r="T6" s="205"/>
      <c r="U6" s="205"/>
      <c r="V6" s="210"/>
      <c r="W6" s="223" t="str">
        <f>"Desde "&amp;TEXT(DATE(G7,MONTH(G5&amp;1),1),"mmm-dd-yy")&amp;" /Hasta "&amp;TEXT(EOMONTH(DATE(G7,MONTH(G5&amp;1),1),0),"mmm-dd-yy")</f>
        <v>Desde may-01-24 /Hasta may-31-24</v>
      </c>
      <c r="X6" s="197"/>
      <c r="Y6" s="197"/>
      <c r="Z6" s="197"/>
      <c r="AA6" s="197"/>
      <c r="AB6" s="197"/>
      <c r="AC6" s="197"/>
      <c r="AD6" s="197"/>
      <c r="AE6" s="197"/>
      <c r="AF6" s="224"/>
      <c r="AG6" s="205"/>
      <c r="AH6" s="225" t="str">
        <f>G5</f>
        <v>MAYO</v>
      </c>
      <c r="AI6" s="197"/>
      <c r="AJ6" s="198"/>
      <c r="AK6" s="226">
        <f>G7</f>
        <v>2024</v>
      </c>
      <c r="AL6" s="224"/>
      <c r="AM6" s="205"/>
      <c r="AN6" s="205"/>
    </row>
    <row r="7">
      <c r="A7" s="203"/>
      <c r="B7" s="206"/>
      <c r="D7" s="34"/>
      <c r="E7" s="205"/>
      <c r="F7" s="322"/>
      <c r="G7" s="211">
        <v>2024.0</v>
      </c>
      <c r="H7" s="212"/>
      <c r="I7" s="213"/>
      <c r="J7" s="23"/>
      <c r="K7" s="227" t="s">
        <v>372</v>
      </c>
      <c r="L7" s="23"/>
      <c r="M7" s="23"/>
      <c r="N7" s="323"/>
      <c r="O7" s="205"/>
      <c r="P7" s="205"/>
      <c r="Q7" s="205"/>
      <c r="R7" s="205"/>
      <c r="S7" s="205"/>
      <c r="T7" s="205"/>
      <c r="U7" s="205"/>
      <c r="V7" s="210"/>
      <c r="W7" s="200"/>
      <c r="X7" s="201"/>
      <c r="Y7" s="201"/>
      <c r="Z7" s="201"/>
      <c r="AA7" s="201"/>
      <c r="AB7" s="201"/>
      <c r="AC7" s="201"/>
      <c r="AD7" s="201"/>
      <c r="AE7" s="201"/>
      <c r="AF7" s="228"/>
      <c r="AG7" s="205"/>
      <c r="AH7" s="229"/>
      <c r="AI7" s="201"/>
      <c r="AJ7" s="202"/>
      <c r="AK7" s="200"/>
      <c r="AL7" s="228"/>
      <c r="AM7" s="205"/>
      <c r="AN7" s="205"/>
    </row>
    <row r="8" ht="3.75" customHeight="1">
      <c r="A8" s="203"/>
      <c r="B8" s="206"/>
      <c r="D8" s="34"/>
      <c r="E8" s="205"/>
      <c r="F8" s="324"/>
      <c r="G8" s="325"/>
      <c r="H8" s="325"/>
      <c r="I8" s="325"/>
      <c r="J8" s="325"/>
      <c r="K8" s="325"/>
      <c r="L8" s="325"/>
      <c r="M8" s="325"/>
      <c r="N8" s="326"/>
      <c r="O8" s="205"/>
      <c r="P8" s="205"/>
      <c r="Q8" s="205"/>
      <c r="R8" s="205"/>
      <c r="S8" s="205"/>
      <c r="T8" s="205"/>
      <c r="U8" s="205"/>
      <c r="V8" s="230"/>
      <c r="W8" s="231"/>
      <c r="X8" s="231"/>
      <c r="Y8" s="231"/>
      <c r="Z8" s="231"/>
      <c r="AA8" s="231"/>
      <c r="AB8" s="231"/>
      <c r="AC8" s="231"/>
      <c r="AD8" s="231"/>
      <c r="AE8" s="231"/>
      <c r="AF8" s="232"/>
      <c r="AG8" s="205"/>
      <c r="AH8" s="230"/>
      <c r="AI8" s="231"/>
      <c r="AJ8" s="231"/>
      <c r="AK8" s="231"/>
      <c r="AL8" s="232"/>
      <c r="AM8" s="205"/>
      <c r="AN8" s="205"/>
    </row>
    <row r="9">
      <c r="A9" s="203"/>
      <c r="B9" s="206"/>
      <c r="D9" s="34"/>
      <c r="E9" s="205"/>
      <c r="F9" s="205"/>
      <c r="G9" s="233">
        <f>DATE(G7,MONTH(G5&amp;1),1)</f>
        <v>45413</v>
      </c>
      <c r="H9" s="233">
        <f t="shared" ref="H9:AK9" si="1">G9+1</f>
        <v>45414</v>
      </c>
      <c r="I9" s="233">
        <f t="shared" si="1"/>
        <v>45415</v>
      </c>
      <c r="J9" s="233">
        <f t="shared" si="1"/>
        <v>45416</v>
      </c>
      <c r="K9" s="233">
        <f t="shared" si="1"/>
        <v>45417</v>
      </c>
      <c r="L9" s="233">
        <f t="shared" si="1"/>
        <v>45418</v>
      </c>
      <c r="M9" s="233">
        <f t="shared" si="1"/>
        <v>45419</v>
      </c>
      <c r="N9" s="233">
        <f t="shared" si="1"/>
        <v>45420</v>
      </c>
      <c r="O9" s="233">
        <f t="shared" si="1"/>
        <v>45421</v>
      </c>
      <c r="P9" s="233">
        <f t="shared" si="1"/>
        <v>45422</v>
      </c>
      <c r="Q9" s="233">
        <f t="shared" si="1"/>
        <v>45423</v>
      </c>
      <c r="R9" s="233">
        <f t="shared" si="1"/>
        <v>45424</v>
      </c>
      <c r="S9" s="233">
        <f t="shared" si="1"/>
        <v>45425</v>
      </c>
      <c r="T9" s="233">
        <f t="shared" si="1"/>
        <v>45426</v>
      </c>
      <c r="U9" s="233">
        <f t="shared" si="1"/>
        <v>45427</v>
      </c>
      <c r="V9" s="233">
        <f t="shared" si="1"/>
        <v>45428</v>
      </c>
      <c r="W9" s="233">
        <f t="shared" si="1"/>
        <v>45429</v>
      </c>
      <c r="X9" s="233">
        <f t="shared" si="1"/>
        <v>45430</v>
      </c>
      <c r="Y9" s="233">
        <f t="shared" si="1"/>
        <v>45431</v>
      </c>
      <c r="Z9" s="233">
        <f t="shared" si="1"/>
        <v>45432</v>
      </c>
      <c r="AA9" s="233">
        <f t="shared" si="1"/>
        <v>45433</v>
      </c>
      <c r="AB9" s="233">
        <f t="shared" si="1"/>
        <v>45434</v>
      </c>
      <c r="AC9" s="233">
        <f t="shared" si="1"/>
        <v>45435</v>
      </c>
      <c r="AD9" s="233">
        <f t="shared" si="1"/>
        <v>45436</v>
      </c>
      <c r="AE9" s="233">
        <f t="shared" si="1"/>
        <v>45437</v>
      </c>
      <c r="AF9" s="233">
        <f t="shared" si="1"/>
        <v>45438</v>
      </c>
      <c r="AG9" s="233">
        <f t="shared" si="1"/>
        <v>45439</v>
      </c>
      <c r="AH9" s="233">
        <f t="shared" si="1"/>
        <v>45440</v>
      </c>
      <c r="AI9" s="233">
        <f t="shared" si="1"/>
        <v>45441</v>
      </c>
      <c r="AJ9" s="233">
        <f t="shared" si="1"/>
        <v>45442</v>
      </c>
      <c r="AK9" s="233">
        <f t="shared" si="1"/>
        <v>45443</v>
      </c>
      <c r="AL9" s="235"/>
      <c r="AM9" s="205"/>
      <c r="AN9" s="236"/>
    </row>
    <row r="10">
      <c r="A10" s="203"/>
      <c r="B10" s="206"/>
      <c r="D10" s="34"/>
      <c r="E10" s="205"/>
      <c r="F10" s="205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05"/>
      <c r="AN10" s="205"/>
    </row>
    <row r="11">
      <c r="A11" s="203"/>
      <c r="B11" s="206"/>
      <c r="D11" s="34"/>
      <c r="E11" s="205"/>
      <c r="F11" s="205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05"/>
      <c r="AN11" s="205"/>
    </row>
    <row r="12" ht="18.0" customHeight="1">
      <c r="A12" s="203"/>
      <c r="B12" s="200"/>
      <c r="C12" s="201"/>
      <c r="D12" s="202"/>
      <c r="E12" s="205"/>
      <c r="F12" s="205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05"/>
      <c r="AN12" s="205"/>
    </row>
    <row r="13" ht="7.5" customHeight="1">
      <c r="A13" s="203"/>
      <c r="B13" s="23"/>
      <c r="C13" s="23"/>
      <c r="D13" s="23"/>
      <c r="E13" s="205"/>
      <c r="F13" s="205"/>
      <c r="G13" s="239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05"/>
      <c r="AM13" s="205"/>
      <c r="AN13" s="205"/>
    </row>
    <row r="14" ht="18.0" customHeight="1">
      <c r="A14" s="241"/>
      <c r="B14" s="242" t="s">
        <v>373</v>
      </c>
      <c r="C14" s="72" t="s">
        <v>374</v>
      </c>
      <c r="D14" s="72" t="s">
        <v>375</v>
      </c>
      <c r="E14" s="243"/>
      <c r="F14" s="243"/>
      <c r="G14" s="244" t="str">
        <f>PROPER(LEFT(TEXT(G9,"dddd"),2))</f>
        <v>Mi</v>
      </c>
      <c r="H14" s="244" t="str">
        <f t="shared" ref="H14:AK14" si="2">PROPER(LEFT(TEXT(H9,"dddd"),3))</f>
        <v>Jue</v>
      </c>
      <c r="I14" s="244" t="str">
        <f t="shared" si="2"/>
        <v>Vie</v>
      </c>
      <c r="J14" s="244" t="str">
        <f t="shared" si="2"/>
        <v>Sáb</v>
      </c>
      <c r="K14" s="244" t="str">
        <f t="shared" si="2"/>
        <v>Dom</v>
      </c>
      <c r="L14" s="244" t="str">
        <f t="shared" si="2"/>
        <v>Lun</v>
      </c>
      <c r="M14" s="244" t="str">
        <f t="shared" si="2"/>
        <v>Mar</v>
      </c>
      <c r="N14" s="244" t="str">
        <f t="shared" si="2"/>
        <v>Mié</v>
      </c>
      <c r="O14" s="244" t="str">
        <f t="shared" si="2"/>
        <v>Jue</v>
      </c>
      <c r="P14" s="244" t="str">
        <f t="shared" si="2"/>
        <v>Vie</v>
      </c>
      <c r="Q14" s="244" t="str">
        <f t="shared" si="2"/>
        <v>Sáb</v>
      </c>
      <c r="R14" s="244" t="str">
        <f t="shared" si="2"/>
        <v>Dom</v>
      </c>
      <c r="S14" s="244" t="str">
        <f t="shared" si="2"/>
        <v>Lun</v>
      </c>
      <c r="T14" s="244" t="str">
        <f t="shared" si="2"/>
        <v>Mar</v>
      </c>
      <c r="U14" s="244" t="str">
        <f t="shared" si="2"/>
        <v>Mié</v>
      </c>
      <c r="V14" s="244" t="str">
        <f t="shared" si="2"/>
        <v>Jue</v>
      </c>
      <c r="W14" s="244" t="str">
        <f t="shared" si="2"/>
        <v>Vie</v>
      </c>
      <c r="X14" s="244" t="str">
        <f t="shared" si="2"/>
        <v>Sáb</v>
      </c>
      <c r="Y14" s="244" t="str">
        <f t="shared" si="2"/>
        <v>Dom</v>
      </c>
      <c r="Z14" s="244" t="str">
        <f t="shared" si="2"/>
        <v>Lun</v>
      </c>
      <c r="AA14" s="244" t="str">
        <f t="shared" si="2"/>
        <v>Mar</v>
      </c>
      <c r="AB14" s="244" t="str">
        <f t="shared" si="2"/>
        <v>Mié</v>
      </c>
      <c r="AC14" s="244" t="str">
        <f t="shared" si="2"/>
        <v>Jue</v>
      </c>
      <c r="AD14" s="244" t="str">
        <f t="shared" si="2"/>
        <v>Vie</v>
      </c>
      <c r="AE14" s="244" t="str">
        <f t="shared" si="2"/>
        <v>Sáb</v>
      </c>
      <c r="AF14" s="244" t="str">
        <f t="shared" si="2"/>
        <v>Dom</v>
      </c>
      <c r="AG14" s="244" t="str">
        <f t="shared" si="2"/>
        <v>Lun</v>
      </c>
      <c r="AH14" s="244" t="str">
        <f t="shared" si="2"/>
        <v>Mar</v>
      </c>
      <c r="AI14" s="244" t="str">
        <f t="shared" si="2"/>
        <v>Mié</v>
      </c>
      <c r="AJ14" s="244" t="str">
        <f t="shared" si="2"/>
        <v>Jue</v>
      </c>
      <c r="AK14" s="245" t="str">
        <f t="shared" si="2"/>
        <v>Vie</v>
      </c>
      <c r="AL14" s="246" t="s">
        <v>376</v>
      </c>
      <c r="AM14" s="247"/>
      <c r="AN14" s="248" t="s">
        <v>377</v>
      </c>
    </row>
    <row r="15" ht="5.25" customHeight="1">
      <c r="A15" s="249"/>
      <c r="B15" s="205"/>
      <c r="C15" s="205"/>
      <c r="D15" s="205"/>
      <c r="E15" s="205"/>
      <c r="F15" s="205"/>
      <c r="G15" s="250"/>
      <c r="H15" s="251"/>
      <c r="I15" s="252"/>
      <c r="J15" s="252"/>
      <c r="K15" s="252"/>
      <c r="L15" s="252"/>
      <c r="M15" s="251"/>
      <c r="N15" s="250"/>
      <c r="O15" s="250"/>
      <c r="P15" s="252"/>
      <c r="Q15" s="252"/>
      <c r="R15" s="252"/>
      <c r="S15" s="252"/>
      <c r="T15" s="253"/>
      <c r="U15" s="250"/>
      <c r="V15" s="250"/>
      <c r="W15" s="252"/>
      <c r="X15" s="252"/>
      <c r="Y15" s="252"/>
      <c r="Z15" s="252"/>
      <c r="AA15" s="253"/>
      <c r="AB15" s="250"/>
      <c r="AC15" s="250"/>
      <c r="AD15" s="252"/>
      <c r="AE15" s="252"/>
      <c r="AF15" s="252"/>
      <c r="AG15" s="252"/>
      <c r="AH15" s="253"/>
      <c r="AI15" s="250"/>
      <c r="AJ15" s="250"/>
      <c r="AK15" s="252"/>
      <c r="AL15" s="254"/>
      <c r="AM15" s="255"/>
      <c r="AN15" s="255"/>
    </row>
    <row r="16" ht="14.25" customHeight="1">
      <c r="A16" s="249" t="s">
        <v>9</v>
      </c>
      <c r="B16" s="256"/>
      <c r="C16" s="256" t="s">
        <v>30</v>
      </c>
      <c r="D16" s="256" t="s">
        <v>132</v>
      </c>
      <c r="E16" s="205"/>
      <c r="F16" s="205"/>
      <c r="G16" s="257"/>
      <c r="H16" s="258">
        <v>1.0</v>
      </c>
      <c r="I16" s="259"/>
      <c r="J16" s="335"/>
      <c r="K16" s="335"/>
      <c r="L16" s="259"/>
      <c r="M16" s="258"/>
      <c r="N16" s="258"/>
      <c r="O16" s="258"/>
      <c r="P16" s="259"/>
      <c r="Q16" s="335"/>
      <c r="R16" s="335"/>
      <c r="S16" s="259"/>
      <c r="T16" s="258"/>
      <c r="U16" s="258"/>
      <c r="V16" s="258"/>
      <c r="W16" s="259"/>
      <c r="X16" s="335"/>
      <c r="Y16" s="335"/>
      <c r="Z16" s="259"/>
      <c r="AA16" s="258"/>
      <c r="AB16" s="258"/>
      <c r="AC16" s="258"/>
      <c r="AD16" s="259"/>
      <c r="AE16" s="327"/>
      <c r="AF16" s="335"/>
      <c r="AG16" s="259"/>
      <c r="AH16" s="258"/>
      <c r="AI16" s="258"/>
      <c r="AJ16" s="258"/>
      <c r="AK16" s="259"/>
      <c r="AL16" s="262">
        <f t="shared" ref="AL16:AL19" si="3">SUM(G16:AJ16)</f>
        <v>1</v>
      </c>
      <c r="AM16" s="255"/>
      <c r="AN16" s="263" t="b">
        <v>0</v>
      </c>
    </row>
    <row r="17">
      <c r="A17" s="249" t="s">
        <v>9</v>
      </c>
      <c r="B17" s="256"/>
      <c r="C17" s="256" t="s">
        <v>30</v>
      </c>
      <c r="D17" s="256" t="s">
        <v>139</v>
      </c>
      <c r="E17" s="205"/>
      <c r="F17" s="205"/>
      <c r="G17" s="257"/>
      <c r="H17" s="258">
        <v>1.0</v>
      </c>
      <c r="I17" s="259"/>
      <c r="J17" s="335"/>
      <c r="K17" s="335"/>
      <c r="L17" s="259"/>
      <c r="M17" s="258"/>
      <c r="N17" s="258"/>
      <c r="O17" s="258"/>
      <c r="P17" s="259"/>
      <c r="Q17" s="335"/>
      <c r="R17" s="335"/>
      <c r="S17" s="259"/>
      <c r="T17" s="258"/>
      <c r="U17" s="258"/>
      <c r="V17" s="258"/>
      <c r="W17" s="259"/>
      <c r="X17" s="335"/>
      <c r="Y17" s="335"/>
      <c r="Z17" s="259"/>
      <c r="AA17" s="258"/>
      <c r="AB17" s="258"/>
      <c r="AC17" s="258"/>
      <c r="AD17" s="259"/>
      <c r="AE17" s="327"/>
      <c r="AF17" s="335"/>
      <c r="AG17" s="259"/>
      <c r="AH17" s="258"/>
      <c r="AI17" s="258"/>
      <c r="AJ17" s="258"/>
      <c r="AK17" s="259"/>
      <c r="AL17" s="262">
        <f t="shared" si="3"/>
        <v>1</v>
      </c>
      <c r="AM17" s="255"/>
      <c r="AN17" s="263" t="b">
        <v>0</v>
      </c>
    </row>
    <row r="18">
      <c r="A18" s="249" t="s">
        <v>9</v>
      </c>
      <c r="B18" s="256"/>
      <c r="C18" s="256" t="s">
        <v>30</v>
      </c>
      <c r="D18" s="256" t="s">
        <v>131</v>
      </c>
      <c r="E18" s="205"/>
      <c r="F18" s="205"/>
      <c r="G18" s="257"/>
      <c r="H18" s="258">
        <v>1.0</v>
      </c>
      <c r="I18" s="259"/>
      <c r="J18" s="335"/>
      <c r="K18" s="335"/>
      <c r="L18" s="259"/>
      <c r="M18" s="258"/>
      <c r="N18" s="258"/>
      <c r="O18" s="258"/>
      <c r="P18" s="259"/>
      <c r="Q18" s="335"/>
      <c r="R18" s="335"/>
      <c r="S18" s="259"/>
      <c r="T18" s="258"/>
      <c r="U18" s="258"/>
      <c r="V18" s="258"/>
      <c r="W18" s="259"/>
      <c r="X18" s="335"/>
      <c r="Y18" s="335"/>
      <c r="Z18" s="259"/>
      <c r="AA18" s="258"/>
      <c r="AB18" s="258"/>
      <c r="AC18" s="258"/>
      <c r="AD18" s="259"/>
      <c r="AE18" s="327"/>
      <c r="AF18" s="335"/>
      <c r="AG18" s="259"/>
      <c r="AH18" s="258"/>
      <c r="AI18" s="258"/>
      <c r="AJ18" s="258"/>
      <c r="AK18" s="259"/>
      <c r="AL18" s="262">
        <f t="shared" si="3"/>
        <v>1</v>
      </c>
      <c r="AM18" s="264"/>
      <c r="AN18" s="263" t="b">
        <v>0</v>
      </c>
    </row>
    <row r="19">
      <c r="A19" s="249" t="s">
        <v>9</v>
      </c>
      <c r="B19" s="256"/>
      <c r="C19" s="256" t="s">
        <v>30</v>
      </c>
      <c r="D19" s="256" t="s">
        <v>137</v>
      </c>
      <c r="E19" s="205"/>
      <c r="F19" s="205"/>
      <c r="G19" s="257"/>
      <c r="H19" s="258">
        <v>1.0</v>
      </c>
      <c r="I19" s="259"/>
      <c r="J19" s="335"/>
      <c r="K19" s="335"/>
      <c r="L19" s="259"/>
      <c r="M19" s="258"/>
      <c r="N19" s="258"/>
      <c r="O19" s="258"/>
      <c r="P19" s="259"/>
      <c r="Q19" s="335"/>
      <c r="R19" s="335"/>
      <c r="S19" s="259"/>
      <c r="T19" s="258"/>
      <c r="U19" s="258"/>
      <c r="V19" s="258"/>
      <c r="W19" s="259"/>
      <c r="X19" s="335"/>
      <c r="Y19" s="335"/>
      <c r="Z19" s="259"/>
      <c r="AA19" s="258"/>
      <c r="AB19" s="258"/>
      <c r="AC19" s="258"/>
      <c r="AD19" s="259"/>
      <c r="AE19" s="327"/>
      <c r="AF19" s="335"/>
      <c r="AG19" s="259"/>
      <c r="AH19" s="258"/>
      <c r="AI19" s="258"/>
      <c r="AJ19" s="258"/>
      <c r="AK19" s="259"/>
      <c r="AL19" s="262">
        <f t="shared" si="3"/>
        <v>1</v>
      </c>
      <c r="AM19" s="264"/>
      <c r="AN19" s="263" t="b">
        <v>0</v>
      </c>
    </row>
    <row r="20">
      <c r="A20" s="249" t="s">
        <v>9</v>
      </c>
      <c r="B20" s="256"/>
      <c r="C20" s="256" t="s">
        <v>30</v>
      </c>
      <c r="D20" s="256" t="s">
        <v>136</v>
      </c>
      <c r="E20" s="205"/>
      <c r="F20" s="205"/>
      <c r="G20" s="257"/>
      <c r="H20" s="258">
        <v>1.0</v>
      </c>
      <c r="I20" s="259"/>
      <c r="J20" s="335"/>
      <c r="K20" s="335"/>
      <c r="L20" s="259"/>
      <c r="M20" s="258"/>
      <c r="N20" s="258"/>
      <c r="O20" s="258"/>
      <c r="P20" s="259"/>
      <c r="Q20" s="335"/>
      <c r="R20" s="335"/>
      <c r="S20" s="259"/>
      <c r="T20" s="258"/>
      <c r="U20" s="258"/>
      <c r="V20" s="258"/>
      <c r="W20" s="259"/>
      <c r="X20" s="335"/>
      <c r="Y20" s="335"/>
      <c r="Z20" s="259"/>
      <c r="AA20" s="258"/>
      <c r="AB20" s="258"/>
      <c r="AC20" s="258"/>
      <c r="AD20" s="259"/>
      <c r="AE20" s="327"/>
      <c r="AF20" s="335"/>
      <c r="AG20" s="259"/>
      <c r="AH20" s="258"/>
      <c r="AI20" s="258"/>
      <c r="AJ20" s="258"/>
      <c r="AK20" s="259"/>
      <c r="AL20" s="262">
        <f>SUM(G20:AK20)</f>
        <v>1</v>
      </c>
      <c r="AM20" s="264"/>
      <c r="AN20" s="263" t="b">
        <v>0</v>
      </c>
    </row>
    <row r="21" ht="15.75" customHeight="1">
      <c r="A21" s="249" t="s">
        <v>9</v>
      </c>
      <c r="B21" s="256"/>
      <c r="C21" s="256" t="s">
        <v>30</v>
      </c>
      <c r="D21" s="256" t="s">
        <v>129</v>
      </c>
      <c r="E21" s="205"/>
      <c r="F21" s="205"/>
      <c r="G21" s="257"/>
      <c r="H21" s="258">
        <v>1.0</v>
      </c>
      <c r="I21" s="259"/>
      <c r="J21" s="335"/>
      <c r="K21" s="335"/>
      <c r="L21" s="259"/>
      <c r="M21" s="258"/>
      <c r="N21" s="258"/>
      <c r="O21" s="258"/>
      <c r="P21" s="259"/>
      <c r="Q21" s="335"/>
      <c r="R21" s="335"/>
      <c r="S21" s="259"/>
      <c r="T21" s="258"/>
      <c r="U21" s="258"/>
      <c r="V21" s="258"/>
      <c r="W21" s="259"/>
      <c r="X21" s="335"/>
      <c r="Y21" s="335"/>
      <c r="Z21" s="259"/>
      <c r="AA21" s="258"/>
      <c r="AB21" s="258"/>
      <c r="AC21" s="258"/>
      <c r="AD21" s="259"/>
      <c r="AE21" s="327"/>
      <c r="AF21" s="335"/>
      <c r="AG21" s="259"/>
      <c r="AH21" s="258"/>
      <c r="AI21" s="258"/>
      <c r="AJ21" s="258"/>
      <c r="AK21" s="259"/>
      <c r="AL21" s="262">
        <f t="shared" ref="AL21:AL23" si="4">SUM(G21:AJ21)</f>
        <v>1</v>
      </c>
      <c r="AM21" s="264"/>
      <c r="AN21" s="263" t="b">
        <v>0</v>
      </c>
    </row>
    <row r="22" ht="15.75" customHeight="1">
      <c r="A22" s="249" t="s">
        <v>9</v>
      </c>
      <c r="B22" s="256"/>
      <c r="C22" s="256" t="s">
        <v>30</v>
      </c>
      <c r="D22" s="256" t="s">
        <v>130</v>
      </c>
      <c r="E22" s="205"/>
      <c r="F22" s="205"/>
      <c r="G22" s="257"/>
      <c r="H22" s="258">
        <v>1.0</v>
      </c>
      <c r="I22" s="259"/>
      <c r="J22" s="335"/>
      <c r="K22" s="335"/>
      <c r="L22" s="259"/>
      <c r="M22" s="258"/>
      <c r="N22" s="258"/>
      <c r="O22" s="258"/>
      <c r="P22" s="259"/>
      <c r="Q22" s="335"/>
      <c r="R22" s="335"/>
      <c r="S22" s="259"/>
      <c r="T22" s="258"/>
      <c r="U22" s="258"/>
      <c r="V22" s="258"/>
      <c r="W22" s="259"/>
      <c r="X22" s="335"/>
      <c r="Y22" s="335"/>
      <c r="Z22" s="259"/>
      <c r="AA22" s="258"/>
      <c r="AB22" s="258"/>
      <c r="AC22" s="258"/>
      <c r="AD22" s="259"/>
      <c r="AE22" s="327"/>
      <c r="AF22" s="335"/>
      <c r="AG22" s="259"/>
      <c r="AH22" s="258"/>
      <c r="AI22" s="258"/>
      <c r="AJ22" s="258"/>
      <c r="AK22" s="259"/>
      <c r="AL22" s="262">
        <f t="shared" si="4"/>
        <v>1</v>
      </c>
      <c r="AM22" s="264"/>
      <c r="AN22" s="263" t="b">
        <v>0</v>
      </c>
    </row>
    <row r="23" ht="15.75" customHeight="1">
      <c r="A23" s="249" t="s">
        <v>9</v>
      </c>
      <c r="B23" s="256"/>
      <c r="C23" s="256" t="s">
        <v>30</v>
      </c>
      <c r="D23" s="256"/>
      <c r="E23" s="205"/>
      <c r="F23" s="205"/>
      <c r="G23" s="257"/>
      <c r="H23" s="258"/>
      <c r="I23" s="259"/>
      <c r="J23" s="335"/>
      <c r="K23" s="335"/>
      <c r="L23" s="259"/>
      <c r="M23" s="258"/>
      <c r="N23" s="258"/>
      <c r="O23" s="258"/>
      <c r="P23" s="259"/>
      <c r="Q23" s="335"/>
      <c r="R23" s="335"/>
      <c r="S23" s="259"/>
      <c r="T23" s="258"/>
      <c r="U23" s="258"/>
      <c r="V23" s="258"/>
      <c r="W23" s="259"/>
      <c r="X23" s="335"/>
      <c r="Y23" s="335"/>
      <c r="Z23" s="259"/>
      <c r="AA23" s="258"/>
      <c r="AB23" s="258"/>
      <c r="AC23" s="258"/>
      <c r="AD23" s="259"/>
      <c r="AE23" s="327"/>
      <c r="AF23" s="335"/>
      <c r="AG23" s="259"/>
      <c r="AH23" s="258"/>
      <c r="AI23" s="258"/>
      <c r="AJ23" s="258"/>
      <c r="AK23" s="259"/>
      <c r="AL23" s="262">
        <f t="shared" si="4"/>
        <v>0</v>
      </c>
      <c r="AM23" s="265"/>
      <c r="AN23" s="263" t="b">
        <v>0</v>
      </c>
    </row>
    <row r="24" ht="15.75" customHeight="1">
      <c r="A24" s="266" t="s">
        <v>9</v>
      </c>
      <c r="B24" s="266" t="s">
        <v>9</v>
      </c>
      <c r="C24" s="267" t="s">
        <v>30</v>
      </c>
      <c r="D24" s="267" t="s">
        <v>133</v>
      </c>
      <c r="E24" s="243"/>
      <c r="F24" s="243"/>
      <c r="G24" s="268">
        <f t="shared" ref="G24:AL24" si="5">SUM(G16:G23)</f>
        <v>0</v>
      </c>
      <c r="H24" s="268">
        <f t="shared" si="5"/>
        <v>7</v>
      </c>
      <c r="I24" s="268">
        <f t="shared" si="5"/>
        <v>0</v>
      </c>
      <c r="J24" s="268">
        <f t="shared" si="5"/>
        <v>0</v>
      </c>
      <c r="K24" s="268">
        <f t="shared" si="5"/>
        <v>0</v>
      </c>
      <c r="L24" s="268">
        <f t="shared" si="5"/>
        <v>0</v>
      </c>
      <c r="M24" s="268">
        <f t="shared" si="5"/>
        <v>0</v>
      </c>
      <c r="N24" s="268">
        <f t="shared" si="5"/>
        <v>0</v>
      </c>
      <c r="O24" s="268">
        <f t="shared" si="5"/>
        <v>0</v>
      </c>
      <c r="P24" s="268">
        <f t="shared" si="5"/>
        <v>0</v>
      </c>
      <c r="Q24" s="268">
        <f t="shared" si="5"/>
        <v>0</v>
      </c>
      <c r="R24" s="268">
        <f t="shared" si="5"/>
        <v>0</v>
      </c>
      <c r="S24" s="268">
        <f t="shared" si="5"/>
        <v>0</v>
      </c>
      <c r="T24" s="268">
        <f t="shared" si="5"/>
        <v>0</v>
      </c>
      <c r="U24" s="268">
        <f t="shared" si="5"/>
        <v>0</v>
      </c>
      <c r="V24" s="268">
        <f t="shared" si="5"/>
        <v>0</v>
      </c>
      <c r="W24" s="268">
        <f t="shared" si="5"/>
        <v>0</v>
      </c>
      <c r="X24" s="268">
        <f t="shared" si="5"/>
        <v>0</v>
      </c>
      <c r="Y24" s="268">
        <f t="shared" si="5"/>
        <v>0</v>
      </c>
      <c r="Z24" s="268">
        <f t="shared" si="5"/>
        <v>0</v>
      </c>
      <c r="AA24" s="268">
        <f t="shared" si="5"/>
        <v>0</v>
      </c>
      <c r="AB24" s="268">
        <f t="shared" si="5"/>
        <v>0</v>
      </c>
      <c r="AC24" s="268">
        <f t="shared" si="5"/>
        <v>0</v>
      </c>
      <c r="AD24" s="268">
        <f t="shared" si="5"/>
        <v>0</v>
      </c>
      <c r="AE24" s="268">
        <f t="shared" si="5"/>
        <v>0</v>
      </c>
      <c r="AF24" s="268">
        <f t="shared" si="5"/>
        <v>0</v>
      </c>
      <c r="AG24" s="268">
        <f t="shared" si="5"/>
        <v>0</v>
      </c>
      <c r="AH24" s="268">
        <f t="shared" si="5"/>
        <v>0</v>
      </c>
      <c r="AI24" s="268">
        <f t="shared" si="5"/>
        <v>0</v>
      </c>
      <c r="AJ24" s="268">
        <f t="shared" si="5"/>
        <v>0</v>
      </c>
      <c r="AK24" s="268">
        <f t="shared" si="5"/>
        <v>0</v>
      </c>
      <c r="AL24" s="269">
        <f t="shared" si="5"/>
        <v>7</v>
      </c>
      <c r="AM24" s="270"/>
      <c r="AN24" s="270" t="b">
        <v>0</v>
      </c>
    </row>
    <row r="25" ht="15.75" customHeight="1">
      <c r="A25" s="249" t="s">
        <v>13</v>
      </c>
      <c r="B25" s="256" t="s">
        <v>10</v>
      </c>
      <c r="C25" s="256" t="s">
        <v>11</v>
      </c>
      <c r="D25" s="256" t="s">
        <v>146</v>
      </c>
      <c r="E25" s="205"/>
      <c r="F25" s="205"/>
      <c r="G25" s="257">
        <v>8.0</v>
      </c>
      <c r="H25" s="258"/>
      <c r="I25" s="259">
        <v>8.0</v>
      </c>
      <c r="J25" s="337"/>
      <c r="K25" s="337">
        <v>8.0</v>
      </c>
      <c r="L25" s="271"/>
      <c r="M25" s="258">
        <v>8.0</v>
      </c>
      <c r="N25" s="258"/>
      <c r="O25" s="258">
        <v>8.0</v>
      </c>
      <c r="P25" s="271"/>
      <c r="Q25" s="337">
        <v>8.0</v>
      </c>
      <c r="R25" s="337">
        <v>8.0</v>
      </c>
      <c r="S25" s="271"/>
      <c r="T25" s="258"/>
      <c r="U25" s="258">
        <v>8.0</v>
      </c>
      <c r="V25" s="258"/>
      <c r="W25" s="271">
        <v>8.0</v>
      </c>
      <c r="X25" s="337"/>
      <c r="Y25" s="337">
        <v>8.0</v>
      </c>
      <c r="Z25" s="271"/>
      <c r="AA25" s="258">
        <v>8.0</v>
      </c>
      <c r="AB25" s="258"/>
      <c r="AC25" s="258">
        <v>8.0</v>
      </c>
      <c r="AD25" s="271">
        <v>8.0</v>
      </c>
      <c r="AE25" s="328">
        <v>8.0</v>
      </c>
      <c r="AF25" s="337"/>
      <c r="AG25" s="271"/>
      <c r="AH25" s="258"/>
      <c r="AI25" s="258">
        <v>8.0</v>
      </c>
      <c r="AJ25" s="258"/>
      <c r="AK25" s="271"/>
      <c r="AL25" s="262">
        <f>SUM(G25:AJ25)</f>
        <v>120</v>
      </c>
      <c r="AM25" s="265"/>
      <c r="AN25" s="263" t="b">
        <v>1</v>
      </c>
    </row>
    <row r="26" ht="15.75" customHeight="1">
      <c r="A26" s="249" t="s">
        <v>13</v>
      </c>
      <c r="B26" s="256" t="s">
        <v>10</v>
      </c>
      <c r="C26" s="256" t="s">
        <v>11</v>
      </c>
      <c r="D26" s="256" t="s">
        <v>145</v>
      </c>
      <c r="E26" s="205"/>
      <c r="F26" s="205"/>
      <c r="G26" s="257"/>
      <c r="H26" s="258">
        <v>8.0</v>
      </c>
      <c r="I26" s="259"/>
      <c r="J26" s="337">
        <v>8.0</v>
      </c>
      <c r="K26" s="337"/>
      <c r="L26" s="271">
        <v>8.0</v>
      </c>
      <c r="M26" s="258"/>
      <c r="N26" s="258">
        <v>8.0</v>
      </c>
      <c r="O26" s="258"/>
      <c r="P26" s="271">
        <v>8.0</v>
      </c>
      <c r="Q26" s="337">
        <v>7.0</v>
      </c>
      <c r="R26" s="337"/>
      <c r="S26" s="271">
        <v>8.0</v>
      </c>
      <c r="T26" s="258">
        <v>8.0</v>
      </c>
      <c r="U26" s="258"/>
      <c r="V26" s="258">
        <v>8.0</v>
      </c>
      <c r="W26" s="271"/>
      <c r="X26" s="337">
        <v>8.0</v>
      </c>
      <c r="Y26" s="337"/>
      <c r="Z26" s="271">
        <v>8.0</v>
      </c>
      <c r="AA26" s="258"/>
      <c r="AB26" s="258">
        <v>8.0</v>
      </c>
      <c r="AC26" s="258"/>
      <c r="AD26" s="271"/>
      <c r="AE26" s="328"/>
      <c r="AF26" s="337">
        <v>8.0</v>
      </c>
      <c r="AG26" s="271">
        <v>8.0</v>
      </c>
      <c r="AH26" s="258">
        <v>8.0</v>
      </c>
      <c r="AI26" s="258"/>
      <c r="AJ26" s="258">
        <v>8.0</v>
      </c>
      <c r="AK26" s="271">
        <v>8.0</v>
      </c>
      <c r="AL26" s="262">
        <f>SUM(G26:AK26)</f>
        <v>135</v>
      </c>
      <c r="AM26" s="264"/>
      <c r="AN26" s="263" t="b">
        <v>1</v>
      </c>
    </row>
    <row r="27" ht="15.75" customHeight="1">
      <c r="A27" s="249" t="s">
        <v>13</v>
      </c>
      <c r="B27" s="256" t="s">
        <v>10</v>
      </c>
      <c r="C27" s="256" t="s">
        <v>11</v>
      </c>
      <c r="D27" s="256" t="s">
        <v>158</v>
      </c>
      <c r="E27" s="205"/>
      <c r="F27" s="205"/>
      <c r="G27" s="257">
        <v>7.0</v>
      </c>
      <c r="H27" s="258"/>
      <c r="I27" s="259"/>
      <c r="J27" s="337"/>
      <c r="K27" s="337"/>
      <c r="L27" s="271">
        <v>1.0</v>
      </c>
      <c r="M27" s="258">
        <v>8.0</v>
      </c>
      <c r="N27" s="258">
        <v>7.0</v>
      </c>
      <c r="O27" s="258">
        <v>1.0</v>
      </c>
      <c r="P27" s="271">
        <v>8.0</v>
      </c>
      <c r="Q27" s="337">
        <v>7.0</v>
      </c>
      <c r="R27" s="337"/>
      <c r="S27" s="271">
        <v>1.0</v>
      </c>
      <c r="T27" s="258">
        <v>7.0</v>
      </c>
      <c r="U27" s="258"/>
      <c r="V27" s="258"/>
      <c r="W27" s="271"/>
      <c r="X27" s="337"/>
      <c r="Y27" s="337"/>
      <c r="Z27" s="271"/>
      <c r="AA27" s="258"/>
      <c r="AB27" s="258">
        <v>1.0</v>
      </c>
      <c r="AC27" s="258">
        <v>8.0</v>
      </c>
      <c r="AD27" s="271">
        <v>7.0</v>
      </c>
      <c r="AE27" s="328"/>
      <c r="AF27" s="337"/>
      <c r="AG27" s="271"/>
      <c r="AH27" s="258">
        <v>1.0</v>
      </c>
      <c r="AI27" s="258">
        <v>8.0</v>
      </c>
      <c r="AJ27" s="258">
        <v>7.0</v>
      </c>
      <c r="AK27" s="271"/>
      <c r="AL27" s="262">
        <f>SUM(G27:AJ27)</f>
        <v>79</v>
      </c>
      <c r="AM27" s="264"/>
      <c r="AN27" s="263" t="b">
        <v>1</v>
      </c>
    </row>
    <row r="28" ht="15.75" customHeight="1">
      <c r="A28" s="249" t="s">
        <v>13</v>
      </c>
      <c r="B28" s="256" t="s">
        <v>10</v>
      </c>
      <c r="C28" s="256" t="s">
        <v>11</v>
      </c>
      <c r="D28" s="256" t="s">
        <v>167</v>
      </c>
      <c r="E28" s="205"/>
      <c r="F28" s="205"/>
      <c r="G28" s="257"/>
      <c r="H28" s="258">
        <v>8.0</v>
      </c>
      <c r="I28" s="259">
        <v>8.0</v>
      </c>
      <c r="J28" s="337">
        <v>8.0</v>
      </c>
      <c r="K28" s="337">
        <v>8.0</v>
      </c>
      <c r="L28" s="271"/>
      <c r="M28" s="258"/>
      <c r="N28" s="258"/>
      <c r="O28" s="258"/>
      <c r="P28" s="271"/>
      <c r="Q28" s="337"/>
      <c r="R28" s="337"/>
      <c r="S28" s="271"/>
      <c r="T28" s="258"/>
      <c r="U28" s="258">
        <v>8.0</v>
      </c>
      <c r="V28" s="258">
        <v>8.0</v>
      </c>
      <c r="W28" s="271"/>
      <c r="X28" s="337"/>
      <c r="Y28" s="337"/>
      <c r="Z28" s="271">
        <v>8.0</v>
      </c>
      <c r="AA28" s="258">
        <v>8.0</v>
      </c>
      <c r="AB28" s="258">
        <v>8.0</v>
      </c>
      <c r="AC28" s="258"/>
      <c r="AD28" s="271"/>
      <c r="AE28" s="328">
        <v>8.0</v>
      </c>
      <c r="AF28" s="337">
        <v>8.0</v>
      </c>
      <c r="AG28" s="271">
        <v>8.0</v>
      </c>
      <c r="AH28" s="258"/>
      <c r="AI28" s="258"/>
      <c r="AJ28" s="258">
        <v>8.0</v>
      </c>
      <c r="AK28" s="271">
        <v>8.0</v>
      </c>
      <c r="AL28" s="262">
        <f t="shared" ref="AL28:AL30" si="6">SUM(G28:AK28)</f>
        <v>112</v>
      </c>
      <c r="AM28" s="264"/>
      <c r="AN28" s="263" t="b">
        <v>1</v>
      </c>
    </row>
    <row r="29" ht="15.75" customHeight="1">
      <c r="A29" s="249" t="s">
        <v>13</v>
      </c>
      <c r="B29" s="256" t="s">
        <v>10</v>
      </c>
      <c r="C29" s="256" t="s">
        <v>11</v>
      </c>
      <c r="D29" s="256" t="s">
        <v>193</v>
      </c>
      <c r="E29" s="205"/>
      <c r="F29" s="205"/>
      <c r="G29" s="257">
        <v>1.0</v>
      </c>
      <c r="H29" s="258">
        <v>8.0</v>
      </c>
      <c r="I29" s="259">
        <v>7.0</v>
      </c>
      <c r="J29" s="337"/>
      <c r="K29" s="337">
        <v>1.0</v>
      </c>
      <c r="L29" s="271">
        <v>7.0</v>
      </c>
      <c r="M29" s="258"/>
      <c r="N29" s="258">
        <v>1.0</v>
      </c>
      <c r="O29" s="258">
        <v>7.0</v>
      </c>
      <c r="P29" s="271"/>
      <c r="Q29" s="337">
        <v>2.0</v>
      </c>
      <c r="R29" s="337">
        <v>8.0</v>
      </c>
      <c r="S29" s="271">
        <v>7.0</v>
      </c>
      <c r="T29" s="258">
        <v>1.0</v>
      </c>
      <c r="U29" s="258">
        <v>8.0</v>
      </c>
      <c r="V29" s="258">
        <v>8.0</v>
      </c>
      <c r="W29" s="271">
        <v>8.0</v>
      </c>
      <c r="X29" s="337">
        <v>8.0</v>
      </c>
      <c r="Y29" s="337">
        <v>8.0</v>
      </c>
      <c r="Z29" s="271">
        <v>7.0</v>
      </c>
      <c r="AA29" s="258"/>
      <c r="AB29" s="258"/>
      <c r="AC29" s="258"/>
      <c r="AD29" s="271">
        <v>1.0</v>
      </c>
      <c r="AE29" s="328">
        <v>8.0</v>
      </c>
      <c r="AF29" s="337">
        <v>7.0</v>
      </c>
      <c r="AG29" s="271">
        <v>1.0</v>
      </c>
      <c r="AH29" s="258">
        <v>7.0</v>
      </c>
      <c r="AI29" s="258"/>
      <c r="AJ29" s="258">
        <v>1.0</v>
      </c>
      <c r="AK29" s="271">
        <v>7.0</v>
      </c>
      <c r="AL29" s="262">
        <f t="shared" si="6"/>
        <v>129</v>
      </c>
      <c r="AM29" s="264"/>
      <c r="AN29" s="263" t="b">
        <v>1</v>
      </c>
    </row>
    <row r="30" ht="15.75" customHeight="1">
      <c r="A30" s="249" t="s">
        <v>13</v>
      </c>
      <c r="B30" s="256" t="s">
        <v>10</v>
      </c>
      <c r="C30" s="256" t="s">
        <v>11</v>
      </c>
      <c r="D30" s="256" t="s">
        <v>166</v>
      </c>
      <c r="E30" s="205"/>
      <c r="F30" s="205"/>
      <c r="G30" s="257">
        <v>8.0</v>
      </c>
      <c r="H30" s="258"/>
      <c r="I30" s="259">
        <v>1.0</v>
      </c>
      <c r="J30" s="337">
        <v>8.0</v>
      </c>
      <c r="K30" s="337">
        <v>7.0</v>
      </c>
      <c r="L30" s="271">
        <v>8.0</v>
      </c>
      <c r="M30" s="258">
        <v>8.0</v>
      </c>
      <c r="N30" s="258">
        <v>8.0</v>
      </c>
      <c r="O30" s="258">
        <v>8.0</v>
      </c>
      <c r="P30" s="271">
        <v>8.0</v>
      </c>
      <c r="Q30" s="337"/>
      <c r="R30" s="337">
        <v>8.0</v>
      </c>
      <c r="S30" s="271">
        <v>8.0</v>
      </c>
      <c r="T30" s="258">
        <v>8.0</v>
      </c>
      <c r="U30" s="258"/>
      <c r="V30" s="258"/>
      <c r="W30" s="271">
        <v>8.0</v>
      </c>
      <c r="X30" s="337">
        <v>8.0</v>
      </c>
      <c r="Y30" s="337">
        <v>8.0</v>
      </c>
      <c r="Z30" s="271">
        <v>1.0</v>
      </c>
      <c r="AA30" s="258">
        <v>8.0</v>
      </c>
      <c r="AB30" s="258">
        <v>7.0</v>
      </c>
      <c r="AC30" s="258">
        <v>8.0</v>
      </c>
      <c r="AD30" s="271">
        <v>8.0</v>
      </c>
      <c r="AE30" s="328"/>
      <c r="AF30" s="337">
        <v>1.0</v>
      </c>
      <c r="AG30" s="271">
        <v>7.0</v>
      </c>
      <c r="AH30" s="258">
        <v>8.0</v>
      </c>
      <c r="AI30" s="258">
        <v>8.0</v>
      </c>
      <c r="AJ30" s="258"/>
      <c r="AK30" s="271">
        <v>1.0</v>
      </c>
      <c r="AL30" s="262">
        <f t="shared" si="6"/>
        <v>169</v>
      </c>
      <c r="AM30" s="265"/>
      <c r="AN30" s="263" t="b">
        <v>1</v>
      </c>
    </row>
    <row r="31" ht="15.75" customHeight="1">
      <c r="A31" s="249" t="s">
        <v>13</v>
      </c>
      <c r="B31" s="256" t="s">
        <v>10</v>
      </c>
      <c r="C31" s="256" t="s">
        <v>11</v>
      </c>
      <c r="D31" s="256"/>
      <c r="E31" s="205"/>
      <c r="F31" s="205"/>
      <c r="G31" s="257"/>
      <c r="H31" s="258"/>
      <c r="I31" s="259"/>
      <c r="J31" s="337"/>
      <c r="K31" s="337"/>
      <c r="L31" s="271"/>
      <c r="M31" s="258"/>
      <c r="N31" s="258"/>
      <c r="O31" s="258"/>
      <c r="P31" s="271"/>
      <c r="Q31" s="337"/>
      <c r="R31" s="337"/>
      <c r="S31" s="271"/>
      <c r="T31" s="258"/>
      <c r="U31" s="258"/>
      <c r="V31" s="258"/>
      <c r="W31" s="271"/>
      <c r="X31" s="337"/>
      <c r="Y31" s="337"/>
      <c r="Z31" s="271"/>
      <c r="AA31" s="258"/>
      <c r="AB31" s="258"/>
      <c r="AC31" s="258"/>
      <c r="AD31" s="271"/>
      <c r="AE31" s="328"/>
      <c r="AF31" s="337"/>
      <c r="AG31" s="271"/>
      <c r="AH31" s="258"/>
      <c r="AI31" s="258"/>
      <c r="AJ31" s="258"/>
      <c r="AK31" s="271"/>
      <c r="AL31" s="262">
        <f t="shared" ref="AL31:AL34" si="7">SUM(G31:AJ31)</f>
        <v>0</v>
      </c>
      <c r="AM31" s="265"/>
      <c r="AN31" s="263" t="b">
        <v>0</v>
      </c>
    </row>
    <row r="32" ht="15.75" customHeight="1">
      <c r="A32" s="249" t="s">
        <v>13</v>
      </c>
      <c r="B32" s="256" t="s">
        <v>10</v>
      </c>
      <c r="C32" s="256" t="s">
        <v>11</v>
      </c>
      <c r="D32" s="256"/>
      <c r="E32" s="205"/>
      <c r="F32" s="205"/>
      <c r="G32" s="257"/>
      <c r="H32" s="258"/>
      <c r="I32" s="259"/>
      <c r="J32" s="337"/>
      <c r="K32" s="337"/>
      <c r="L32" s="271"/>
      <c r="M32" s="258"/>
      <c r="N32" s="258"/>
      <c r="O32" s="258"/>
      <c r="P32" s="271"/>
      <c r="Q32" s="337"/>
      <c r="R32" s="337"/>
      <c r="S32" s="271"/>
      <c r="T32" s="258"/>
      <c r="U32" s="258"/>
      <c r="V32" s="258"/>
      <c r="W32" s="271"/>
      <c r="X32" s="337"/>
      <c r="Y32" s="337"/>
      <c r="Z32" s="271"/>
      <c r="AA32" s="258"/>
      <c r="AB32" s="258"/>
      <c r="AC32" s="258"/>
      <c r="AD32" s="271"/>
      <c r="AE32" s="328"/>
      <c r="AF32" s="337"/>
      <c r="AG32" s="271"/>
      <c r="AH32" s="258"/>
      <c r="AI32" s="258"/>
      <c r="AJ32" s="258"/>
      <c r="AK32" s="271"/>
      <c r="AL32" s="262">
        <f t="shared" si="7"/>
        <v>0</v>
      </c>
      <c r="AM32" s="264"/>
      <c r="AN32" s="263" t="b">
        <v>0</v>
      </c>
    </row>
    <row r="33" ht="15.75" customHeight="1">
      <c r="A33" s="249" t="s">
        <v>13</v>
      </c>
      <c r="B33" s="256" t="s">
        <v>10</v>
      </c>
      <c r="C33" s="256" t="s">
        <v>11</v>
      </c>
      <c r="D33" s="256"/>
      <c r="E33" s="205"/>
      <c r="F33" s="205"/>
      <c r="G33" s="257"/>
      <c r="H33" s="258"/>
      <c r="I33" s="259"/>
      <c r="J33" s="337"/>
      <c r="K33" s="337"/>
      <c r="L33" s="271"/>
      <c r="M33" s="258"/>
      <c r="N33" s="258"/>
      <c r="O33" s="258"/>
      <c r="P33" s="271"/>
      <c r="Q33" s="337"/>
      <c r="R33" s="337"/>
      <c r="S33" s="271"/>
      <c r="T33" s="258"/>
      <c r="U33" s="258"/>
      <c r="V33" s="258"/>
      <c r="W33" s="271"/>
      <c r="X33" s="337"/>
      <c r="Y33" s="337"/>
      <c r="Z33" s="271"/>
      <c r="AA33" s="258"/>
      <c r="AB33" s="258"/>
      <c r="AC33" s="258"/>
      <c r="AD33" s="271"/>
      <c r="AE33" s="328"/>
      <c r="AF33" s="337"/>
      <c r="AG33" s="271"/>
      <c r="AH33" s="258"/>
      <c r="AI33" s="258"/>
      <c r="AJ33" s="258"/>
      <c r="AK33" s="271"/>
      <c r="AL33" s="262">
        <f t="shared" si="7"/>
        <v>0</v>
      </c>
      <c r="AM33" s="264"/>
      <c r="AN33" s="263" t="b">
        <v>0</v>
      </c>
    </row>
    <row r="34" ht="15.75" customHeight="1">
      <c r="A34" s="249" t="s">
        <v>13</v>
      </c>
      <c r="B34" s="256" t="s">
        <v>10</v>
      </c>
      <c r="C34" s="256" t="s">
        <v>11</v>
      </c>
      <c r="D34" s="256"/>
      <c r="E34" s="205"/>
      <c r="F34" s="205"/>
      <c r="G34" s="257"/>
      <c r="H34" s="258"/>
      <c r="I34" s="259"/>
      <c r="J34" s="337"/>
      <c r="K34" s="337"/>
      <c r="L34" s="271"/>
      <c r="M34" s="258"/>
      <c r="N34" s="258"/>
      <c r="O34" s="258"/>
      <c r="P34" s="271"/>
      <c r="Q34" s="337"/>
      <c r="R34" s="337"/>
      <c r="S34" s="271"/>
      <c r="T34" s="258"/>
      <c r="U34" s="258"/>
      <c r="V34" s="258"/>
      <c r="W34" s="271"/>
      <c r="X34" s="337"/>
      <c r="Y34" s="337"/>
      <c r="Z34" s="271"/>
      <c r="AA34" s="258"/>
      <c r="AB34" s="258"/>
      <c r="AC34" s="258"/>
      <c r="AD34" s="271"/>
      <c r="AE34" s="328"/>
      <c r="AF34" s="337"/>
      <c r="AG34" s="271"/>
      <c r="AH34" s="258"/>
      <c r="AI34" s="258"/>
      <c r="AJ34" s="258"/>
      <c r="AK34" s="271"/>
      <c r="AL34" s="262">
        <f t="shared" si="7"/>
        <v>0</v>
      </c>
      <c r="AM34" s="265"/>
      <c r="AN34" s="263" t="b">
        <v>0</v>
      </c>
    </row>
    <row r="35" ht="15.75" customHeight="1">
      <c r="A35" s="266" t="s">
        <v>13</v>
      </c>
      <c r="B35" s="267" t="s">
        <v>10</v>
      </c>
      <c r="C35" s="267" t="s">
        <v>11</v>
      </c>
      <c r="D35" s="267" t="s">
        <v>141</v>
      </c>
      <c r="E35" s="243"/>
      <c r="F35" s="243"/>
      <c r="G35" s="268">
        <f t="shared" ref="G35:AK35" si="8">SUM(G25:G34)</f>
        <v>24</v>
      </c>
      <c r="H35" s="268">
        <f t="shared" si="8"/>
        <v>24</v>
      </c>
      <c r="I35" s="268">
        <f t="shared" si="8"/>
        <v>24</v>
      </c>
      <c r="J35" s="268">
        <f t="shared" si="8"/>
        <v>24</v>
      </c>
      <c r="K35" s="268">
        <f t="shared" si="8"/>
        <v>24</v>
      </c>
      <c r="L35" s="268">
        <f t="shared" si="8"/>
        <v>24</v>
      </c>
      <c r="M35" s="268">
        <f t="shared" si="8"/>
        <v>24</v>
      </c>
      <c r="N35" s="268">
        <f t="shared" si="8"/>
        <v>24</v>
      </c>
      <c r="O35" s="268">
        <f t="shared" si="8"/>
        <v>24</v>
      </c>
      <c r="P35" s="268">
        <f t="shared" si="8"/>
        <v>24</v>
      </c>
      <c r="Q35" s="268">
        <f t="shared" si="8"/>
        <v>24</v>
      </c>
      <c r="R35" s="268">
        <f t="shared" si="8"/>
        <v>24</v>
      </c>
      <c r="S35" s="268">
        <f t="shared" si="8"/>
        <v>24</v>
      </c>
      <c r="T35" s="268">
        <f t="shared" si="8"/>
        <v>24</v>
      </c>
      <c r="U35" s="268">
        <f t="shared" si="8"/>
        <v>24</v>
      </c>
      <c r="V35" s="268">
        <f t="shared" si="8"/>
        <v>24</v>
      </c>
      <c r="W35" s="268">
        <f t="shared" si="8"/>
        <v>24</v>
      </c>
      <c r="X35" s="268">
        <f t="shared" si="8"/>
        <v>24</v>
      </c>
      <c r="Y35" s="268">
        <f t="shared" si="8"/>
        <v>24</v>
      </c>
      <c r="Z35" s="268">
        <f t="shared" si="8"/>
        <v>24</v>
      </c>
      <c r="AA35" s="268">
        <f t="shared" si="8"/>
        <v>24</v>
      </c>
      <c r="AB35" s="268">
        <f t="shared" si="8"/>
        <v>24</v>
      </c>
      <c r="AC35" s="268">
        <f t="shared" si="8"/>
        <v>24</v>
      </c>
      <c r="AD35" s="268">
        <f t="shared" si="8"/>
        <v>24</v>
      </c>
      <c r="AE35" s="268">
        <f t="shared" si="8"/>
        <v>24</v>
      </c>
      <c r="AF35" s="268">
        <f t="shared" si="8"/>
        <v>24</v>
      </c>
      <c r="AG35" s="268">
        <f t="shared" si="8"/>
        <v>24</v>
      </c>
      <c r="AH35" s="268">
        <f t="shared" si="8"/>
        <v>24</v>
      </c>
      <c r="AI35" s="268">
        <f t="shared" si="8"/>
        <v>24</v>
      </c>
      <c r="AJ35" s="268">
        <f t="shared" si="8"/>
        <v>24</v>
      </c>
      <c r="AK35" s="268">
        <f t="shared" si="8"/>
        <v>24</v>
      </c>
      <c r="AL35" s="269">
        <f>SUM(G35:AK35)</f>
        <v>744</v>
      </c>
      <c r="AM35" s="270"/>
      <c r="AN35" s="270" t="b">
        <v>0</v>
      </c>
    </row>
    <row r="36" ht="15.75" customHeight="1">
      <c r="A36" s="249" t="s">
        <v>13</v>
      </c>
      <c r="B36" s="256" t="s">
        <v>10</v>
      </c>
      <c r="C36" s="256" t="s">
        <v>15</v>
      </c>
      <c r="D36" s="256" t="s">
        <v>248</v>
      </c>
      <c r="E36" s="205"/>
      <c r="F36" s="205"/>
      <c r="G36" s="257">
        <v>1.0</v>
      </c>
      <c r="H36" s="258"/>
      <c r="I36" s="259"/>
      <c r="J36" s="337"/>
      <c r="K36" s="337"/>
      <c r="L36" s="271"/>
      <c r="M36" s="258"/>
      <c r="N36" s="258"/>
      <c r="O36" s="258"/>
      <c r="P36" s="271"/>
      <c r="Q36" s="337"/>
      <c r="R36" s="337"/>
      <c r="S36" s="271"/>
      <c r="T36" s="258"/>
      <c r="U36" s="258"/>
      <c r="V36" s="258"/>
      <c r="W36" s="271"/>
      <c r="X36" s="337"/>
      <c r="Y36" s="337"/>
      <c r="Z36" s="271"/>
      <c r="AA36" s="258"/>
      <c r="AB36" s="258"/>
      <c r="AC36" s="258"/>
      <c r="AD36" s="271">
        <v>1.0</v>
      </c>
      <c r="AE36" s="328"/>
      <c r="AF36" s="337"/>
      <c r="AG36" s="271"/>
      <c r="AH36" s="258"/>
      <c r="AI36" s="258"/>
      <c r="AJ36" s="258"/>
      <c r="AK36" s="271"/>
      <c r="AL36" s="262">
        <f>SUM(G36:AJ36)</f>
        <v>2</v>
      </c>
      <c r="AM36" s="264"/>
      <c r="AN36" s="263" t="b">
        <v>0</v>
      </c>
    </row>
    <row r="37" ht="15.75" customHeight="1">
      <c r="A37" s="249" t="s">
        <v>13</v>
      </c>
      <c r="B37" s="256" t="s">
        <v>10</v>
      </c>
      <c r="C37" s="256" t="s">
        <v>15</v>
      </c>
      <c r="D37" s="256" t="s">
        <v>251</v>
      </c>
      <c r="E37" s="205"/>
      <c r="F37" s="205"/>
      <c r="G37" s="257">
        <v>3.0</v>
      </c>
      <c r="H37" s="258">
        <v>3.0</v>
      </c>
      <c r="I37" s="259">
        <v>3.0</v>
      </c>
      <c r="J37" s="337">
        <v>4.0</v>
      </c>
      <c r="K37" s="337"/>
      <c r="L37" s="271">
        <v>3.0</v>
      </c>
      <c r="M37" s="258">
        <v>3.0</v>
      </c>
      <c r="N37" s="258">
        <v>3.0</v>
      </c>
      <c r="O37" s="258">
        <v>3.0</v>
      </c>
      <c r="P37" s="271">
        <v>3.0</v>
      </c>
      <c r="Q37" s="337">
        <v>4.0</v>
      </c>
      <c r="R37" s="337"/>
      <c r="S37" s="271">
        <v>3.0</v>
      </c>
      <c r="T37" s="258">
        <v>3.0</v>
      </c>
      <c r="U37" s="258">
        <v>3.0</v>
      </c>
      <c r="V37" s="258">
        <v>3.0</v>
      </c>
      <c r="W37" s="271">
        <v>3.0</v>
      </c>
      <c r="X37" s="337">
        <v>4.0</v>
      </c>
      <c r="Y37" s="337"/>
      <c r="Z37" s="271">
        <v>3.0</v>
      </c>
      <c r="AA37" s="258">
        <v>3.0</v>
      </c>
      <c r="AB37" s="258">
        <v>3.0</v>
      </c>
      <c r="AC37" s="258">
        <v>3.0</v>
      </c>
      <c r="AD37" s="271">
        <v>3.0</v>
      </c>
      <c r="AE37" s="328">
        <v>4.0</v>
      </c>
      <c r="AF37" s="337"/>
      <c r="AG37" s="271">
        <v>4.0</v>
      </c>
      <c r="AH37" s="258">
        <v>3.0</v>
      </c>
      <c r="AI37" s="258">
        <v>3.0</v>
      </c>
      <c r="AJ37" s="258">
        <v>3.0</v>
      </c>
      <c r="AK37" s="271">
        <v>3.0</v>
      </c>
      <c r="AL37" s="262">
        <f t="shared" ref="AL37:AL38" si="9">SUM(G37:AK37)</f>
        <v>86</v>
      </c>
      <c r="AM37" s="264"/>
      <c r="AN37" s="263" t="b">
        <v>1</v>
      </c>
    </row>
    <row r="38" ht="15.75" customHeight="1">
      <c r="A38" s="249" t="s">
        <v>13</v>
      </c>
      <c r="B38" s="256" t="s">
        <v>10</v>
      </c>
      <c r="C38" s="256" t="s">
        <v>15</v>
      </c>
      <c r="D38" s="256" t="s">
        <v>264</v>
      </c>
      <c r="E38" s="205"/>
      <c r="F38" s="205"/>
      <c r="G38" s="257"/>
      <c r="H38" s="258"/>
      <c r="I38" s="259"/>
      <c r="J38" s="337"/>
      <c r="K38" s="337"/>
      <c r="L38" s="271"/>
      <c r="M38" s="258"/>
      <c r="N38" s="258"/>
      <c r="O38" s="258"/>
      <c r="P38" s="271"/>
      <c r="Q38" s="337"/>
      <c r="R38" s="337">
        <v>4.0</v>
      </c>
      <c r="S38" s="271"/>
      <c r="T38" s="258"/>
      <c r="U38" s="258"/>
      <c r="V38" s="258"/>
      <c r="W38" s="271"/>
      <c r="X38" s="337"/>
      <c r="Y38" s="337"/>
      <c r="Z38" s="271"/>
      <c r="AA38" s="258"/>
      <c r="AB38" s="258"/>
      <c r="AC38" s="258"/>
      <c r="AD38" s="271"/>
      <c r="AE38" s="328"/>
      <c r="AF38" s="337">
        <v>4.0</v>
      </c>
      <c r="AG38" s="5">
        <v>1.0</v>
      </c>
      <c r="AH38" s="271">
        <v>1.0</v>
      </c>
      <c r="AI38" s="258">
        <v>1.0</v>
      </c>
      <c r="AJ38" s="258">
        <v>1.0</v>
      </c>
      <c r="AK38" s="271">
        <v>1.0</v>
      </c>
      <c r="AL38" s="262">
        <f t="shared" si="9"/>
        <v>13</v>
      </c>
      <c r="AM38" s="265"/>
      <c r="AN38" s="263" t="b">
        <v>1</v>
      </c>
    </row>
    <row r="39" ht="15.75" customHeight="1">
      <c r="A39" s="249" t="s">
        <v>13</v>
      </c>
      <c r="B39" s="256" t="s">
        <v>10</v>
      </c>
      <c r="C39" s="256" t="s">
        <v>15</v>
      </c>
      <c r="D39" s="256" t="s">
        <v>250</v>
      </c>
      <c r="E39" s="205"/>
      <c r="F39" s="205"/>
      <c r="G39" s="257"/>
      <c r="H39" s="258">
        <v>1.0</v>
      </c>
      <c r="I39" s="259">
        <v>1.0</v>
      </c>
      <c r="J39" s="337"/>
      <c r="K39" s="337">
        <v>4.0</v>
      </c>
      <c r="L39" s="271">
        <v>1.0</v>
      </c>
      <c r="M39" s="258">
        <v>1.0</v>
      </c>
      <c r="N39" s="258">
        <v>1.0</v>
      </c>
      <c r="O39" s="258">
        <v>1.0</v>
      </c>
      <c r="P39" s="271">
        <v>1.0</v>
      </c>
      <c r="Q39" s="337"/>
      <c r="R39" s="337"/>
      <c r="S39" s="271">
        <v>1.0</v>
      </c>
      <c r="T39" s="258">
        <v>1.0</v>
      </c>
      <c r="U39" s="258">
        <v>1.0</v>
      </c>
      <c r="V39" s="258">
        <v>1.0</v>
      </c>
      <c r="W39" s="271">
        <v>1.0</v>
      </c>
      <c r="X39" s="337"/>
      <c r="Y39" s="337">
        <v>4.0</v>
      </c>
      <c r="Z39" s="271">
        <v>1.0</v>
      </c>
      <c r="AA39" s="258">
        <v>1.0</v>
      </c>
      <c r="AB39" s="258">
        <v>1.0</v>
      </c>
      <c r="AC39" s="258">
        <v>1.0</v>
      </c>
      <c r="AD39" s="271"/>
      <c r="AE39" s="328"/>
      <c r="AF39" s="337"/>
      <c r="AG39" s="271"/>
      <c r="AH39" s="258"/>
      <c r="AI39" s="258"/>
      <c r="AJ39" s="258"/>
      <c r="AK39" s="271"/>
      <c r="AL39" s="262">
        <f t="shared" ref="AL39:AL41" si="10">SUM(G39:AJ39)</f>
        <v>24</v>
      </c>
      <c r="AM39" s="264"/>
      <c r="AN39" s="263" t="b">
        <v>1</v>
      </c>
    </row>
    <row r="40" ht="15.75" customHeight="1">
      <c r="A40" s="249" t="s">
        <v>13</v>
      </c>
      <c r="B40" s="256" t="s">
        <v>10</v>
      </c>
      <c r="C40" s="256" t="s">
        <v>15</v>
      </c>
      <c r="D40" s="256"/>
      <c r="E40" s="205"/>
      <c r="F40" s="205"/>
      <c r="G40" s="257"/>
      <c r="H40" s="258"/>
      <c r="I40" s="259"/>
      <c r="J40" s="337"/>
      <c r="K40" s="337"/>
      <c r="L40" s="271"/>
      <c r="M40" s="258"/>
      <c r="N40" s="258"/>
      <c r="O40" s="258"/>
      <c r="P40" s="271"/>
      <c r="Q40" s="337"/>
      <c r="R40" s="337"/>
      <c r="S40" s="271"/>
      <c r="T40" s="258"/>
      <c r="U40" s="258"/>
      <c r="V40" s="258"/>
      <c r="W40" s="271"/>
      <c r="X40" s="337"/>
      <c r="Y40" s="337"/>
      <c r="Z40" s="271"/>
      <c r="AA40" s="258"/>
      <c r="AB40" s="258"/>
      <c r="AC40" s="258"/>
      <c r="AD40" s="271"/>
      <c r="AE40" s="328"/>
      <c r="AF40" s="337"/>
      <c r="AG40" s="271"/>
      <c r="AH40" s="258"/>
      <c r="AI40" s="258"/>
      <c r="AJ40" s="258"/>
      <c r="AK40" s="271"/>
      <c r="AL40" s="262">
        <f t="shared" si="10"/>
        <v>0</v>
      </c>
      <c r="AM40" s="265"/>
      <c r="AN40" s="263" t="b">
        <v>0</v>
      </c>
    </row>
    <row r="41" ht="15.75" customHeight="1">
      <c r="A41" s="249" t="s">
        <v>13</v>
      </c>
      <c r="B41" s="256" t="s">
        <v>10</v>
      </c>
      <c r="C41" s="256" t="s">
        <v>15</v>
      </c>
      <c r="D41" s="256"/>
      <c r="E41" s="205"/>
      <c r="F41" s="205"/>
      <c r="G41" s="257"/>
      <c r="H41" s="258"/>
      <c r="I41" s="259"/>
      <c r="J41" s="337"/>
      <c r="K41" s="337"/>
      <c r="L41" s="271"/>
      <c r="M41" s="258"/>
      <c r="N41" s="258"/>
      <c r="O41" s="258"/>
      <c r="P41" s="271"/>
      <c r="Q41" s="337"/>
      <c r="R41" s="337"/>
      <c r="S41" s="271"/>
      <c r="T41" s="258"/>
      <c r="U41" s="258"/>
      <c r="V41" s="258"/>
      <c r="W41" s="271"/>
      <c r="X41" s="337"/>
      <c r="Y41" s="337"/>
      <c r="Z41" s="271"/>
      <c r="AA41" s="258"/>
      <c r="AB41" s="258"/>
      <c r="AC41" s="258"/>
      <c r="AD41" s="271"/>
      <c r="AE41" s="328"/>
      <c r="AF41" s="337"/>
      <c r="AG41" s="271"/>
      <c r="AH41" s="258"/>
      <c r="AI41" s="258"/>
      <c r="AJ41" s="258"/>
      <c r="AK41" s="271"/>
      <c r="AL41" s="262">
        <f t="shared" si="10"/>
        <v>0</v>
      </c>
      <c r="AM41" s="265"/>
      <c r="AN41" s="263" t="b">
        <v>0</v>
      </c>
    </row>
    <row r="42" ht="15.75" customHeight="1">
      <c r="A42" s="266" t="s">
        <v>13</v>
      </c>
      <c r="B42" s="267" t="s">
        <v>10</v>
      </c>
      <c r="C42" s="267" t="s">
        <v>15</v>
      </c>
      <c r="D42" s="267" t="s">
        <v>245</v>
      </c>
      <c r="E42" s="243"/>
      <c r="F42" s="243"/>
      <c r="G42" s="268">
        <f t="shared" ref="G42:AK42" si="11">SUM(G36:G41)</f>
        <v>4</v>
      </c>
      <c r="H42" s="268">
        <f t="shared" si="11"/>
        <v>4</v>
      </c>
      <c r="I42" s="268">
        <f t="shared" si="11"/>
        <v>4</v>
      </c>
      <c r="J42" s="268">
        <f t="shared" si="11"/>
        <v>4</v>
      </c>
      <c r="K42" s="268">
        <f t="shared" si="11"/>
        <v>4</v>
      </c>
      <c r="L42" s="268">
        <f t="shared" si="11"/>
        <v>4</v>
      </c>
      <c r="M42" s="268">
        <f t="shared" si="11"/>
        <v>4</v>
      </c>
      <c r="N42" s="268">
        <f t="shared" si="11"/>
        <v>4</v>
      </c>
      <c r="O42" s="268">
        <f t="shared" si="11"/>
        <v>4</v>
      </c>
      <c r="P42" s="268">
        <f t="shared" si="11"/>
        <v>4</v>
      </c>
      <c r="Q42" s="268">
        <f t="shared" si="11"/>
        <v>4</v>
      </c>
      <c r="R42" s="268">
        <f t="shared" si="11"/>
        <v>4</v>
      </c>
      <c r="S42" s="268">
        <f t="shared" si="11"/>
        <v>4</v>
      </c>
      <c r="T42" s="268">
        <f t="shared" si="11"/>
        <v>4</v>
      </c>
      <c r="U42" s="268">
        <f t="shared" si="11"/>
        <v>4</v>
      </c>
      <c r="V42" s="268">
        <f t="shared" si="11"/>
        <v>4</v>
      </c>
      <c r="W42" s="268">
        <f t="shared" si="11"/>
        <v>4</v>
      </c>
      <c r="X42" s="268">
        <f t="shared" si="11"/>
        <v>4</v>
      </c>
      <c r="Y42" s="268">
        <f t="shared" si="11"/>
        <v>4</v>
      </c>
      <c r="Z42" s="268">
        <f t="shared" si="11"/>
        <v>4</v>
      </c>
      <c r="AA42" s="268">
        <f t="shared" si="11"/>
        <v>4</v>
      </c>
      <c r="AB42" s="268">
        <f t="shared" si="11"/>
        <v>4</v>
      </c>
      <c r="AC42" s="268">
        <f t="shared" si="11"/>
        <v>4</v>
      </c>
      <c r="AD42" s="268">
        <f t="shared" si="11"/>
        <v>4</v>
      </c>
      <c r="AE42" s="268">
        <f t="shared" si="11"/>
        <v>4</v>
      </c>
      <c r="AF42" s="268">
        <f t="shared" si="11"/>
        <v>4</v>
      </c>
      <c r="AG42" s="268">
        <f t="shared" si="11"/>
        <v>5</v>
      </c>
      <c r="AH42" s="268">
        <f t="shared" si="11"/>
        <v>4</v>
      </c>
      <c r="AI42" s="268">
        <f t="shared" si="11"/>
        <v>4</v>
      </c>
      <c r="AJ42" s="268">
        <f t="shared" si="11"/>
        <v>4</v>
      </c>
      <c r="AK42" s="268">
        <f t="shared" si="11"/>
        <v>4</v>
      </c>
      <c r="AL42" s="269">
        <f>SUM(G42:AK42)</f>
        <v>125</v>
      </c>
      <c r="AM42" s="270"/>
      <c r="AN42" s="270" t="b">
        <v>0</v>
      </c>
    </row>
    <row r="43" ht="15.75" customHeight="1">
      <c r="A43" s="249" t="s">
        <v>13</v>
      </c>
      <c r="B43" s="256" t="s">
        <v>10</v>
      </c>
      <c r="C43" s="256" t="s">
        <v>22</v>
      </c>
      <c r="D43" s="256" t="s">
        <v>280</v>
      </c>
      <c r="E43" s="205"/>
      <c r="F43" s="205"/>
      <c r="G43" s="257"/>
      <c r="H43" s="258"/>
      <c r="I43" s="259"/>
      <c r="J43" s="337"/>
      <c r="K43" s="337"/>
      <c r="L43" s="271"/>
      <c r="M43" s="258"/>
      <c r="N43" s="258"/>
      <c r="O43" s="258"/>
      <c r="P43" s="271"/>
      <c r="Q43" s="337"/>
      <c r="R43" s="337"/>
      <c r="S43" s="271"/>
      <c r="T43" s="258"/>
      <c r="U43" s="258"/>
      <c r="V43" s="258"/>
      <c r="W43" s="271"/>
      <c r="X43" s="337"/>
      <c r="Y43" s="337"/>
      <c r="Z43" s="271"/>
      <c r="AA43" s="258"/>
      <c r="AB43" s="258"/>
      <c r="AC43" s="258"/>
      <c r="AD43" s="271"/>
      <c r="AE43" s="328"/>
      <c r="AF43" s="337"/>
      <c r="AG43" s="271"/>
      <c r="AH43" s="258"/>
      <c r="AI43" s="258">
        <v>1.0</v>
      </c>
      <c r="AJ43" s="258"/>
      <c r="AK43" s="271"/>
      <c r="AL43" s="262">
        <f t="shared" ref="AL43:AL44" si="12">SUM(G43:AJ43)</f>
        <v>1</v>
      </c>
      <c r="AM43" s="264"/>
      <c r="AN43" s="263" t="b">
        <v>0</v>
      </c>
    </row>
    <row r="44" ht="15.75" customHeight="1">
      <c r="A44" s="249" t="s">
        <v>13</v>
      </c>
      <c r="B44" s="256" t="s">
        <v>10</v>
      </c>
      <c r="C44" s="256" t="s">
        <v>22</v>
      </c>
      <c r="D44" s="256"/>
      <c r="E44" s="205"/>
      <c r="F44" s="205"/>
      <c r="G44" s="257"/>
      <c r="H44" s="258"/>
      <c r="I44" s="259"/>
      <c r="J44" s="337"/>
      <c r="K44" s="337"/>
      <c r="L44" s="271"/>
      <c r="M44" s="258"/>
      <c r="N44" s="258"/>
      <c r="O44" s="258"/>
      <c r="P44" s="271"/>
      <c r="Q44" s="337"/>
      <c r="R44" s="337"/>
      <c r="S44" s="271"/>
      <c r="T44" s="258"/>
      <c r="U44" s="258"/>
      <c r="V44" s="258"/>
      <c r="W44" s="271"/>
      <c r="X44" s="337"/>
      <c r="Y44" s="337"/>
      <c r="Z44" s="271"/>
      <c r="AA44" s="258"/>
      <c r="AB44" s="258"/>
      <c r="AC44" s="258"/>
      <c r="AD44" s="271"/>
      <c r="AE44" s="328"/>
      <c r="AF44" s="337"/>
      <c r="AG44" s="271"/>
      <c r="AH44" s="258"/>
      <c r="AI44" s="258"/>
      <c r="AJ44" s="258"/>
      <c r="AK44" s="271"/>
      <c r="AL44" s="262">
        <f t="shared" si="12"/>
        <v>0</v>
      </c>
      <c r="AM44" s="265"/>
      <c r="AN44" s="263" t="b">
        <v>0</v>
      </c>
    </row>
    <row r="45" ht="15.75" customHeight="1">
      <c r="A45" s="266" t="s">
        <v>13</v>
      </c>
      <c r="B45" s="267" t="s">
        <v>10</v>
      </c>
      <c r="C45" s="267" t="s">
        <v>22</v>
      </c>
      <c r="D45" s="267" t="s">
        <v>279</v>
      </c>
      <c r="E45" s="243"/>
      <c r="F45" s="243"/>
      <c r="G45" s="268">
        <f t="shared" ref="G45:AK45" si="13">SUM(G43:G44)</f>
        <v>0</v>
      </c>
      <c r="H45" s="268">
        <f t="shared" si="13"/>
        <v>0</v>
      </c>
      <c r="I45" s="268">
        <f t="shared" si="13"/>
        <v>0</v>
      </c>
      <c r="J45" s="268">
        <f t="shared" si="13"/>
        <v>0</v>
      </c>
      <c r="K45" s="268">
        <f t="shared" si="13"/>
        <v>0</v>
      </c>
      <c r="L45" s="268">
        <f t="shared" si="13"/>
        <v>0</v>
      </c>
      <c r="M45" s="268">
        <f t="shared" si="13"/>
        <v>0</v>
      </c>
      <c r="N45" s="268">
        <f t="shared" si="13"/>
        <v>0</v>
      </c>
      <c r="O45" s="268">
        <f t="shared" si="13"/>
        <v>0</v>
      </c>
      <c r="P45" s="268">
        <f t="shared" si="13"/>
        <v>0</v>
      </c>
      <c r="Q45" s="268">
        <f t="shared" si="13"/>
        <v>0</v>
      </c>
      <c r="R45" s="268">
        <f t="shared" si="13"/>
        <v>0</v>
      </c>
      <c r="S45" s="268">
        <f t="shared" si="13"/>
        <v>0</v>
      </c>
      <c r="T45" s="268">
        <f t="shared" si="13"/>
        <v>0</v>
      </c>
      <c r="U45" s="268">
        <f t="shared" si="13"/>
        <v>0</v>
      </c>
      <c r="V45" s="268">
        <f t="shared" si="13"/>
        <v>0</v>
      </c>
      <c r="W45" s="268">
        <f t="shared" si="13"/>
        <v>0</v>
      </c>
      <c r="X45" s="268">
        <f t="shared" si="13"/>
        <v>0</v>
      </c>
      <c r="Y45" s="268">
        <f t="shared" si="13"/>
        <v>0</v>
      </c>
      <c r="Z45" s="268">
        <f t="shared" si="13"/>
        <v>0</v>
      </c>
      <c r="AA45" s="268">
        <f t="shared" si="13"/>
        <v>0</v>
      </c>
      <c r="AB45" s="268">
        <f t="shared" si="13"/>
        <v>0</v>
      </c>
      <c r="AC45" s="268">
        <f t="shared" si="13"/>
        <v>0</v>
      </c>
      <c r="AD45" s="268">
        <f t="shared" si="13"/>
        <v>0</v>
      </c>
      <c r="AE45" s="268">
        <f t="shared" si="13"/>
        <v>0</v>
      </c>
      <c r="AF45" s="268">
        <f t="shared" si="13"/>
        <v>0</v>
      </c>
      <c r="AG45" s="268">
        <f t="shared" si="13"/>
        <v>0</v>
      </c>
      <c r="AH45" s="268">
        <f t="shared" si="13"/>
        <v>0</v>
      </c>
      <c r="AI45" s="268">
        <f t="shared" si="13"/>
        <v>1</v>
      </c>
      <c r="AJ45" s="268">
        <f t="shared" si="13"/>
        <v>0</v>
      </c>
      <c r="AK45" s="268">
        <f t="shared" si="13"/>
        <v>0</v>
      </c>
      <c r="AL45" s="269">
        <f t="shared" ref="AL45:AL46" si="14">SUM(G45:AK45)</f>
        <v>1</v>
      </c>
      <c r="AM45" s="270"/>
      <c r="AN45" s="270" t="b">
        <v>0</v>
      </c>
    </row>
    <row r="46" ht="15.75" customHeight="1">
      <c r="A46" s="249" t="s">
        <v>13</v>
      </c>
      <c r="B46" s="256" t="s">
        <v>10</v>
      </c>
      <c r="C46" s="256" t="s">
        <v>18</v>
      </c>
      <c r="D46" s="256" t="s">
        <v>282</v>
      </c>
      <c r="E46" s="205"/>
      <c r="F46" s="205"/>
      <c r="G46" s="257"/>
      <c r="H46" s="258"/>
      <c r="I46" s="259">
        <v>1.0</v>
      </c>
      <c r="J46" s="337"/>
      <c r="K46" s="337"/>
      <c r="L46" s="271">
        <v>1.0</v>
      </c>
      <c r="M46" s="258"/>
      <c r="N46" s="258"/>
      <c r="O46" s="258"/>
      <c r="P46" s="271">
        <v>1.0</v>
      </c>
      <c r="Q46" s="337"/>
      <c r="R46" s="337"/>
      <c r="S46" s="271"/>
      <c r="T46" s="258"/>
      <c r="U46" s="258">
        <v>1.0</v>
      </c>
      <c r="V46" s="258"/>
      <c r="W46" s="271"/>
      <c r="X46" s="337"/>
      <c r="Y46" s="337"/>
      <c r="Z46" s="271"/>
      <c r="AA46" s="258"/>
      <c r="AB46" s="258"/>
      <c r="AC46" s="258"/>
      <c r="AD46" s="271"/>
      <c r="AE46" s="328"/>
      <c r="AF46" s="337"/>
      <c r="AG46" s="271"/>
      <c r="AH46" s="258"/>
      <c r="AI46" s="258"/>
      <c r="AJ46" s="258"/>
      <c r="AK46" s="271">
        <v>1.0</v>
      </c>
      <c r="AL46" s="262">
        <f t="shared" si="14"/>
        <v>5</v>
      </c>
      <c r="AM46" s="264"/>
      <c r="AN46" s="263" t="b">
        <v>1</v>
      </c>
    </row>
    <row r="47" ht="15.75" customHeight="1">
      <c r="A47" s="249" t="s">
        <v>13</v>
      </c>
      <c r="B47" s="256" t="s">
        <v>10</v>
      </c>
      <c r="C47" s="256" t="s">
        <v>18</v>
      </c>
      <c r="D47" s="256"/>
      <c r="E47" s="205"/>
      <c r="F47" s="205"/>
      <c r="G47" s="257"/>
      <c r="H47" s="258"/>
      <c r="I47" s="259"/>
      <c r="J47" s="337"/>
      <c r="K47" s="337"/>
      <c r="L47" s="271"/>
      <c r="M47" s="258"/>
      <c r="N47" s="258"/>
      <c r="O47" s="258"/>
      <c r="P47" s="271"/>
      <c r="Q47" s="337"/>
      <c r="R47" s="337"/>
      <c r="S47" s="271"/>
      <c r="T47" s="258"/>
      <c r="U47" s="258"/>
      <c r="V47" s="258"/>
      <c r="W47" s="271"/>
      <c r="X47" s="337"/>
      <c r="Y47" s="337"/>
      <c r="Z47" s="271"/>
      <c r="AA47" s="258"/>
      <c r="AB47" s="258"/>
      <c r="AC47" s="258"/>
      <c r="AD47" s="271"/>
      <c r="AE47" s="328"/>
      <c r="AF47" s="337"/>
      <c r="AG47" s="271"/>
      <c r="AH47" s="258"/>
      <c r="AI47" s="258"/>
      <c r="AJ47" s="258"/>
      <c r="AK47" s="271"/>
      <c r="AL47" s="262">
        <f>SUM(G47:AJ47)</f>
        <v>0</v>
      </c>
      <c r="AM47" s="265"/>
      <c r="AN47" s="263" t="b">
        <v>0</v>
      </c>
    </row>
    <row r="48" ht="15.75" customHeight="1">
      <c r="A48" s="266" t="s">
        <v>13</v>
      </c>
      <c r="B48" s="267" t="s">
        <v>10</v>
      </c>
      <c r="C48" s="267" t="s">
        <v>18</v>
      </c>
      <c r="D48" s="267" t="s">
        <v>281</v>
      </c>
      <c r="E48" s="243"/>
      <c r="F48" s="243"/>
      <c r="G48" s="268">
        <f t="shared" ref="G48:AK48" si="15">SUM(G46:G47)</f>
        <v>0</v>
      </c>
      <c r="H48" s="268">
        <f t="shared" si="15"/>
        <v>0</v>
      </c>
      <c r="I48" s="268">
        <f t="shared" si="15"/>
        <v>1</v>
      </c>
      <c r="J48" s="268">
        <f t="shared" si="15"/>
        <v>0</v>
      </c>
      <c r="K48" s="268">
        <f t="shared" si="15"/>
        <v>0</v>
      </c>
      <c r="L48" s="268">
        <f t="shared" si="15"/>
        <v>1</v>
      </c>
      <c r="M48" s="268">
        <f t="shared" si="15"/>
        <v>0</v>
      </c>
      <c r="N48" s="268">
        <f t="shared" si="15"/>
        <v>0</v>
      </c>
      <c r="O48" s="268">
        <f t="shared" si="15"/>
        <v>0</v>
      </c>
      <c r="P48" s="268">
        <f t="shared" si="15"/>
        <v>1</v>
      </c>
      <c r="Q48" s="268">
        <f t="shared" si="15"/>
        <v>0</v>
      </c>
      <c r="R48" s="268">
        <f t="shared" si="15"/>
        <v>0</v>
      </c>
      <c r="S48" s="268">
        <f t="shared" si="15"/>
        <v>0</v>
      </c>
      <c r="T48" s="268">
        <f t="shared" si="15"/>
        <v>0</v>
      </c>
      <c r="U48" s="268">
        <f t="shared" si="15"/>
        <v>1</v>
      </c>
      <c r="V48" s="268">
        <f t="shared" si="15"/>
        <v>0</v>
      </c>
      <c r="W48" s="268">
        <f t="shared" si="15"/>
        <v>0</v>
      </c>
      <c r="X48" s="268">
        <f t="shared" si="15"/>
        <v>0</v>
      </c>
      <c r="Y48" s="268">
        <f t="shared" si="15"/>
        <v>0</v>
      </c>
      <c r="Z48" s="268">
        <f t="shared" si="15"/>
        <v>0</v>
      </c>
      <c r="AA48" s="268">
        <f t="shared" si="15"/>
        <v>0</v>
      </c>
      <c r="AB48" s="268">
        <f t="shared" si="15"/>
        <v>0</v>
      </c>
      <c r="AC48" s="268">
        <f t="shared" si="15"/>
        <v>0</v>
      </c>
      <c r="AD48" s="268">
        <f t="shared" si="15"/>
        <v>0</v>
      </c>
      <c r="AE48" s="268">
        <f t="shared" si="15"/>
        <v>0</v>
      </c>
      <c r="AF48" s="268">
        <f t="shared" si="15"/>
        <v>0</v>
      </c>
      <c r="AG48" s="268">
        <f t="shared" si="15"/>
        <v>0</v>
      </c>
      <c r="AH48" s="268">
        <f t="shared" si="15"/>
        <v>0</v>
      </c>
      <c r="AI48" s="268">
        <f t="shared" si="15"/>
        <v>0</v>
      </c>
      <c r="AJ48" s="268">
        <f t="shared" si="15"/>
        <v>0</v>
      </c>
      <c r="AK48" s="268">
        <f t="shared" si="15"/>
        <v>1</v>
      </c>
      <c r="AL48" s="269">
        <f t="shared" ref="AL48:AL49" si="16">SUM(G48:AK48)</f>
        <v>5</v>
      </c>
      <c r="AM48" s="270"/>
      <c r="AN48" s="270" t="b">
        <v>0</v>
      </c>
    </row>
    <row r="49" ht="15.75" customHeight="1">
      <c r="A49" s="249" t="s">
        <v>13</v>
      </c>
      <c r="B49" s="256" t="s">
        <v>10</v>
      </c>
      <c r="C49" s="256" t="s">
        <v>7</v>
      </c>
      <c r="D49" s="273" t="s">
        <v>268</v>
      </c>
      <c r="E49" s="205"/>
      <c r="F49" s="205"/>
      <c r="G49" s="276"/>
      <c r="H49" s="277"/>
      <c r="I49" s="278">
        <v>1.0</v>
      </c>
      <c r="J49" s="338"/>
      <c r="K49" s="338"/>
      <c r="L49" s="278"/>
      <c r="M49" s="277"/>
      <c r="N49" s="277"/>
      <c r="O49" s="277"/>
      <c r="P49" s="278">
        <v>1.0</v>
      </c>
      <c r="Q49" s="338"/>
      <c r="R49" s="338"/>
      <c r="S49" s="278"/>
      <c r="T49" s="277"/>
      <c r="U49" s="277"/>
      <c r="V49" s="277"/>
      <c r="W49" s="278">
        <v>1.0</v>
      </c>
      <c r="X49" s="338"/>
      <c r="Y49" s="338"/>
      <c r="Z49" s="278"/>
      <c r="AA49" s="277"/>
      <c r="AB49" s="277"/>
      <c r="AC49" s="277"/>
      <c r="AD49" s="278">
        <v>1.0</v>
      </c>
      <c r="AE49" s="329"/>
      <c r="AF49" s="338"/>
      <c r="AG49" s="278"/>
      <c r="AH49" s="277"/>
      <c r="AI49" s="277"/>
      <c r="AJ49" s="277"/>
      <c r="AK49" s="278">
        <v>1.0</v>
      </c>
      <c r="AL49" s="262">
        <f t="shared" si="16"/>
        <v>5</v>
      </c>
      <c r="AM49" s="264"/>
      <c r="AN49" s="263" t="b">
        <v>1</v>
      </c>
    </row>
    <row r="50" ht="15.75" customHeight="1">
      <c r="A50" s="249" t="s">
        <v>13</v>
      </c>
      <c r="B50" s="256" t="s">
        <v>10</v>
      </c>
      <c r="C50" s="256" t="s">
        <v>7</v>
      </c>
      <c r="D50" s="273"/>
      <c r="E50" s="205"/>
      <c r="F50" s="205"/>
      <c r="G50" s="257"/>
      <c r="H50" s="258"/>
      <c r="I50" s="259"/>
      <c r="J50" s="335"/>
      <c r="K50" s="335"/>
      <c r="L50" s="259"/>
      <c r="M50" s="258"/>
      <c r="N50" s="258"/>
      <c r="O50" s="258"/>
      <c r="P50" s="259"/>
      <c r="Q50" s="335"/>
      <c r="R50" s="335"/>
      <c r="S50" s="259"/>
      <c r="T50" s="258"/>
      <c r="U50" s="258"/>
      <c r="V50" s="258"/>
      <c r="W50" s="259"/>
      <c r="X50" s="335"/>
      <c r="Y50" s="335"/>
      <c r="Z50" s="259"/>
      <c r="AA50" s="258"/>
      <c r="AB50" s="258"/>
      <c r="AC50" s="258"/>
      <c r="AD50" s="259"/>
      <c r="AE50" s="327"/>
      <c r="AF50" s="335"/>
      <c r="AG50" s="259"/>
      <c r="AH50" s="258"/>
      <c r="AI50" s="258"/>
      <c r="AJ50" s="258"/>
      <c r="AK50" s="259"/>
      <c r="AL50" s="262">
        <f>SUM(G50:AJ50)</f>
        <v>0</v>
      </c>
      <c r="AM50" s="265"/>
      <c r="AN50" s="263" t="b">
        <v>0</v>
      </c>
    </row>
    <row r="51" ht="15.75" customHeight="1">
      <c r="A51" s="266" t="s">
        <v>13</v>
      </c>
      <c r="B51" s="267" t="s">
        <v>10</v>
      </c>
      <c r="C51" s="267" t="s">
        <v>7</v>
      </c>
      <c r="D51" s="283" t="s">
        <v>267</v>
      </c>
      <c r="E51" s="284"/>
      <c r="F51" s="285"/>
      <c r="G51" s="268">
        <f t="shared" ref="G51:AK51" si="17">SUM(G49:G50)</f>
        <v>0</v>
      </c>
      <c r="H51" s="268">
        <f t="shared" si="17"/>
        <v>0</v>
      </c>
      <c r="I51" s="268">
        <f t="shared" si="17"/>
        <v>1</v>
      </c>
      <c r="J51" s="268">
        <f t="shared" si="17"/>
        <v>0</v>
      </c>
      <c r="K51" s="268">
        <f t="shared" si="17"/>
        <v>0</v>
      </c>
      <c r="L51" s="268">
        <f t="shared" si="17"/>
        <v>0</v>
      </c>
      <c r="M51" s="268">
        <f t="shared" si="17"/>
        <v>0</v>
      </c>
      <c r="N51" s="268">
        <f t="shared" si="17"/>
        <v>0</v>
      </c>
      <c r="O51" s="268">
        <f t="shared" si="17"/>
        <v>0</v>
      </c>
      <c r="P51" s="268">
        <f t="shared" si="17"/>
        <v>1</v>
      </c>
      <c r="Q51" s="268">
        <f t="shared" si="17"/>
        <v>0</v>
      </c>
      <c r="R51" s="268">
        <f t="shared" si="17"/>
        <v>0</v>
      </c>
      <c r="S51" s="268">
        <f t="shared" si="17"/>
        <v>0</v>
      </c>
      <c r="T51" s="268">
        <f t="shared" si="17"/>
        <v>0</v>
      </c>
      <c r="U51" s="268">
        <f t="shared" si="17"/>
        <v>0</v>
      </c>
      <c r="V51" s="268">
        <f t="shared" si="17"/>
        <v>0</v>
      </c>
      <c r="W51" s="268">
        <f t="shared" si="17"/>
        <v>1</v>
      </c>
      <c r="X51" s="268">
        <f t="shared" si="17"/>
        <v>0</v>
      </c>
      <c r="Y51" s="268">
        <f t="shared" si="17"/>
        <v>0</v>
      </c>
      <c r="Z51" s="268">
        <f t="shared" si="17"/>
        <v>0</v>
      </c>
      <c r="AA51" s="268">
        <f t="shared" si="17"/>
        <v>0</v>
      </c>
      <c r="AB51" s="268">
        <f t="shared" si="17"/>
        <v>0</v>
      </c>
      <c r="AC51" s="268">
        <f t="shared" si="17"/>
        <v>0</v>
      </c>
      <c r="AD51" s="268">
        <f t="shared" si="17"/>
        <v>1</v>
      </c>
      <c r="AE51" s="268">
        <f t="shared" si="17"/>
        <v>0</v>
      </c>
      <c r="AF51" s="268">
        <f t="shared" si="17"/>
        <v>0</v>
      </c>
      <c r="AG51" s="268">
        <f t="shared" si="17"/>
        <v>0</v>
      </c>
      <c r="AH51" s="268">
        <f t="shared" si="17"/>
        <v>0</v>
      </c>
      <c r="AI51" s="268">
        <f t="shared" si="17"/>
        <v>0</v>
      </c>
      <c r="AJ51" s="268">
        <f t="shared" si="17"/>
        <v>0</v>
      </c>
      <c r="AK51" s="268">
        <f t="shared" si="17"/>
        <v>1</v>
      </c>
      <c r="AL51" s="269">
        <f>SUM(G51:AK51)</f>
        <v>5</v>
      </c>
      <c r="AM51" s="270"/>
      <c r="AN51" s="270" t="b">
        <v>0</v>
      </c>
    </row>
    <row r="52" ht="15.75" customHeight="1">
      <c r="A52" s="249" t="s">
        <v>20</v>
      </c>
      <c r="B52" s="256" t="s">
        <v>29</v>
      </c>
      <c r="C52" s="256" t="s">
        <v>11</v>
      </c>
      <c r="D52" s="256"/>
      <c r="E52" s="205"/>
      <c r="F52" s="205"/>
      <c r="G52" s="257"/>
      <c r="H52" s="258"/>
      <c r="I52" s="259"/>
      <c r="J52" s="337"/>
      <c r="K52" s="337"/>
      <c r="L52" s="271"/>
      <c r="M52" s="258"/>
      <c r="N52" s="258"/>
      <c r="O52" s="258"/>
      <c r="P52" s="271"/>
      <c r="Q52" s="337"/>
      <c r="R52" s="337"/>
      <c r="S52" s="271"/>
      <c r="T52" s="258"/>
      <c r="U52" s="258"/>
      <c r="V52" s="258"/>
      <c r="W52" s="271"/>
      <c r="X52" s="337"/>
      <c r="Y52" s="337"/>
      <c r="Z52" s="271"/>
      <c r="AA52" s="258"/>
      <c r="AB52" s="258"/>
      <c r="AC52" s="258"/>
      <c r="AD52" s="271"/>
      <c r="AE52" s="328"/>
      <c r="AF52" s="337"/>
      <c r="AG52" s="271"/>
      <c r="AH52" s="258"/>
      <c r="AI52" s="258"/>
      <c r="AJ52" s="258"/>
      <c r="AK52" s="271"/>
      <c r="AL52" s="262">
        <f>SUM(G52:AJ52)</f>
        <v>0</v>
      </c>
      <c r="AM52" s="264"/>
      <c r="AN52" s="263" t="b">
        <v>0</v>
      </c>
    </row>
    <row r="53" ht="15.75" customHeight="1">
      <c r="A53" s="249" t="s">
        <v>20</v>
      </c>
      <c r="B53" s="256" t="s">
        <v>29</v>
      </c>
      <c r="C53" s="256" t="s">
        <v>11</v>
      </c>
      <c r="D53" s="256" t="s">
        <v>162</v>
      </c>
      <c r="E53" s="205"/>
      <c r="F53" s="205"/>
      <c r="G53" s="257">
        <v>1.0</v>
      </c>
      <c r="H53" s="258">
        <v>1.0</v>
      </c>
      <c r="I53" s="259">
        <v>1.0</v>
      </c>
      <c r="J53" s="337">
        <v>1.0</v>
      </c>
      <c r="K53" s="337">
        <v>1.0</v>
      </c>
      <c r="L53" s="271">
        <v>1.0</v>
      </c>
      <c r="M53" s="258">
        <v>1.0</v>
      </c>
      <c r="N53" s="258">
        <v>1.0</v>
      </c>
      <c r="O53" s="258">
        <v>1.0</v>
      </c>
      <c r="P53" s="271">
        <v>1.0</v>
      </c>
      <c r="Q53" s="337">
        <v>1.0</v>
      </c>
      <c r="R53" s="337">
        <v>1.0</v>
      </c>
      <c r="S53" s="271">
        <v>1.0</v>
      </c>
      <c r="T53" s="258">
        <v>1.0</v>
      </c>
      <c r="U53" s="258">
        <v>1.0</v>
      </c>
      <c r="V53" s="258">
        <v>1.0</v>
      </c>
      <c r="W53" s="271">
        <v>1.0</v>
      </c>
      <c r="X53" s="337">
        <v>1.0</v>
      </c>
      <c r="Y53" s="337">
        <v>1.0</v>
      </c>
      <c r="Z53" s="271">
        <v>1.0</v>
      </c>
      <c r="AA53" s="258">
        <v>1.0</v>
      </c>
      <c r="AB53" s="258">
        <v>1.0</v>
      </c>
      <c r="AC53" s="258">
        <v>1.0</v>
      </c>
      <c r="AD53" s="271">
        <v>1.0</v>
      </c>
      <c r="AE53" s="328">
        <v>1.0</v>
      </c>
      <c r="AF53" s="337">
        <v>1.0</v>
      </c>
      <c r="AG53" s="271">
        <v>1.0</v>
      </c>
      <c r="AH53" s="258">
        <v>1.0</v>
      </c>
      <c r="AI53" s="258">
        <v>1.0</v>
      </c>
      <c r="AJ53" s="258">
        <v>1.0</v>
      </c>
      <c r="AK53" s="271">
        <v>1.0</v>
      </c>
      <c r="AL53" s="262">
        <f t="shared" ref="AL53:AL54" si="19">SUM(G53:AK53)</f>
        <v>31</v>
      </c>
      <c r="AM53" s="264"/>
      <c r="AN53" s="263" t="b">
        <v>0</v>
      </c>
    </row>
    <row r="54" ht="15.75" customHeight="1">
      <c r="A54" s="266" t="s">
        <v>20</v>
      </c>
      <c r="B54" s="267" t="s">
        <v>29</v>
      </c>
      <c r="C54" s="267" t="s">
        <v>11</v>
      </c>
      <c r="D54" s="267" t="s">
        <v>141</v>
      </c>
      <c r="E54" s="243"/>
      <c r="F54" s="243"/>
      <c r="G54" s="268">
        <f t="shared" ref="G54:AK54" si="18">SUM(G52:G53)</f>
        <v>1</v>
      </c>
      <c r="H54" s="268">
        <f t="shared" si="18"/>
        <v>1</v>
      </c>
      <c r="I54" s="268">
        <f t="shared" si="18"/>
        <v>1</v>
      </c>
      <c r="J54" s="268">
        <f t="shared" si="18"/>
        <v>1</v>
      </c>
      <c r="K54" s="268">
        <f t="shared" si="18"/>
        <v>1</v>
      </c>
      <c r="L54" s="268">
        <f t="shared" si="18"/>
        <v>1</v>
      </c>
      <c r="M54" s="268">
        <f t="shared" si="18"/>
        <v>1</v>
      </c>
      <c r="N54" s="268">
        <f t="shared" si="18"/>
        <v>1</v>
      </c>
      <c r="O54" s="268">
        <f t="shared" si="18"/>
        <v>1</v>
      </c>
      <c r="P54" s="268">
        <f t="shared" si="18"/>
        <v>1</v>
      </c>
      <c r="Q54" s="268">
        <f t="shared" si="18"/>
        <v>1</v>
      </c>
      <c r="R54" s="268">
        <f t="shared" si="18"/>
        <v>1</v>
      </c>
      <c r="S54" s="268">
        <f t="shared" si="18"/>
        <v>1</v>
      </c>
      <c r="T54" s="268">
        <f t="shared" si="18"/>
        <v>1</v>
      </c>
      <c r="U54" s="268">
        <f t="shared" si="18"/>
        <v>1</v>
      </c>
      <c r="V54" s="268">
        <f t="shared" si="18"/>
        <v>1</v>
      </c>
      <c r="W54" s="268">
        <f t="shared" si="18"/>
        <v>1</v>
      </c>
      <c r="X54" s="268">
        <f t="shared" si="18"/>
        <v>1</v>
      </c>
      <c r="Y54" s="268">
        <f t="shared" si="18"/>
        <v>1</v>
      </c>
      <c r="Z54" s="268">
        <f t="shared" si="18"/>
        <v>1</v>
      </c>
      <c r="AA54" s="268">
        <f t="shared" si="18"/>
        <v>1</v>
      </c>
      <c r="AB54" s="268">
        <f t="shared" si="18"/>
        <v>1</v>
      </c>
      <c r="AC54" s="268">
        <f t="shared" si="18"/>
        <v>1</v>
      </c>
      <c r="AD54" s="268">
        <f t="shared" si="18"/>
        <v>1</v>
      </c>
      <c r="AE54" s="268">
        <f t="shared" si="18"/>
        <v>1</v>
      </c>
      <c r="AF54" s="268">
        <f t="shared" si="18"/>
        <v>1</v>
      </c>
      <c r="AG54" s="268">
        <f t="shared" si="18"/>
        <v>1</v>
      </c>
      <c r="AH54" s="268">
        <f t="shared" si="18"/>
        <v>1</v>
      </c>
      <c r="AI54" s="268">
        <f t="shared" si="18"/>
        <v>1</v>
      </c>
      <c r="AJ54" s="268">
        <f t="shared" si="18"/>
        <v>1</v>
      </c>
      <c r="AK54" s="268">
        <f t="shared" si="18"/>
        <v>1</v>
      </c>
      <c r="AL54" s="269">
        <f t="shared" si="19"/>
        <v>31</v>
      </c>
      <c r="AM54" s="270"/>
      <c r="AN54" s="270" t="b">
        <v>0</v>
      </c>
    </row>
    <row r="55" ht="15.75" customHeight="1">
      <c r="A55" s="249" t="s">
        <v>20</v>
      </c>
      <c r="B55" s="256" t="s">
        <v>29</v>
      </c>
      <c r="C55" s="256" t="s">
        <v>7</v>
      </c>
      <c r="D55" s="256" t="s">
        <v>276</v>
      </c>
      <c r="E55" s="205"/>
      <c r="F55" s="205"/>
      <c r="G55" s="257"/>
      <c r="H55" s="258"/>
      <c r="I55" s="259"/>
      <c r="J55" s="337"/>
      <c r="K55" s="337"/>
      <c r="L55" s="271"/>
      <c r="M55" s="258"/>
      <c r="N55" s="258"/>
      <c r="O55" s="258"/>
      <c r="P55" s="271"/>
      <c r="Q55" s="337"/>
      <c r="R55" s="337"/>
      <c r="S55" s="271"/>
      <c r="T55" s="258"/>
      <c r="U55" s="258"/>
      <c r="V55" s="258"/>
      <c r="W55" s="271"/>
      <c r="X55" s="337"/>
      <c r="Y55" s="337"/>
      <c r="Z55" s="271"/>
      <c r="AA55" s="258"/>
      <c r="AB55" s="258"/>
      <c r="AC55" s="258"/>
      <c r="AD55" s="271"/>
      <c r="AE55" s="328"/>
      <c r="AF55" s="337"/>
      <c r="AG55" s="271"/>
      <c r="AH55" s="258"/>
      <c r="AI55" s="258"/>
      <c r="AJ55" s="258">
        <v>1.0</v>
      </c>
      <c r="AK55" s="271"/>
      <c r="AL55" s="262">
        <f>SUM(G55:AJ55)</f>
        <v>1</v>
      </c>
      <c r="AM55" s="264"/>
      <c r="AN55" s="263" t="b">
        <v>1</v>
      </c>
    </row>
    <row r="56" ht="15.75" customHeight="1">
      <c r="A56" s="266" t="s">
        <v>20</v>
      </c>
      <c r="B56" s="267" t="s">
        <v>29</v>
      </c>
      <c r="C56" s="267" t="s">
        <v>7</v>
      </c>
      <c r="D56" s="267" t="s">
        <v>267</v>
      </c>
      <c r="E56" s="243"/>
      <c r="F56" s="243"/>
      <c r="G56" s="268">
        <f t="shared" ref="G56:AK56" si="20">SUM(G55)</f>
        <v>0</v>
      </c>
      <c r="H56" s="268">
        <f t="shared" si="20"/>
        <v>0</v>
      </c>
      <c r="I56" s="268">
        <f t="shared" si="20"/>
        <v>0</v>
      </c>
      <c r="J56" s="268">
        <f t="shared" si="20"/>
        <v>0</v>
      </c>
      <c r="K56" s="268">
        <f t="shared" si="20"/>
        <v>0</v>
      </c>
      <c r="L56" s="268">
        <f t="shared" si="20"/>
        <v>0</v>
      </c>
      <c r="M56" s="268">
        <f t="shared" si="20"/>
        <v>0</v>
      </c>
      <c r="N56" s="268">
        <f t="shared" si="20"/>
        <v>0</v>
      </c>
      <c r="O56" s="268">
        <f t="shared" si="20"/>
        <v>0</v>
      </c>
      <c r="P56" s="268">
        <f t="shared" si="20"/>
        <v>0</v>
      </c>
      <c r="Q56" s="268">
        <f t="shared" si="20"/>
        <v>0</v>
      </c>
      <c r="R56" s="268">
        <f t="shared" si="20"/>
        <v>0</v>
      </c>
      <c r="S56" s="268">
        <f t="shared" si="20"/>
        <v>0</v>
      </c>
      <c r="T56" s="268">
        <f t="shared" si="20"/>
        <v>0</v>
      </c>
      <c r="U56" s="268">
        <f t="shared" si="20"/>
        <v>0</v>
      </c>
      <c r="V56" s="268">
        <f t="shared" si="20"/>
        <v>0</v>
      </c>
      <c r="W56" s="268">
        <f t="shared" si="20"/>
        <v>0</v>
      </c>
      <c r="X56" s="268">
        <f t="shared" si="20"/>
        <v>0</v>
      </c>
      <c r="Y56" s="268">
        <f t="shared" si="20"/>
        <v>0</v>
      </c>
      <c r="Z56" s="268">
        <f t="shared" si="20"/>
        <v>0</v>
      </c>
      <c r="AA56" s="268">
        <f t="shared" si="20"/>
        <v>0</v>
      </c>
      <c r="AB56" s="268">
        <f t="shared" si="20"/>
        <v>0</v>
      </c>
      <c r="AC56" s="268">
        <f t="shared" si="20"/>
        <v>0</v>
      </c>
      <c r="AD56" s="268">
        <f t="shared" si="20"/>
        <v>0</v>
      </c>
      <c r="AE56" s="268">
        <f t="shared" si="20"/>
        <v>0</v>
      </c>
      <c r="AF56" s="268">
        <f t="shared" si="20"/>
        <v>0</v>
      </c>
      <c r="AG56" s="268">
        <f t="shared" si="20"/>
        <v>0</v>
      </c>
      <c r="AH56" s="268">
        <f t="shared" si="20"/>
        <v>0</v>
      </c>
      <c r="AI56" s="268">
        <f t="shared" si="20"/>
        <v>0</v>
      </c>
      <c r="AJ56" s="268">
        <f t="shared" si="20"/>
        <v>1</v>
      </c>
      <c r="AK56" s="268">
        <f t="shared" si="20"/>
        <v>0</v>
      </c>
      <c r="AL56" s="269">
        <f>SUM(G56:AK56)</f>
        <v>1</v>
      </c>
      <c r="AM56" s="270"/>
      <c r="AN56" s="270" t="b">
        <v>0</v>
      </c>
    </row>
    <row r="57" ht="15.75" customHeight="1">
      <c r="A57" s="249" t="s">
        <v>20</v>
      </c>
      <c r="B57" s="289" t="s">
        <v>29</v>
      </c>
      <c r="C57" s="256" t="s">
        <v>22</v>
      </c>
      <c r="D57" s="256" t="s">
        <v>280</v>
      </c>
      <c r="E57" s="205"/>
      <c r="F57" s="205"/>
      <c r="G57" s="257"/>
      <c r="H57" s="258"/>
      <c r="I57" s="259"/>
      <c r="J57" s="335"/>
      <c r="K57" s="335"/>
      <c r="L57" s="259"/>
      <c r="M57" s="258"/>
      <c r="N57" s="258"/>
      <c r="O57" s="258"/>
      <c r="P57" s="259"/>
      <c r="Q57" s="335"/>
      <c r="R57" s="335"/>
      <c r="S57" s="259"/>
      <c r="T57" s="258"/>
      <c r="U57" s="258"/>
      <c r="V57" s="258"/>
      <c r="W57" s="259"/>
      <c r="X57" s="335"/>
      <c r="Y57" s="335"/>
      <c r="Z57" s="259"/>
      <c r="AA57" s="258"/>
      <c r="AB57" s="258"/>
      <c r="AC57" s="258"/>
      <c r="AD57" s="259"/>
      <c r="AE57" s="327"/>
      <c r="AF57" s="335"/>
      <c r="AG57" s="259"/>
      <c r="AH57" s="258"/>
      <c r="AI57" s="258">
        <v>1.0</v>
      </c>
      <c r="AJ57" s="258"/>
      <c r="AK57" s="259"/>
      <c r="AL57" s="262">
        <f t="shared" ref="AL57:AL58" si="21">SUM(G57:AJ57)</f>
        <v>1</v>
      </c>
      <c r="AM57" s="264"/>
      <c r="AN57" s="263" t="b">
        <v>0</v>
      </c>
    </row>
    <row r="58" ht="15.75" customHeight="1">
      <c r="A58" s="249" t="s">
        <v>20</v>
      </c>
      <c r="B58" s="289" t="s">
        <v>29</v>
      </c>
      <c r="C58" s="256" t="s">
        <v>22</v>
      </c>
      <c r="D58" s="256"/>
      <c r="E58" s="205"/>
      <c r="F58" s="205"/>
      <c r="G58" s="257"/>
      <c r="H58" s="258"/>
      <c r="I58" s="259"/>
      <c r="J58" s="335"/>
      <c r="K58" s="335"/>
      <c r="L58" s="259"/>
      <c r="M58" s="258"/>
      <c r="N58" s="258"/>
      <c r="O58" s="258"/>
      <c r="P58" s="259"/>
      <c r="Q58" s="335"/>
      <c r="R58" s="335"/>
      <c r="S58" s="259"/>
      <c r="T58" s="258"/>
      <c r="U58" s="258"/>
      <c r="V58" s="258"/>
      <c r="W58" s="259"/>
      <c r="X58" s="335"/>
      <c r="Y58" s="335"/>
      <c r="Z58" s="259"/>
      <c r="AA58" s="258"/>
      <c r="AB58" s="258"/>
      <c r="AC58" s="258"/>
      <c r="AD58" s="259"/>
      <c r="AE58" s="327"/>
      <c r="AF58" s="335"/>
      <c r="AG58" s="259"/>
      <c r="AH58" s="258"/>
      <c r="AI58" s="258"/>
      <c r="AJ58" s="258"/>
      <c r="AK58" s="259"/>
      <c r="AL58" s="262">
        <f t="shared" si="21"/>
        <v>0</v>
      </c>
      <c r="AM58" s="265"/>
      <c r="AN58" s="263" t="b">
        <v>0</v>
      </c>
    </row>
    <row r="59" ht="15.75" customHeight="1">
      <c r="A59" s="266" t="s">
        <v>20</v>
      </c>
      <c r="B59" s="267" t="s">
        <v>29</v>
      </c>
      <c r="C59" s="291" t="s">
        <v>22</v>
      </c>
      <c r="D59" s="292" t="s">
        <v>279</v>
      </c>
      <c r="E59" s="32"/>
      <c r="F59" s="32"/>
      <c r="G59" s="268">
        <f t="shared" ref="G59:AK59" si="22">SUM(G57:G58)</f>
        <v>0</v>
      </c>
      <c r="H59" s="268">
        <f t="shared" si="22"/>
        <v>0</v>
      </c>
      <c r="I59" s="268">
        <f t="shared" si="22"/>
        <v>0</v>
      </c>
      <c r="J59" s="268">
        <f t="shared" si="22"/>
        <v>0</v>
      </c>
      <c r="K59" s="268">
        <f t="shared" si="22"/>
        <v>0</v>
      </c>
      <c r="L59" s="268">
        <f t="shared" si="22"/>
        <v>0</v>
      </c>
      <c r="M59" s="268">
        <f t="shared" si="22"/>
        <v>0</v>
      </c>
      <c r="N59" s="268">
        <f t="shared" si="22"/>
        <v>0</v>
      </c>
      <c r="O59" s="268">
        <f t="shared" si="22"/>
        <v>0</v>
      </c>
      <c r="P59" s="268">
        <f t="shared" si="22"/>
        <v>0</v>
      </c>
      <c r="Q59" s="268">
        <f t="shared" si="22"/>
        <v>0</v>
      </c>
      <c r="R59" s="268">
        <f t="shared" si="22"/>
        <v>0</v>
      </c>
      <c r="S59" s="268">
        <f t="shared" si="22"/>
        <v>0</v>
      </c>
      <c r="T59" s="268">
        <f t="shared" si="22"/>
        <v>0</v>
      </c>
      <c r="U59" s="268">
        <f t="shared" si="22"/>
        <v>0</v>
      </c>
      <c r="V59" s="268">
        <f t="shared" si="22"/>
        <v>0</v>
      </c>
      <c r="W59" s="268">
        <f t="shared" si="22"/>
        <v>0</v>
      </c>
      <c r="X59" s="268">
        <f t="shared" si="22"/>
        <v>0</v>
      </c>
      <c r="Y59" s="268">
        <f t="shared" si="22"/>
        <v>0</v>
      </c>
      <c r="Z59" s="268">
        <f t="shared" si="22"/>
        <v>0</v>
      </c>
      <c r="AA59" s="268">
        <f t="shared" si="22"/>
        <v>0</v>
      </c>
      <c r="AB59" s="268">
        <f t="shared" si="22"/>
        <v>0</v>
      </c>
      <c r="AC59" s="268">
        <f t="shared" si="22"/>
        <v>0</v>
      </c>
      <c r="AD59" s="268">
        <f t="shared" si="22"/>
        <v>0</v>
      </c>
      <c r="AE59" s="268">
        <f t="shared" si="22"/>
        <v>0</v>
      </c>
      <c r="AF59" s="268">
        <f t="shared" si="22"/>
        <v>0</v>
      </c>
      <c r="AG59" s="268">
        <f t="shared" si="22"/>
        <v>0</v>
      </c>
      <c r="AH59" s="268">
        <f t="shared" si="22"/>
        <v>0</v>
      </c>
      <c r="AI59" s="268">
        <f t="shared" si="22"/>
        <v>1</v>
      </c>
      <c r="AJ59" s="268">
        <f t="shared" si="22"/>
        <v>0</v>
      </c>
      <c r="AK59" s="268">
        <f t="shared" si="22"/>
        <v>0</v>
      </c>
      <c r="AL59" s="269">
        <f>SUM(G59:AK59)</f>
        <v>1</v>
      </c>
      <c r="AM59" s="270"/>
      <c r="AN59" s="270" t="b">
        <v>0</v>
      </c>
    </row>
    <row r="60" ht="15.75" customHeight="1">
      <c r="A60" s="249" t="s">
        <v>24</v>
      </c>
      <c r="B60" s="256" t="s">
        <v>43</v>
      </c>
      <c r="C60" s="256" t="s">
        <v>7</v>
      </c>
      <c r="D60" s="273" t="s">
        <v>275</v>
      </c>
      <c r="E60" s="205"/>
      <c r="F60" s="205"/>
      <c r="G60" s="257"/>
      <c r="H60" s="258"/>
      <c r="I60" s="259"/>
      <c r="J60" s="335"/>
      <c r="K60" s="335"/>
      <c r="L60" s="259"/>
      <c r="M60" s="258"/>
      <c r="N60" s="258"/>
      <c r="O60" s="258"/>
      <c r="P60" s="259"/>
      <c r="Q60" s="335"/>
      <c r="R60" s="335"/>
      <c r="S60" s="259"/>
      <c r="T60" s="258"/>
      <c r="U60" s="258"/>
      <c r="V60" s="258"/>
      <c r="W60" s="259"/>
      <c r="X60" s="335"/>
      <c r="Y60" s="335"/>
      <c r="Z60" s="259"/>
      <c r="AA60" s="258"/>
      <c r="AB60" s="258"/>
      <c r="AC60" s="258"/>
      <c r="AD60" s="259"/>
      <c r="AE60" s="327"/>
      <c r="AF60" s="335"/>
      <c r="AG60" s="259"/>
      <c r="AH60" s="258"/>
      <c r="AI60" s="258"/>
      <c r="AJ60" s="258"/>
      <c r="AK60" s="259"/>
      <c r="AL60" s="262">
        <f t="shared" ref="AL60:AL61" si="23">SUM(G60:AJ60)</f>
        <v>0</v>
      </c>
      <c r="AM60" s="264"/>
      <c r="AN60" s="263" t="b">
        <v>0</v>
      </c>
    </row>
    <row r="61" ht="15.75" customHeight="1">
      <c r="A61" s="249" t="s">
        <v>24</v>
      </c>
      <c r="B61" s="256" t="s">
        <v>43</v>
      </c>
      <c r="C61" s="256" t="s">
        <v>7</v>
      </c>
      <c r="D61" s="273" t="s">
        <v>269</v>
      </c>
      <c r="E61" s="205"/>
      <c r="F61" s="205"/>
      <c r="G61" s="257"/>
      <c r="H61" s="258"/>
      <c r="I61" s="259">
        <v>1.0</v>
      </c>
      <c r="J61" s="335"/>
      <c r="K61" s="335"/>
      <c r="L61" s="259"/>
      <c r="M61" s="258"/>
      <c r="N61" s="258"/>
      <c r="O61" s="258"/>
      <c r="P61" s="259">
        <v>1.0</v>
      </c>
      <c r="Q61" s="335"/>
      <c r="R61" s="335"/>
      <c r="S61" s="259"/>
      <c r="T61" s="258"/>
      <c r="U61" s="258"/>
      <c r="V61" s="258"/>
      <c r="W61" s="259">
        <v>1.0</v>
      </c>
      <c r="X61" s="335"/>
      <c r="Y61" s="335"/>
      <c r="Z61" s="259"/>
      <c r="AA61" s="258"/>
      <c r="AB61" s="258"/>
      <c r="AC61" s="258"/>
      <c r="AD61" s="259">
        <v>1.0</v>
      </c>
      <c r="AE61" s="327"/>
      <c r="AF61" s="335"/>
      <c r="AG61" s="259"/>
      <c r="AH61" s="258"/>
      <c r="AI61" s="258"/>
      <c r="AJ61" s="258">
        <v>1.0</v>
      </c>
      <c r="AK61" s="259"/>
      <c r="AL61" s="262">
        <f t="shared" si="23"/>
        <v>5</v>
      </c>
      <c r="AM61" s="265"/>
      <c r="AN61" s="263" t="b">
        <v>1</v>
      </c>
    </row>
    <row r="62" ht="15.75" customHeight="1">
      <c r="A62" s="266" t="s">
        <v>24</v>
      </c>
      <c r="B62" s="267" t="s">
        <v>43</v>
      </c>
      <c r="C62" s="267" t="s">
        <v>7</v>
      </c>
      <c r="D62" s="283" t="s">
        <v>267</v>
      </c>
      <c r="E62" s="284"/>
      <c r="F62" s="285"/>
      <c r="G62" s="268">
        <f t="shared" ref="G62:AK62" si="24">SUM(G60:G61)</f>
        <v>0</v>
      </c>
      <c r="H62" s="268">
        <f t="shared" si="24"/>
        <v>0</v>
      </c>
      <c r="I62" s="268">
        <f t="shared" si="24"/>
        <v>1</v>
      </c>
      <c r="J62" s="268">
        <f t="shared" si="24"/>
        <v>0</v>
      </c>
      <c r="K62" s="268">
        <f t="shared" si="24"/>
        <v>0</v>
      </c>
      <c r="L62" s="268">
        <f t="shared" si="24"/>
        <v>0</v>
      </c>
      <c r="M62" s="268">
        <f t="shared" si="24"/>
        <v>0</v>
      </c>
      <c r="N62" s="268">
        <f t="shared" si="24"/>
        <v>0</v>
      </c>
      <c r="O62" s="268">
        <f t="shared" si="24"/>
        <v>0</v>
      </c>
      <c r="P62" s="268">
        <f t="shared" si="24"/>
        <v>1</v>
      </c>
      <c r="Q62" s="268">
        <f t="shared" si="24"/>
        <v>0</v>
      </c>
      <c r="R62" s="268">
        <f t="shared" si="24"/>
        <v>0</v>
      </c>
      <c r="S62" s="268">
        <f t="shared" si="24"/>
        <v>0</v>
      </c>
      <c r="T62" s="268">
        <f t="shared" si="24"/>
        <v>0</v>
      </c>
      <c r="U62" s="268">
        <f t="shared" si="24"/>
        <v>0</v>
      </c>
      <c r="V62" s="268">
        <f t="shared" si="24"/>
        <v>0</v>
      </c>
      <c r="W62" s="268">
        <f t="shared" si="24"/>
        <v>1</v>
      </c>
      <c r="X62" s="268">
        <f t="shared" si="24"/>
        <v>0</v>
      </c>
      <c r="Y62" s="268">
        <f t="shared" si="24"/>
        <v>0</v>
      </c>
      <c r="Z62" s="268">
        <f t="shared" si="24"/>
        <v>0</v>
      </c>
      <c r="AA62" s="268">
        <f t="shared" si="24"/>
        <v>0</v>
      </c>
      <c r="AB62" s="268">
        <f t="shared" si="24"/>
        <v>0</v>
      </c>
      <c r="AC62" s="268">
        <f t="shared" si="24"/>
        <v>0</v>
      </c>
      <c r="AD62" s="268">
        <f t="shared" si="24"/>
        <v>1</v>
      </c>
      <c r="AE62" s="268">
        <f t="shared" si="24"/>
        <v>0</v>
      </c>
      <c r="AF62" s="268">
        <f t="shared" si="24"/>
        <v>0</v>
      </c>
      <c r="AG62" s="268">
        <f t="shared" si="24"/>
        <v>0</v>
      </c>
      <c r="AH62" s="268">
        <f t="shared" si="24"/>
        <v>0</v>
      </c>
      <c r="AI62" s="268">
        <f t="shared" si="24"/>
        <v>0</v>
      </c>
      <c r="AJ62" s="268">
        <f t="shared" si="24"/>
        <v>1</v>
      </c>
      <c r="AK62" s="268">
        <f t="shared" si="24"/>
        <v>0</v>
      </c>
      <c r="AL62" s="269">
        <f>SUM(G62:AK62)</f>
        <v>5</v>
      </c>
      <c r="AM62" s="270"/>
      <c r="AN62" s="270" t="b">
        <v>0</v>
      </c>
    </row>
    <row r="63" ht="15.75" customHeight="1">
      <c r="A63" s="249" t="s">
        <v>24</v>
      </c>
      <c r="B63" s="256" t="s">
        <v>43</v>
      </c>
      <c r="C63" s="256" t="s">
        <v>15</v>
      </c>
      <c r="D63" s="273"/>
      <c r="E63" s="205"/>
      <c r="F63" s="205"/>
      <c r="G63" s="257"/>
      <c r="H63" s="258"/>
      <c r="I63" s="259"/>
      <c r="J63" s="335"/>
      <c r="K63" s="335"/>
      <c r="L63" s="259"/>
      <c r="M63" s="258"/>
      <c r="N63" s="258"/>
      <c r="O63" s="258"/>
      <c r="P63" s="259"/>
      <c r="Q63" s="335"/>
      <c r="R63" s="335"/>
      <c r="S63" s="259"/>
      <c r="T63" s="258"/>
      <c r="U63" s="258"/>
      <c r="V63" s="258"/>
      <c r="W63" s="259"/>
      <c r="X63" s="335"/>
      <c r="Y63" s="335"/>
      <c r="Z63" s="259"/>
      <c r="AA63" s="258"/>
      <c r="AB63" s="258"/>
      <c r="AC63" s="258"/>
      <c r="AD63" s="259"/>
      <c r="AE63" s="327"/>
      <c r="AF63" s="335"/>
      <c r="AG63" s="259"/>
      <c r="AH63" s="258"/>
      <c r="AI63" s="258"/>
      <c r="AJ63" s="258"/>
      <c r="AK63" s="259"/>
      <c r="AL63" s="262">
        <f>SUM(G63:AJ63)</f>
        <v>0</v>
      </c>
      <c r="AM63" s="264"/>
      <c r="AN63" s="263" t="b">
        <v>0</v>
      </c>
    </row>
    <row r="64" ht="15.75" customHeight="1">
      <c r="A64" s="266" t="s">
        <v>24</v>
      </c>
      <c r="B64" s="267" t="s">
        <v>43</v>
      </c>
      <c r="C64" s="267" t="s">
        <v>15</v>
      </c>
      <c r="D64" s="283" t="s">
        <v>245</v>
      </c>
      <c r="E64" s="284"/>
      <c r="F64" s="285"/>
      <c r="G64" s="268">
        <f t="shared" ref="G64:AK64" si="25">SUM(G63)</f>
        <v>0</v>
      </c>
      <c r="H64" s="268">
        <f t="shared" si="25"/>
        <v>0</v>
      </c>
      <c r="I64" s="268">
        <f t="shared" si="25"/>
        <v>0</v>
      </c>
      <c r="J64" s="268">
        <f t="shared" si="25"/>
        <v>0</v>
      </c>
      <c r="K64" s="268">
        <f t="shared" si="25"/>
        <v>0</v>
      </c>
      <c r="L64" s="268">
        <f t="shared" si="25"/>
        <v>0</v>
      </c>
      <c r="M64" s="268">
        <f t="shared" si="25"/>
        <v>0</v>
      </c>
      <c r="N64" s="268">
        <f t="shared" si="25"/>
        <v>0</v>
      </c>
      <c r="O64" s="268">
        <f t="shared" si="25"/>
        <v>0</v>
      </c>
      <c r="P64" s="268">
        <f t="shared" si="25"/>
        <v>0</v>
      </c>
      <c r="Q64" s="268">
        <f t="shared" si="25"/>
        <v>0</v>
      </c>
      <c r="R64" s="268">
        <f t="shared" si="25"/>
        <v>0</v>
      </c>
      <c r="S64" s="268">
        <f t="shared" si="25"/>
        <v>0</v>
      </c>
      <c r="T64" s="268">
        <f t="shared" si="25"/>
        <v>0</v>
      </c>
      <c r="U64" s="268">
        <f t="shared" si="25"/>
        <v>0</v>
      </c>
      <c r="V64" s="268">
        <f t="shared" si="25"/>
        <v>0</v>
      </c>
      <c r="W64" s="268">
        <f t="shared" si="25"/>
        <v>0</v>
      </c>
      <c r="X64" s="268">
        <f t="shared" si="25"/>
        <v>0</v>
      </c>
      <c r="Y64" s="268">
        <f t="shared" si="25"/>
        <v>0</v>
      </c>
      <c r="Z64" s="268">
        <f t="shared" si="25"/>
        <v>0</v>
      </c>
      <c r="AA64" s="268">
        <f t="shared" si="25"/>
        <v>0</v>
      </c>
      <c r="AB64" s="268">
        <f t="shared" si="25"/>
        <v>0</v>
      </c>
      <c r="AC64" s="268">
        <f t="shared" si="25"/>
        <v>0</v>
      </c>
      <c r="AD64" s="268">
        <f t="shared" si="25"/>
        <v>0</v>
      </c>
      <c r="AE64" s="268">
        <f t="shared" si="25"/>
        <v>0</v>
      </c>
      <c r="AF64" s="268">
        <f t="shared" si="25"/>
        <v>0</v>
      </c>
      <c r="AG64" s="268">
        <f t="shared" si="25"/>
        <v>0</v>
      </c>
      <c r="AH64" s="268">
        <f t="shared" si="25"/>
        <v>0</v>
      </c>
      <c r="AI64" s="268">
        <f t="shared" si="25"/>
        <v>0</v>
      </c>
      <c r="AJ64" s="268">
        <f t="shared" si="25"/>
        <v>0</v>
      </c>
      <c r="AK64" s="268">
        <f t="shared" si="25"/>
        <v>0</v>
      </c>
      <c r="AL64" s="269">
        <f>SUM(G64:AK64)</f>
        <v>0</v>
      </c>
      <c r="AM64" s="270"/>
      <c r="AN64" s="270" t="b">
        <v>0</v>
      </c>
    </row>
    <row r="65" ht="15.75" customHeight="1">
      <c r="A65" s="340" t="s">
        <v>24</v>
      </c>
      <c r="B65" s="256" t="s">
        <v>43</v>
      </c>
      <c r="C65" s="256" t="s">
        <v>11</v>
      </c>
      <c r="D65" s="273"/>
      <c r="E65" s="205"/>
      <c r="F65" s="205"/>
      <c r="G65" s="257"/>
      <c r="H65" s="258"/>
      <c r="I65" s="259"/>
      <c r="J65" s="335"/>
      <c r="K65" s="335"/>
      <c r="L65" s="259"/>
      <c r="M65" s="258"/>
      <c r="N65" s="258"/>
      <c r="O65" s="258"/>
      <c r="P65" s="259"/>
      <c r="Q65" s="335"/>
      <c r="R65" s="335"/>
      <c r="S65" s="259"/>
      <c r="T65" s="258"/>
      <c r="U65" s="258"/>
      <c r="V65" s="258"/>
      <c r="W65" s="259"/>
      <c r="X65" s="335"/>
      <c r="Y65" s="335"/>
      <c r="Z65" s="259"/>
      <c r="AA65" s="258"/>
      <c r="AB65" s="258"/>
      <c r="AC65" s="258"/>
      <c r="AD65" s="259"/>
      <c r="AE65" s="327"/>
      <c r="AF65" s="335"/>
      <c r="AG65" s="259"/>
      <c r="AH65" s="258"/>
      <c r="AI65" s="258"/>
      <c r="AJ65" s="258"/>
      <c r="AK65" s="259"/>
      <c r="AL65" s="262"/>
      <c r="AM65" s="264"/>
      <c r="AN65" s="263" t="b">
        <v>0</v>
      </c>
    </row>
    <row r="66" ht="15.75" customHeight="1">
      <c r="A66" s="341" t="s">
        <v>24</v>
      </c>
      <c r="B66" s="267" t="s">
        <v>43</v>
      </c>
      <c r="C66" s="267" t="s">
        <v>11</v>
      </c>
      <c r="D66" s="283" t="s">
        <v>141</v>
      </c>
      <c r="E66" s="284"/>
      <c r="F66" s="285"/>
      <c r="G66" s="268">
        <f t="shared" ref="G66:AK66" si="26">SUM(G65)</f>
        <v>0</v>
      </c>
      <c r="H66" s="268">
        <f t="shared" si="26"/>
        <v>0</v>
      </c>
      <c r="I66" s="268">
        <f t="shared" si="26"/>
        <v>0</v>
      </c>
      <c r="J66" s="268">
        <f t="shared" si="26"/>
        <v>0</v>
      </c>
      <c r="K66" s="268">
        <f t="shared" si="26"/>
        <v>0</v>
      </c>
      <c r="L66" s="268">
        <f t="shared" si="26"/>
        <v>0</v>
      </c>
      <c r="M66" s="268">
        <f t="shared" si="26"/>
        <v>0</v>
      </c>
      <c r="N66" s="268">
        <f t="shared" si="26"/>
        <v>0</v>
      </c>
      <c r="O66" s="268">
        <f t="shared" si="26"/>
        <v>0</v>
      </c>
      <c r="P66" s="268">
        <f t="shared" si="26"/>
        <v>0</v>
      </c>
      <c r="Q66" s="268">
        <f t="shared" si="26"/>
        <v>0</v>
      </c>
      <c r="R66" s="268">
        <f t="shared" si="26"/>
        <v>0</v>
      </c>
      <c r="S66" s="268">
        <f t="shared" si="26"/>
        <v>0</v>
      </c>
      <c r="T66" s="268">
        <f t="shared" si="26"/>
        <v>0</v>
      </c>
      <c r="U66" s="268">
        <f t="shared" si="26"/>
        <v>0</v>
      </c>
      <c r="V66" s="268">
        <f t="shared" si="26"/>
        <v>0</v>
      </c>
      <c r="W66" s="268">
        <f t="shared" si="26"/>
        <v>0</v>
      </c>
      <c r="X66" s="268">
        <f t="shared" si="26"/>
        <v>0</v>
      </c>
      <c r="Y66" s="268">
        <f t="shared" si="26"/>
        <v>0</v>
      </c>
      <c r="Z66" s="268">
        <f t="shared" si="26"/>
        <v>0</v>
      </c>
      <c r="AA66" s="268">
        <f t="shared" si="26"/>
        <v>0</v>
      </c>
      <c r="AB66" s="268">
        <f t="shared" si="26"/>
        <v>0</v>
      </c>
      <c r="AC66" s="268">
        <f t="shared" si="26"/>
        <v>0</v>
      </c>
      <c r="AD66" s="268">
        <f t="shared" si="26"/>
        <v>0</v>
      </c>
      <c r="AE66" s="268">
        <f t="shared" si="26"/>
        <v>0</v>
      </c>
      <c r="AF66" s="268">
        <f t="shared" si="26"/>
        <v>0</v>
      </c>
      <c r="AG66" s="268">
        <f t="shared" si="26"/>
        <v>0</v>
      </c>
      <c r="AH66" s="268">
        <f t="shared" si="26"/>
        <v>0</v>
      </c>
      <c r="AI66" s="268">
        <f t="shared" si="26"/>
        <v>0</v>
      </c>
      <c r="AJ66" s="268">
        <f t="shared" si="26"/>
        <v>0</v>
      </c>
      <c r="AK66" s="268">
        <f t="shared" si="26"/>
        <v>0</v>
      </c>
      <c r="AL66" s="269">
        <f>SUM(G66:AK66)</f>
        <v>0</v>
      </c>
      <c r="AM66" s="270"/>
      <c r="AN66" s="270" t="b">
        <v>0</v>
      </c>
    </row>
    <row r="67" ht="15.75" customHeight="1">
      <c r="A67" s="249" t="s">
        <v>24</v>
      </c>
      <c r="B67" s="256" t="s">
        <v>45</v>
      </c>
      <c r="C67" s="256" t="s">
        <v>15</v>
      </c>
      <c r="D67" s="273"/>
      <c r="E67" s="205"/>
      <c r="F67" s="205"/>
      <c r="G67" s="257"/>
      <c r="H67" s="258"/>
      <c r="I67" s="259"/>
      <c r="J67" s="335"/>
      <c r="K67" s="335"/>
      <c r="L67" s="259"/>
      <c r="M67" s="258"/>
      <c r="N67" s="258"/>
      <c r="O67" s="258"/>
      <c r="P67" s="259"/>
      <c r="Q67" s="335"/>
      <c r="R67" s="335"/>
      <c r="S67" s="259"/>
      <c r="T67" s="258"/>
      <c r="U67" s="258"/>
      <c r="V67" s="258"/>
      <c r="W67" s="259"/>
      <c r="X67" s="335"/>
      <c r="Y67" s="335"/>
      <c r="Z67" s="259"/>
      <c r="AA67" s="258"/>
      <c r="AB67" s="258"/>
      <c r="AC67" s="258"/>
      <c r="AD67" s="259"/>
      <c r="AE67" s="327"/>
      <c r="AF67" s="335"/>
      <c r="AG67" s="259"/>
      <c r="AH67" s="258"/>
      <c r="AI67" s="258"/>
      <c r="AJ67" s="258"/>
      <c r="AK67" s="259"/>
      <c r="AL67" s="262">
        <f t="shared" ref="AL67:AL68" si="27">SUM(G67:AJ67)</f>
        <v>0</v>
      </c>
      <c r="AM67" s="265"/>
      <c r="AN67" s="263" t="b">
        <v>0</v>
      </c>
    </row>
    <row r="68" ht="15.75" customHeight="1">
      <c r="A68" s="249" t="s">
        <v>24</v>
      </c>
      <c r="B68" s="256" t="s">
        <v>45</v>
      </c>
      <c r="C68" s="256" t="s">
        <v>15</v>
      </c>
      <c r="D68" s="273"/>
      <c r="E68" s="205"/>
      <c r="F68" s="205"/>
      <c r="G68" s="257"/>
      <c r="H68" s="258"/>
      <c r="I68" s="259"/>
      <c r="J68" s="335"/>
      <c r="K68" s="335"/>
      <c r="L68" s="259"/>
      <c r="M68" s="258"/>
      <c r="N68" s="258"/>
      <c r="O68" s="258"/>
      <c r="P68" s="259"/>
      <c r="Q68" s="335"/>
      <c r="R68" s="335"/>
      <c r="S68" s="259"/>
      <c r="T68" s="258"/>
      <c r="U68" s="258"/>
      <c r="V68" s="258"/>
      <c r="W68" s="259"/>
      <c r="X68" s="335"/>
      <c r="Y68" s="335"/>
      <c r="Z68" s="259"/>
      <c r="AA68" s="258"/>
      <c r="AB68" s="258"/>
      <c r="AC68" s="258"/>
      <c r="AD68" s="259"/>
      <c r="AE68" s="327"/>
      <c r="AF68" s="335"/>
      <c r="AG68" s="259"/>
      <c r="AH68" s="258"/>
      <c r="AI68" s="258"/>
      <c r="AJ68" s="258"/>
      <c r="AK68" s="259"/>
      <c r="AL68" s="262">
        <f t="shared" si="27"/>
        <v>0</v>
      </c>
      <c r="AM68" s="265"/>
      <c r="AN68" s="263" t="b">
        <v>0</v>
      </c>
    </row>
    <row r="69" ht="15.75" customHeight="1">
      <c r="A69" s="266" t="s">
        <v>24</v>
      </c>
      <c r="B69" s="267" t="s">
        <v>45</v>
      </c>
      <c r="C69" s="267" t="s">
        <v>15</v>
      </c>
      <c r="D69" s="283" t="s">
        <v>245</v>
      </c>
      <c r="E69" s="284"/>
      <c r="F69" s="285"/>
      <c r="G69" s="268">
        <f t="shared" ref="G69:AK69" si="28">SUM(G67:G68)</f>
        <v>0</v>
      </c>
      <c r="H69" s="268">
        <f t="shared" si="28"/>
        <v>0</v>
      </c>
      <c r="I69" s="268">
        <f t="shared" si="28"/>
        <v>0</v>
      </c>
      <c r="J69" s="268">
        <f t="shared" si="28"/>
        <v>0</v>
      </c>
      <c r="K69" s="268">
        <f t="shared" si="28"/>
        <v>0</v>
      </c>
      <c r="L69" s="268">
        <f t="shared" si="28"/>
        <v>0</v>
      </c>
      <c r="M69" s="268">
        <f t="shared" si="28"/>
        <v>0</v>
      </c>
      <c r="N69" s="268">
        <f t="shared" si="28"/>
        <v>0</v>
      </c>
      <c r="O69" s="268">
        <f t="shared" si="28"/>
        <v>0</v>
      </c>
      <c r="P69" s="268">
        <f t="shared" si="28"/>
        <v>0</v>
      </c>
      <c r="Q69" s="268">
        <f t="shared" si="28"/>
        <v>0</v>
      </c>
      <c r="R69" s="268">
        <f t="shared" si="28"/>
        <v>0</v>
      </c>
      <c r="S69" s="268">
        <f t="shared" si="28"/>
        <v>0</v>
      </c>
      <c r="T69" s="268">
        <f t="shared" si="28"/>
        <v>0</v>
      </c>
      <c r="U69" s="268">
        <f t="shared" si="28"/>
        <v>0</v>
      </c>
      <c r="V69" s="268">
        <f t="shared" si="28"/>
        <v>0</v>
      </c>
      <c r="W69" s="268">
        <f t="shared" si="28"/>
        <v>0</v>
      </c>
      <c r="X69" s="268">
        <f t="shared" si="28"/>
        <v>0</v>
      </c>
      <c r="Y69" s="268">
        <f t="shared" si="28"/>
        <v>0</v>
      </c>
      <c r="Z69" s="268">
        <f t="shared" si="28"/>
        <v>0</v>
      </c>
      <c r="AA69" s="268">
        <f t="shared" si="28"/>
        <v>0</v>
      </c>
      <c r="AB69" s="268">
        <f t="shared" si="28"/>
        <v>0</v>
      </c>
      <c r="AC69" s="268">
        <f t="shared" si="28"/>
        <v>0</v>
      </c>
      <c r="AD69" s="268">
        <f t="shared" si="28"/>
        <v>0</v>
      </c>
      <c r="AE69" s="268">
        <f t="shared" si="28"/>
        <v>0</v>
      </c>
      <c r="AF69" s="268">
        <f t="shared" si="28"/>
        <v>0</v>
      </c>
      <c r="AG69" s="268">
        <f t="shared" si="28"/>
        <v>0</v>
      </c>
      <c r="AH69" s="268">
        <f t="shared" si="28"/>
        <v>0</v>
      </c>
      <c r="AI69" s="268">
        <f t="shared" si="28"/>
        <v>0</v>
      </c>
      <c r="AJ69" s="268">
        <f t="shared" si="28"/>
        <v>0</v>
      </c>
      <c r="AK69" s="268">
        <f t="shared" si="28"/>
        <v>0</v>
      </c>
      <c r="AL69" s="269">
        <f>SUM(G69:AK69)</f>
        <v>0</v>
      </c>
      <c r="AM69" s="270"/>
      <c r="AN69" s="270" t="b">
        <v>0</v>
      </c>
    </row>
    <row r="70" ht="15.75" customHeight="1">
      <c r="A70" s="249" t="s">
        <v>24</v>
      </c>
      <c r="B70" s="256" t="s">
        <v>45</v>
      </c>
      <c r="C70" s="256" t="s">
        <v>11</v>
      </c>
      <c r="D70" s="273"/>
      <c r="E70" s="205"/>
      <c r="F70" s="205"/>
      <c r="G70" s="257"/>
      <c r="H70" s="258"/>
      <c r="I70" s="259"/>
      <c r="J70" s="335"/>
      <c r="K70" s="335"/>
      <c r="L70" s="259"/>
      <c r="M70" s="258"/>
      <c r="N70" s="258"/>
      <c r="O70" s="258"/>
      <c r="P70" s="259"/>
      <c r="Q70" s="335"/>
      <c r="R70" s="335"/>
      <c r="S70" s="259"/>
      <c r="T70" s="258"/>
      <c r="U70" s="258"/>
      <c r="V70" s="258"/>
      <c r="W70" s="259"/>
      <c r="X70" s="335"/>
      <c r="Y70" s="335"/>
      <c r="Z70" s="259"/>
      <c r="AA70" s="258"/>
      <c r="AB70" s="258"/>
      <c r="AC70" s="258"/>
      <c r="AD70" s="259"/>
      <c r="AE70" s="327"/>
      <c r="AF70" s="335"/>
      <c r="AG70" s="259"/>
      <c r="AH70" s="258"/>
      <c r="AI70" s="258"/>
      <c r="AJ70" s="258"/>
      <c r="AK70" s="259"/>
      <c r="AL70" s="262">
        <f t="shared" ref="AL70:AL71" si="29">SUM(G70:AJ70)</f>
        <v>0</v>
      </c>
      <c r="AM70" s="264"/>
      <c r="AN70" s="263" t="b">
        <v>0</v>
      </c>
    </row>
    <row r="71" ht="15.75" customHeight="1">
      <c r="A71" s="249" t="s">
        <v>24</v>
      </c>
      <c r="B71" s="256" t="s">
        <v>45</v>
      </c>
      <c r="C71" s="256" t="s">
        <v>11</v>
      </c>
      <c r="D71" s="273"/>
      <c r="E71" s="205"/>
      <c r="F71" s="205"/>
      <c r="G71" s="257"/>
      <c r="H71" s="258"/>
      <c r="I71" s="259"/>
      <c r="J71" s="335"/>
      <c r="K71" s="335"/>
      <c r="L71" s="259"/>
      <c r="M71" s="258"/>
      <c r="N71" s="258"/>
      <c r="O71" s="258"/>
      <c r="P71" s="259"/>
      <c r="Q71" s="335"/>
      <c r="R71" s="335"/>
      <c r="S71" s="259"/>
      <c r="T71" s="258"/>
      <c r="U71" s="258"/>
      <c r="V71" s="258"/>
      <c r="W71" s="259"/>
      <c r="X71" s="335"/>
      <c r="Y71" s="335"/>
      <c r="Z71" s="259"/>
      <c r="AA71" s="258"/>
      <c r="AB71" s="258"/>
      <c r="AC71" s="258"/>
      <c r="AD71" s="259"/>
      <c r="AE71" s="327"/>
      <c r="AF71" s="335"/>
      <c r="AG71" s="259"/>
      <c r="AH71" s="258"/>
      <c r="AI71" s="258"/>
      <c r="AJ71" s="258"/>
      <c r="AK71" s="259"/>
      <c r="AL71" s="262">
        <f t="shared" si="29"/>
        <v>0</v>
      </c>
      <c r="AM71" s="265"/>
      <c r="AN71" s="263" t="b">
        <v>0</v>
      </c>
    </row>
    <row r="72" ht="15.75" customHeight="1">
      <c r="A72" s="266" t="s">
        <v>24</v>
      </c>
      <c r="B72" s="267" t="s">
        <v>45</v>
      </c>
      <c r="C72" s="267" t="s">
        <v>11</v>
      </c>
      <c r="D72" s="283" t="s">
        <v>141</v>
      </c>
      <c r="E72" s="284"/>
      <c r="F72" s="285"/>
      <c r="G72" s="268">
        <f t="shared" ref="G72:AK72" si="30">SUM(G70:G71)</f>
        <v>0</v>
      </c>
      <c r="H72" s="268">
        <f t="shared" si="30"/>
        <v>0</v>
      </c>
      <c r="I72" s="268">
        <f t="shared" si="30"/>
        <v>0</v>
      </c>
      <c r="J72" s="268">
        <f t="shared" si="30"/>
        <v>0</v>
      </c>
      <c r="K72" s="268">
        <f t="shared" si="30"/>
        <v>0</v>
      </c>
      <c r="L72" s="268">
        <f t="shared" si="30"/>
        <v>0</v>
      </c>
      <c r="M72" s="268">
        <f t="shared" si="30"/>
        <v>0</v>
      </c>
      <c r="N72" s="268">
        <f t="shared" si="30"/>
        <v>0</v>
      </c>
      <c r="O72" s="268">
        <f t="shared" si="30"/>
        <v>0</v>
      </c>
      <c r="P72" s="268">
        <f t="shared" si="30"/>
        <v>0</v>
      </c>
      <c r="Q72" s="268">
        <f t="shared" si="30"/>
        <v>0</v>
      </c>
      <c r="R72" s="268">
        <f t="shared" si="30"/>
        <v>0</v>
      </c>
      <c r="S72" s="268">
        <f t="shared" si="30"/>
        <v>0</v>
      </c>
      <c r="T72" s="268">
        <f t="shared" si="30"/>
        <v>0</v>
      </c>
      <c r="U72" s="268">
        <f t="shared" si="30"/>
        <v>0</v>
      </c>
      <c r="V72" s="268">
        <f t="shared" si="30"/>
        <v>0</v>
      </c>
      <c r="W72" s="268">
        <f t="shared" si="30"/>
        <v>0</v>
      </c>
      <c r="X72" s="268">
        <f t="shared" si="30"/>
        <v>0</v>
      </c>
      <c r="Y72" s="268">
        <f t="shared" si="30"/>
        <v>0</v>
      </c>
      <c r="Z72" s="268">
        <f t="shared" si="30"/>
        <v>0</v>
      </c>
      <c r="AA72" s="268">
        <f t="shared" si="30"/>
        <v>0</v>
      </c>
      <c r="AB72" s="268">
        <f t="shared" si="30"/>
        <v>0</v>
      </c>
      <c r="AC72" s="268">
        <f t="shared" si="30"/>
        <v>0</v>
      </c>
      <c r="AD72" s="268">
        <f t="shared" si="30"/>
        <v>0</v>
      </c>
      <c r="AE72" s="268">
        <f t="shared" si="30"/>
        <v>0</v>
      </c>
      <c r="AF72" s="268">
        <f t="shared" si="30"/>
        <v>0</v>
      </c>
      <c r="AG72" s="268">
        <f t="shared" si="30"/>
        <v>0</v>
      </c>
      <c r="AH72" s="268">
        <f t="shared" si="30"/>
        <v>0</v>
      </c>
      <c r="AI72" s="268">
        <f t="shared" si="30"/>
        <v>0</v>
      </c>
      <c r="AJ72" s="268">
        <f t="shared" si="30"/>
        <v>0</v>
      </c>
      <c r="AK72" s="268">
        <f t="shared" si="30"/>
        <v>0</v>
      </c>
      <c r="AL72" s="269">
        <f>SUM(G72:AK72)</f>
        <v>0</v>
      </c>
      <c r="AM72" s="270"/>
      <c r="AN72" s="270" t="b">
        <v>0</v>
      </c>
    </row>
    <row r="73" ht="15.75" customHeight="1">
      <c r="A73" s="249" t="s">
        <v>32</v>
      </c>
      <c r="B73" s="256" t="s">
        <v>32</v>
      </c>
      <c r="C73" s="256" t="s">
        <v>15</v>
      </c>
      <c r="D73" s="273" t="s">
        <v>254</v>
      </c>
      <c r="E73" s="274"/>
      <c r="F73" s="294"/>
      <c r="G73" s="295"/>
      <c r="H73" s="296"/>
      <c r="I73" s="296"/>
      <c r="J73" s="296"/>
      <c r="K73" s="296"/>
      <c r="L73" s="296"/>
      <c r="M73" s="296"/>
      <c r="N73" s="296"/>
      <c r="O73" s="296"/>
      <c r="P73" s="296"/>
      <c r="Q73" s="296"/>
      <c r="R73" s="296"/>
      <c r="S73" s="296"/>
      <c r="T73" s="296"/>
      <c r="U73" s="296"/>
      <c r="V73" s="296"/>
      <c r="W73" s="296"/>
      <c r="X73" s="296"/>
      <c r="Y73" s="296"/>
      <c r="Z73" s="296"/>
      <c r="AA73" s="296"/>
      <c r="AB73" s="296"/>
      <c r="AC73" s="296"/>
      <c r="AD73" s="296"/>
      <c r="AE73" s="296"/>
      <c r="AF73" s="296"/>
      <c r="AG73" s="296"/>
      <c r="AH73" s="296"/>
      <c r="AI73" s="296"/>
      <c r="AJ73" s="296"/>
      <c r="AK73" s="297"/>
      <c r="AL73" s="298" t="str">
        <f>SUM(#REF!+#REF!+#REF!+#REF!+#REF!+#REF!)</f>
        <v>#REF!</v>
      </c>
      <c r="AM73" s="264"/>
      <c r="AN73" s="263" t="b">
        <v>0</v>
      </c>
    </row>
    <row r="74" ht="15.75" customHeight="1">
      <c r="A74" s="266" t="s">
        <v>32</v>
      </c>
      <c r="B74" s="288" t="s">
        <v>32</v>
      </c>
      <c r="C74" s="291" t="s">
        <v>15</v>
      </c>
      <c r="D74" s="292" t="s">
        <v>245</v>
      </c>
      <c r="E74" s="299"/>
      <c r="F74" s="32"/>
      <c r="G74" s="330"/>
      <c r="H74" s="296"/>
      <c r="I74" s="296"/>
      <c r="J74" s="296"/>
      <c r="K74" s="296"/>
      <c r="L74" s="296"/>
      <c r="M74" s="296"/>
      <c r="N74" s="296"/>
      <c r="O74" s="296"/>
      <c r="P74" s="296"/>
      <c r="Q74" s="296"/>
      <c r="R74" s="296"/>
      <c r="S74" s="296"/>
      <c r="T74" s="296"/>
      <c r="U74" s="296"/>
      <c r="V74" s="296"/>
      <c r="W74" s="296"/>
      <c r="X74" s="296"/>
      <c r="Y74" s="296"/>
      <c r="Z74" s="296"/>
      <c r="AA74" s="296"/>
      <c r="AB74" s="296"/>
      <c r="AC74" s="296"/>
      <c r="AD74" s="296"/>
      <c r="AE74" s="296"/>
      <c r="AF74" s="296"/>
      <c r="AG74" s="296"/>
      <c r="AH74" s="296"/>
      <c r="AI74" s="296"/>
      <c r="AJ74" s="296"/>
      <c r="AK74" s="297"/>
      <c r="AL74" s="298" t="str">
        <f>SUM(#REF!+#REF!+#REF!+#REF!+#REF!+#REF!+#REF!+#REF!+#REF!+#REF!+#REF!+#REF!+#REF!)</f>
        <v>#REF!</v>
      </c>
      <c r="AM74" s="302"/>
      <c r="AN74" s="270" t="b">
        <v>0</v>
      </c>
    </row>
    <row r="75" ht="15.75" customHeight="1">
      <c r="A75" s="249" t="s">
        <v>24</v>
      </c>
      <c r="B75" s="256" t="s">
        <v>73</v>
      </c>
      <c r="C75" s="256" t="s">
        <v>15</v>
      </c>
      <c r="D75" s="256"/>
      <c r="E75" s="205"/>
      <c r="F75" s="205"/>
      <c r="G75" s="257"/>
      <c r="H75" s="258"/>
      <c r="I75" s="258"/>
      <c r="J75" s="336"/>
      <c r="K75" s="336"/>
      <c r="L75" s="258"/>
      <c r="M75" s="258"/>
      <c r="N75" s="258"/>
      <c r="O75" s="258"/>
      <c r="P75" s="258"/>
      <c r="Q75" s="336"/>
      <c r="R75" s="336"/>
      <c r="S75" s="258"/>
      <c r="T75" s="258"/>
      <c r="U75" s="258"/>
      <c r="V75" s="258"/>
      <c r="W75" s="258"/>
      <c r="X75" s="336"/>
      <c r="Y75" s="336"/>
      <c r="Z75" s="258"/>
      <c r="AA75" s="258"/>
      <c r="AB75" s="258"/>
      <c r="AC75" s="258"/>
      <c r="AD75" s="258"/>
      <c r="AE75" s="257"/>
      <c r="AF75" s="336"/>
      <c r="AG75" s="258"/>
      <c r="AH75" s="258"/>
      <c r="AI75" s="258"/>
      <c r="AJ75" s="258"/>
      <c r="AK75" s="258"/>
      <c r="AL75" s="262">
        <f>SUM(G75:AJ75)</f>
        <v>0</v>
      </c>
      <c r="AM75" s="264"/>
      <c r="AN75" s="263" t="b">
        <v>0</v>
      </c>
    </row>
    <row r="76" ht="15.75" customHeight="1">
      <c r="A76" s="266" t="s">
        <v>24</v>
      </c>
      <c r="B76" s="288" t="s">
        <v>73</v>
      </c>
      <c r="C76" s="267" t="s">
        <v>15</v>
      </c>
      <c r="D76" s="267" t="s">
        <v>245</v>
      </c>
      <c r="E76" s="267"/>
      <c r="F76" s="267"/>
      <c r="G76" s="268">
        <f t="shared" ref="G76:AK76" si="31">SUM(G75)</f>
        <v>0</v>
      </c>
      <c r="H76" s="268">
        <f t="shared" si="31"/>
        <v>0</v>
      </c>
      <c r="I76" s="268">
        <f t="shared" si="31"/>
        <v>0</v>
      </c>
      <c r="J76" s="268">
        <f t="shared" si="31"/>
        <v>0</v>
      </c>
      <c r="K76" s="268">
        <f t="shared" si="31"/>
        <v>0</v>
      </c>
      <c r="L76" s="268">
        <f t="shared" si="31"/>
        <v>0</v>
      </c>
      <c r="M76" s="268">
        <f t="shared" si="31"/>
        <v>0</v>
      </c>
      <c r="N76" s="268">
        <f t="shared" si="31"/>
        <v>0</v>
      </c>
      <c r="O76" s="268">
        <f t="shared" si="31"/>
        <v>0</v>
      </c>
      <c r="P76" s="268">
        <f t="shared" si="31"/>
        <v>0</v>
      </c>
      <c r="Q76" s="268">
        <f t="shared" si="31"/>
        <v>0</v>
      </c>
      <c r="R76" s="268">
        <f t="shared" si="31"/>
        <v>0</v>
      </c>
      <c r="S76" s="268">
        <f t="shared" si="31"/>
        <v>0</v>
      </c>
      <c r="T76" s="268">
        <f t="shared" si="31"/>
        <v>0</v>
      </c>
      <c r="U76" s="268">
        <f t="shared" si="31"/>
        <v>0</v>
      </c>
      <c r="V76" s="268">
        <f t="shared" si="31"/>
        <v>0</v>
      </c>
      <c r="W76" s="268">
        <f t="shared" si="31"/>
        <v>0</v>
      </c>
      <c r="X76" s="268">
        <f t="shared" si="31"/>
        <v>0</v>
      </c>
      <c r="Y76" s="268">
        <f t="shared" si="31"/>
        <v>0</v>
      </c>
      <c r="Z76" s="268">
        <f t="shared" si="31"/>
        <v>0</v>
      </c>
      <c r="AA76" s="268">
        <f t="shared" si="31"/>
        <v>0</v>
      </c>
      <c r="AB76" s="268">
        <f t="shared" si="31"/>
        <v>0</v>
      </c>
      <c r="AC76" s="268">
        <f t="shared" si="31"/>
        <v>0</v>
      </c>
      <c r="AD76" s="268">
        <f t="shared" si="31"/>
        <v>0</v>
      </c>
      <c r="AE76" s="268">
        <f t="shared" si="31"/>
        <v>0</v>
      </c>
      <c r="AF76" s="268">
        <f t="shared" si="31"/>
        <v>0</v>
      </c>
      <c r="AG76" s="268">
        <f t="shared" si="31"/>
        <v>0</v>
      </c>
      <c r="AH76" s="268">
        <f t="shared" si="31"/>
        <v>0</v>
      </c>
      <c r="AI76" s="268">
        <f t="shared" si="31"/>
        <v>0</v>
      </c>
      <c r="AJ76" s="268">
        <f t="shared" si="31"/>
        <v>0</v>
      </c>
      <c r="AK76" s="268">
        <f t="shared" si="31"/>
        <v>0</v>
      </c>
      <c r="AL76" s="269">
        <f t="shared" ref="AL76:AL77" si="32">SUM(G76:AK76)</f>
        <v>0</v>
      </c>
      <c r="AM76" s="270"/>
      <c r="AN76" s="303" t="b">
        <v>0</v>
      </c>
    </row>
    <row r="77" ht="15.75" customHeight="1">
      <c r="A77" s="249" t="s">
        <v>24</v>
      </c>
      <c r="B77" s="256" t="s">
        <v>50</v>
      </c>
      <c r="C77" s="256" t="s">
        <v>11</v>
      </c>
      <c r="D77" s="256" t="s">
        <v>168</v>
      </c>
      <c r="E77" s="205"/>
      <c r="F77" s="205"/>
      <c r="G77" s="257">
        <v>2.0</v>
      </c>
      <c r="H77" s="258">
        <v>2.0</v>
      </c>
      <c r="I77" s="258">
        <v>2.0</v>
      </c>
      <c r="J77" s="336">
        <v>2.0</v>
      </c>
      <c r="K77" s="336">
        <v>2.0</v>
      </c>
      <c r="L77" s="258">
        <v>2.0</v>
      </c>
      <c r="M77" s="258">
        <v>2.0</v>
      </c>
      <c r="N77" s="258">
        <v>2.0</v>
      </c>
      <c r="O77" s="258">
        <v>2.0</v>
      </c>
      <c r="P77" s="258">
        <v>2.0</v>
      </c>
      <c r="Q77" s="336">
        <v>2.0</v>
      </c>
      <c r="R77" s="336">
        <v>2.0</v>
      </c>
      <c r="S77" s="258">
        <v>2.0</v>
      </c>
      <c r="T77" s="258">
        <v>2.0</v>
      </c>
      <c r="U77" s="258">
        <v>2.0</v>
      </c>
      <c r="V77" s="258">
        <v>2.0</v>
      </c>
      <c r="W77" s="258">
        <v>2.0</v>
      </c>
      <c r="X77" s="336">
        <v>2.0</v>
      </c>
      <c r="Y77" s="336">
        <v>2.0</v>
      </c>
      <c r="Z77" s="258">
        <v>2.0</v>
      </c>
      <c r="AA77" s="258">
        <v>2.0</v>
      </c>
      <c r="AB77" s="258">
        <v>2.0</v>
      </c>
      <c r="AC77" s="258">
        <v>2.0</v>
      </c>
      <c r="AD77" s="258">
        <v>2.0</v>
      </c>
      <c r="AE77" s="257">
        <v>2.0</v>
      </c>
      <c r="AF77" s="336">
        <v>2.0</v>
      </c>
      <c r="AG77" s="258">
        <v>2.0</v>
      </c>
      <c r="AH77" s="258">
        <v>2.0</v>
      </c>
      <c r="AI77" s="258">
        <v>2.0</v>
      </c>
      <c r="AJ77" s="258">
        <v>2.0</v>
      </c>
      <c r="AK77" s="258">
        <v>2.0</v>
      </c>
      <c r="AL77" s="262">
        <f t="shared" si="32"/>
        <v>62</v>
      </c>
      <c r="AM77" s="264"/>
      <c r="AN77" s="263" t="b">
        <v>0</v>
      </c>
    </row>
    <row r="78" ht="15.75" customHeight="1">
      <c r="A78" s="249" t="s">
        <v>24</v>
      </c>
      <c r="B78" s="256" t="s">
        <v>50</v>
      </c>
      <c r="C78" s="256" t="s">
        <v>11</v>
      </c>
      <c r="D78" s="256" t="s">
        <v>156</v>
      </c>
      <c r="E78" s="205"/>
      <c r="F78" s="205"/>
      <c r="G78" s="304"/>
      <c r="H78" s="258"/>
      <c r="I78" s="258"/>
      <c r="J78" s="336"/>
      <c r="K78" s="336"/>
      <c r="L78" s="258"/>
      <c r="M78" s="258"/>
      <c r="N78" s="259"/>
      <c r="O78" s="259"/>
      <c r="P78" s="258"/>
      <c r="Q78" s="336"/>
      <c r="R78" s="336"/>
      <c r="S78" s="258"/>
      <c r="T78" s="258"/>
      <c r="U78" s="259"/>
      <c r="V78" s="259"/>
      <c r="W78" s="258"/>
      <c r="X78" s="336"/>
      <c r="Y78" s="336"/>
      <c r="Z78" s="258"/>
      <c r="AA78" s="258"/>
      <c r="AB78" s="259"/>
      <c r="AC78" s="259"/>
      <c r="AD78" s="258"/>
      <c r="AE78" s="257"/>
      <c r="AF78" s="336"/>
      <c r="AG78" s="258"/>
      <c r="AH78" s="258"/>
      <c r="AI78" s="259"/>
      <c r="AJ78" s="259"/>
      <c r="AK78" s="258"/>
      <c r="AL78" s="262">
        <f t="shared" ref="AL78:AL79" si="33">SUM(G78:AJ78)</f>
        <v>0</v>
      </c>
      <c r="AM78" s="264"/>
      <c r="AN78" s="263" t="b">
        <v>0</v>
      </c>
    </row>
    <row r="79" ht="15.75" customHeight="1">
      <c r="A79" s="249" t="s">
        <v>24</v>
      </c>
      <c r="B79" s="256" t="s">
        <v>50</v>
      </c>
      <c r="C79" s="256" t="s">
        <v>11</v>
      </c>
      <c r="D79" s="256"/>
      <c r="E79" s="205"/>
      <c r="F79" s="205"/>
      <c r="G79" s="327"/>
      <c r="H79" s="258"/>
      <c r="I79" s="258"/>
      <c r="J79" s="336"/>
      <c r="K79" s="336"/>
      <c r="L79" s="258"/>
      <c r="M79" s="258"/>
      <c r="N79" s="259"/>
      <c r="O79" s="259"/>
      <c r="P79" s="258"/>
      <c r="Q79" s="336"/>
      <c r="R79" s="336"/>
      <c r="S79" s="258"/>
      <c r="T79" s="258"/>
      <c r="U79" s="259"/>
      <c r="V79" s="259"/>
      <c r="W79" s="258"/>
      <c r="X79" s="336"/>
      <c r="Y79" s="336"/>
      <c r="Z79" s="258"/>
      <c r="AA79" s="258"/>
      <c r="AB79" s="259"/>
      <c r="AC79" s="259"/>
      <c r="AD79" s="258"/>
      <c r="AE79" s="257"/>
      <c r="AF79" s="336"/>
      <c r="AG79" s="258"/>
      <c r="AH79" s="258"/>
      <c r="AI79" s="259"/>
      <c r="AJ79" s="259"/>
      <c r="AK79" s="258"/>
      <c r="AL79" s="262">
        <f t="shared" si="33"/>
        <v>0</v>
      </c>
      <c r="AM79" s="264"/>
      <c r="AN79" s="263" t="b">
        <v>0</v>
      </c>
    </row>
    <row r="80" ht="15.75" customHeight="1">
      <c r="A80" s="266" t="s">
        <v>24</v>
      </c>
      <c r="B80" s="288" t="s">
        <v>50</v>
      </c>
      <c r="C80" s="291" t="s">
        <v>11</v>
      </c>
      <c r="D80" s="267" t="s">
        <v>141</v>
      </c>
      <c r="E80" s="267"/>
      <c r="F80" s="267"/>
      <c r="G80" s="305">
        <f t="shared" ref="G80:AK80" si="34">SUM(G77:G79)</f>
        <v>2</v>
      </c>
      <c r="H80" s="305">
        <f t="shared" si="34"/>
        <v>2</v>
      </c>
      <c r="I80" s="305">
        <f t="shared" si="34"/>
        <v>2</v>
      </c>
      <c r="J80" s="305">
        <f t="shared" si="34"/>
        <v>2</v>
      </c>
      <c r="K80" s="305">
        <f t="shared" si="34"/>
        <v>2</v>
      </c>
      <c r="L80" s="305">
        <f t="shared" si="34"/>
        <v>2</v>
      </c>
      <c r="M80" s="305">
        <f t="shared" si="34"/>
        <v>2</v>
      </c>
      <c r="N80" s="305">
        <f t="shared" si="34"/>
        <v>2</v>
      </c>
      <c r="O80" s="305">
        <f t="shared" si="34"/>
        <v>2</v>
      </c>
      <c r="P80" s="305">
        <f t="shared" si="34"/>
        <v>2</v>
      </c>
      <c r="Q80" s="305">
        <f t="shared" si="34"/>
        <v>2</v>
      </c>
      <c r="R80" s="305">
        <f t="shared" si="34"/>
        <v>2</v>
      </c>
      <c r="S80" s="305">
        <f t="shared" si="34"/>
        <v>2</v>
      </c>
      <c r="T80" s="305">
        <f t="shared" si="34"/>
        <v>2</v>
      </c>
      <c r="U80" s="305">
        <f t="shared" si="34"/>
        <v>2</v>
      </c>
      <c r="V80" s="305">
        <f t="shared" si="34"/>
        <v>2</v>
      </c>
      <c r="W80" s="305">
        <f t="shared" si="34"/>
        <v>2</v>
      </c>
      <c r="X80" s="305">
        <f t="shared" si="34"/>
        <v>2</v>
      </c>
      <c r="Y80" s="305">
        <f t="shared" si="34"/>
        <v>2</v>
      </c>
      <c r="Z80" s="305">
        <f t="shared" si="34"/>
        <v>2</v>
      </c>
      <c r="AA80" s="305">
        <f t="shared" si="34"/>
        <v>2</v>
      </c>
      <c r="AB80" s="305">
        <f t="shared" si="34"/>
        <v>2</v>
      </c>
      <c r="AC80" s="305">
        <f t="shared" si="34"/>
        <v>2</v>
      </c>
      <c r="AD80" s="305">
        <f t="shared" si="34"/>
        <v>2</v>
      </c>
      <c r="AE80" s="305">
        <f t="shared" si="34"/>
        <v>2</v>
      </c>
      <c r="AF80" s="305">
        <f t="shared" si="34"/>
        <v>2</v>
      </c>
      <c r="AG80" s="305">
        <f t="shared" si="34"/>
        <v>2</v>
      </c>
      <c r="AH80" s="305">
        <f t="shared" si="34"/>
        <v>2</v>
      </c>
      <c r="AI80" s="305">
        <f t="shared" si="34"/>
        <v>2</v>
      </c>
      <c r="AJ80" s="305">
        <f t="shared" si="34"/>
        <v>2</v>
      </c>
      <c r="AK80" s="305">
        <f t="shared" si="34"/>
        <v>2</v>
      </c>
      <c r="AL80" s="269">
        <f>SUM(G80:AK80)</f>
        <v>62</v>
      </c>
      <c r="AM80" s="270"/>
      <c r="AN80" s="303" t="b">
        <v>0</v>
      </c>
    </row>
    <row r="81" ht="15.75" customHeight="1">
      <c r="A81" s="249" t="s">
        <v>5</v>
      </c>
      <c r="B81" s="256" t="s">
        <v>64</v>
      </c>
      <c r="C81" s="256" t="s">
        <v>26</v>
      </c>
      <c r="D81" s="256" t="s">
        <v>234</v>
      </c>
      <c r="E81" s="205"/>
      <c r="F81" s="205"/>
      <c r="G81" s="257">
        <v>8.0</v>
      </c>
      <c r="H81" s="258">
        <v>8.0</v>
      </c>
      <c r="I81" s="258">
        <v>8.0</v>
      </c>
      <c r="J81" s="336"/>
      <c r="K81" s="336"/>
      <c r="L81" s="258">
        <v>8.0</v>
      </c>
      <c r="M81" s="258">
        <v>8.0</v>
      </c>
      <c r="N81" s="258">
        <v>8.0</v>
      </c>
      <c r="O81" s="258">
        <v>8.0</v>
      </c>
      <c r="P81" s="258">
        <v>8.0</v>
      </c>
      <c r="Q81" s="336"/>
      <c r="R81" s="336"/>
      <c r="S81" s="258">
        <v>8.0</v>
      </c>
      <c r="T81" s="258">
        <v>8.0</v>
      </c>
      <c r="U81" s="258">
        <v>8.0</v>
      </c>
      <c r="V81" s="258">
        <v>8.0</v>
      </c>
      <c r="W81" s="258">
        <v>8.0</v>
      </c>
      <c r="X81" s="336"/>
      <c r="Y81" s="336"/>
      <c r="Z81" s="258">
        <v>8.0</v>
      </c>
      <c r="AA81" s="258"/>
      <c r="AB81" s="258"/>
      <c r="AC81" s="258"/>
      <c r="AD81" s="258"/>
      <c r="AE81" s="257"/>
      <c r="AF81" s="336"/>
      <c r="AG81" s="258"/>
      <c r="AH81" s="258"/>
      <c r="AI81" s="258"/>
      <c r="AJ81" s="258"/>
      <c r="AK81" s="258"/>
      <c r="AL81" s="262">
        <f t="shared" ref="AL81:AL83" si="35">SUM(G81:AJ81)</f>
        <v>112</v>
      </c>
      <c r="AM81" s="306"/>
      <c r="AN81" s="263" t="b">
        <v>0</v>
      </c>
    </row>
    <row r="82" ht="15.75" customHeight="1">
      <c r="A82" s="249" t="s">
        <v>5</v>
      </c>
      <c r="B82" s="256" t="s">
        <v>64</v>
      </c>
      <c r="C82" s="256" t="s">
        <v>26</v>
      </c>
      <c r="D82" s="256" t="s">
        <v>243</v>
      </c>
      <c r="E82" s="205"/>
      <c r="F82" s="205"/>
      <c r="G82" s="257"/>
      <c r="H82" s="258"/>
      <c r="I82" s="258"/>
      <c r="J82" s="336">
        <v>8.0</v>
      </c>
      <c r="K82" s="336">
        <v>8.0</v>
      </c>
      <c r="L82" s="258"/>
      <c r="M82" s="258"/>
      <c r="N82" s="258"/>
      <c r="O82" s="258"/>
      <c r="P82" s="258"/>
      <c r="Q82" s="336">
        <v>8.0</v>
      </c>
      <c r="R82" s="336">
        <v>8.0</v>
      </c>
      <c r="S82" s="258"/>
      <c r="T82" s="258"/>
      <c r="U82" s="258"/>
      <c r="V82" s="258"/>
      <c r="W82" s="258"/>
      <c r="X82" s="336">
        <v>8.0</v>
      </c>
      <c r="Y82" s="336">
        <v>8.0</v>
      </c>
      <c r="Z82" s="258"/>
      <c r="AA82" s="258"/>
      <c r="AB82" s="258"/>
      <c r="AC82" s="258"/>
      <c r="AD82" s="258"/>
      <c r="AE82" s="257"/>
      <c r="AF82" s="336"/>
      <c r="AG82" s="258"/>
      <c r="AH82" s="258"/>
      <c r="AI82" s="258"/>
      <c r="AJ82" s="258"/>
      <c r="AK82" s="258"/>
      <c r="AL82" s="262">
        <f t="shared" si="35"/>
        <v>48</v>
      </c>
      <c r="AM82" s="306"/>
      <c r="AN82" s="263" t="b">
        <v>0</v>
      </c>
    </row>
    <row r="83" ht="15.75" customHeight="1">
      <c r="A83" s="249" t="s">
        <v>5</v>
      </c>
      <c r="B83" s="256" t="s">
        <v>64</v>
      </c>
      <c r="C83" s="256" t="s">
        <v>26</v>
      </c>
      <c r="D83" s="256"/>
      <c r="E83" s="205"/>
      <c r="F83" s="205"/>
      <c r="G83" s="257"/>
      <c r="H83" s="258"/>
      <c r="I83" s="258"/>
      <c r="J83" s="336"/>
      <c r="K83" s="336"/>
      <c r="L83" s="258"/>
      <c r="M83" s="258"/>
      <c r="N83" s="258"/>
      <c r="O83" s="258"/>
      <c r="P83" s="258"/>
      <c r="Q83" s="336"/>
      <c r="R83" s="336"/>
      <c r="S83" s="258"/>
      <c r="T83" s="258"/>
      <c r="U83" s="258"/>
      <c r="V83" s="258"/>
      <c r="W83" s="258"/>
      <c r="X83" s="336"/>
      <c r="Y83" s="336"/>
      <c r="Z83" s="258"/>
      <c r="AA83" s="258"/>
      <c r="AB83" s="258"/>
      <c r="AC83" s="258"/>
      <c r="AD83" s="258"/>
      <c r="AE83" s="257"/>
      <c r="AF83" s="336"/>
      <c r="AG83" s="258"/>
      <c r="AH83" s="258"/>
      <c r="AI83" s="258"/>
      <c r="AJ83" s="258"/>
      <c r="AK83" s="258"/>
      <c r="AL83" s="262">
        <f t="shared" si="35"/>
        <v>0</v>
      </c>
      <c r="AM83" s="265"/>
      <c r="AN83" s="263" t="b">
        <v>0</v>
      </c>
    </row>
    <row r="84" ht="15.75" customHeight="1">
      <c r="A84" s="266" t="s">
        <v>5</v>
      </c>
      <c r="B84" s="291" t="s">
        <v>64</v>
      </c>
      <c r="C84" s="291" t="s">
        <v>26</v>
      </c>
      <c r="D84" s="291" t="s">
        <v>200</v>
      </c>
      <c r="E84" s="291"/>
      <c r="F84" s="291"/>
      <c r="G84" s="268">
        <f t="shared" ref="G84:AK84" si="36">SUM(G81:G83)</f>
        <v>8</v>
      </c>
      <c r="H84" s="268">
        <f t="shared" si="36"/>
        <v>8</v>
      </c>
      <c r="I84" s="268">
        <f t="shared" si="36"/>
        <v>8</v>
      </c>
      <c r="J84" s="268">
        <f t="shared" si="36"/>
        <v>8</v>
      </c>
      <c r="K84" s="268">
        <f t="shared" si="36"/>
        <v>8</v>
      </c>
      <c r="L84" s="268">
        <f t="shared" si="36"/>
        <v>8</v>
      </c>
      <c r="M84" s="268">
        <f t="shared" si="36"/>
        <v>8</v>
      </c>
      <c r="N84" s="268">
        <f t="shared" si="36"/>
        <v>8</v>
      </c>
      <c r="O84" s="268">
        <f t="shared" si="36"/>
        <v>8</v>
      </c>
      <c r="P84" s="268">
        <f t="shared" si="36"/>
        <v>8</v>
      </c>
      <c r="Q84" s="268">
        <f t="shared" si="36"/>
        <v>8</v>
      </c>
      <c r="R84" s="268">
        <f t="shared" si="36"/>
        <v>8</v>
      </c>
      <c r="S84" s="268">
        <f t="shared" si="36"/>
        <v>8</v>
      </c>
      <c r="T84" s="268">
        <f t="shared" si="36"/>
        <v>8</v>
      </c>
      <c r="U84" s="268">
        <f t="shared" si="36"/>
        <v>8</v>
      </c>
      <c r="V84" s="268">
        <f t="shared" si="36"/>
        <v>8</v>
      </c>
      <c r="W84" s="268">
        <f t="shared" si="36"/>
        <v>8</v>
      </c>
      <c r="X84" s="268">
        <f t="shared" si="36"/>
        <v>8</v>
      </c>
      <c r="Y84" s="268">
        <f t="shared" si="36"/>
        <v>8</v>
      </c>
      <c r="Z84" s="268">
        <f t="shared" si="36"/>
        <v>8</v>
      </c>
      <c r="AA84" s="268">
        <f t="shared" si="36"/>
        <v>0</v>
      </c>
      <c r="AB84" s="268">
        <f t="shared" si="36"/>
        <v>0</v>
      </c>
      <c r="AC84" s="268">
        <f t="shared" si="36"/>
        <v>0</v>
      </c>
      <c r="AD84" s="268">
        <f t="shared" si="36"/>
        <v>0</v>
      </c>
      <c r="AE84" s="268">
        <f t="shared" si="36"/>
        <v>0</v>
      </c>
      <c r="AF84" s="268">
        <f t="shared" si="36"/>
        <v>0</v>
      </c>
      <c r="AG84" s="268">
        <f t="shared" si="36"/>
        <v>0</v>
      </c>
      <c r="AH84" s="268">
        <f t="shared" si="36"/>
        <v>0</v>
      </c>
      <c r="AI84" s="268">
        <f t="shared" si="36"/>
        <v>0</v>
      </c>
      <c r="AJ84" s="268">
        <f t="shared" si="36"/>
        <v>0</v>
      </c>
      <c r="AK84" s="268">
        <f t="shared" si="36"/>
        <v>0</v>
      </c>
      <c r="AL84" s="269">
        <f>SUM(G84:AK84)</f>
        <v>160</v>
      </c>
      <c r="AM84" s="307"/>
      <c r="AN84" s="303" t="b">
        <v>0</v>
      </c>
    </row>
    <row r="85" ht="15.75" customHeight="1">
      <c r="A85" s="249" t="s">
        <v>5</v>
      </c>
      <c r="B85" s="256" t="s">
        <v>64</v>
      </c>
      <c r="C85" s="256" t="s">
        <v>11</v>
      </c>
      <c r="D85" s="256"/>
      <c r="E85" s="205"/>
      <c r="F85" s="205"/>
      <c r="G85" s="257"/>
      <c r="H85" s="258"/>
      <c r="I85" s="258"/>
      <c r="J85" s="336"/>
      <c r="K85" s="336"/>
      <c r="L85" s="258"/>
      <c r="M85" s="258"/>
      <c r="N85" s="258"/>
      <c r="O85" s="258"/>
      <c r="P85" s="258"/>
      <c r="Q85" s="336"/>
      <c r="R85" s="336"/>
      <c r="S85" s="258"/>
      <c r="T85" s="258"/>
      <c r="U85" s="258"/>
      <c r="V85" s="258"/>
      <c r="W85" s="258"/>
      <c r="X85" s="336"/>
      <c r="Y85" s="336"/>
      <c r="Z85" s="258"/>
      <c r="AA85" s="258"/>
      <c r="AB85" s="258"/>
      <c r="AC85" s="258"/>
      <c r="AD85" s="258"/>
      <c r="AE85" s="257"/>
      <c r="AF85" s="336"/>
      <c r="AG85" s="258"/>
      <c r="AH85" s="258"/>
      <c r="AI85" s="258"/>
      <c r="AJ85" s="258"/>
      <c r="AK85" s="258"/>
      <c r="AL85" s="262">
        <f>SUM(G85:AJ85)</f>
        <v>0</v>
      </c>
      <c r="AM85" s="306"/>
      <c r="AN85" s="263" t="b">
        <v>0</v>
      </c>
    </row>
    <row r="86" ht="15.75" customHeight="1">
      <c r="A86" s="266" t="s">
        <v>5</v>
      </c>
      <c r="B86" s="291" t="s">
        <v>64</v>
      </c>
      <c r="C86" s="291" t="s">
        <v>11</v>
      </c>
      <c r="D86" s="291" t="s">
        <v>141</v>
      </c>
      <c r="E86" s="291"/>
      <c r="F86" s="291"/>
      <c r="G86" s="268">
        <f t="shared" ref="G86:AK86" si="37">SUM(G85)</f>
        <v>0</v>
      </c>
      <c r="H86" s="268">
        <f t="shared" si="37"/>
        <v>0</v>
      </c>
      <c r="I86" s="268">
        <f t="shared" si="37"/>
        <v>0</v>
      </c>
      <c r="J86" s="268">
        <f t="shared" si="37"/>
        <v>0</v>
      </c>
      <c r="K86" s="268">
        <f t="shared" si="37"/>
        <v>0</v>
      </c>
      <c r="L86" s="268">
        <f t="shared" si="37"/>
        <v>0</v>
      </c>
      <c r="M86" s="268">
        <f t="shared" si="37"/>
        <v>0</v>
      </c>
      <c r="N86" s="268">
        <f t="shared" si="37"/>
        <v>0</v>
      </c>
      <c r="O86" s="268">
        <f t="shared" si="37"/>
        <v>0</v>
      </c>
      <c r="P86" s="268">
        <f t="shared" si="37"/>
        <v>0</v>
      </c>
      <c r="Q86" s="268">
        <f t="shared" si="37"/>
        <v>0</v>
      </c>
      <c r="R86" s="268">
        <f t="shared" si="37"/>
        <v>0</v>
      </c>
      <c r="S86" s="268">
        <f t="shared" si="37"/>
        <v>0</v>
      </c>
      <c r="T86" s="268">
        <f t="shared" si="37"/>
        <v>0</v>
      </c>
      <c r="U86" s="268">
        <f t="shared" si="37"/>
        <v>0</v>
      </c>
      <c r="V86" s="268">
        <f t="shared" si="37"/>
        <v>0</v>
      </c>
      <c r="W86" s="268">
        <f t="shared" si="37"/>
        <v>0</v>
      </c>
      <c r="X86" s="268">
        <f t="shared" si="37"/>
        <v>0</v>
      </c>
      <c r="Y86" s="268">
        <f t="shared" si="37"/>
        <v>0</v>
      </c>
      <c r="Z86" s="268">
        <f t="shared" si="37"/>
        <v>0</v>
      </c>
      <c r="AA86" s="268">
        <f t="shared" si="37"/>
        <v>0</v>
      </c>
      <c r="AB86" s="268">
        <f t="shared" si="37"/>
        <v>0</v>
      </c>
      <c r="AC86" s="268">
        <f t="shared" si="37"/>
        <v>0</v>
      </c>
      <c r="AD86" s="268">
        <f t="shared" si="37"/>
        <v>0</v>
      </c>
      <c r="AE86" s="268">
        <f t="shared" si="37"/>
        <v>0</v>
      </c>
      <c r="AF86" s="268">
        <f t="shared" si="37"/>
        <v>0</v>
      </c>
      <c r="AG86" s="268">
        <f t="shared" si="37"/>
        <v>0</v>
      </c>
      <c r="AH86" s="268">
        <f t="shared" si="37"/>
        <v>0</v>
      </c>
      <c r="AI86" s="268">
        <f t="shared" si="37"/>
        <v>0</v>
      </c>
      <c r="AJ86" s="268">
        <f t="shared" si="37"/>
        <v>0</v>
      </c>
      <c r="AK86" s="268">
        <f t="shared" si="37"/>
        <v>0</v>
      </c>
      <c r="AL86" s="269">
        <f>SUM(G86:AK86)</f>
        <v>0</v>
      </c>
      <c r="AM86" s="307"/>
      <c r="AN86" s="303" t="b">
        <v>0</v>
      </c>
    </row>
    <row r="87" ht="15.75" customHeight="1">
      <c r="A87" s="249" t="s">
        <v>5</v>
      </c>
      <c r="B87" s="308" t="s">
        <v>64</v>
      </c>
      <c r="C87" s="308" t="s">
        <v>7</v>
      </c>
      <c r="D87" s="308"/>
      <c r="E87" s="205"/>
      <c r="F87" s="205"/>
      <c r="G87" s="257"/>
      <c r="H87" s="258"/>
      <c r="I87" s="258"/>
      <c r="J87" s="336"/>
      <c r="K87" s="336"/>
      <c r="L87" s="258"/>
      <c r="M87" s="258"/>
      <c r="N87" s="258"/>
      <c r="O87" s="258"/>
      <c r="P87" s="258"/>
      <c r="Q87" s="336"/>
      <c r="R87" s="336"/>
      <c r="S87" s="258"/>
      <c r="T87" s="258"/>
      <c r="U87" s="258"/>
      <c r="V87" s="258"/>
      <c r="W87" s="258"/>
      <c r="X87" s="336"/>
      <c r="Y87" s="336"/>
      <c r="Z87" s="258"/>
      <c r="AA87" s="258"/>
      <c r="AB87" s="258"/>
      <c r="AC87" s="258"/>
      <c r="AD87" s="258"/>
      <c r="AE87" s="257"/>
      <c r="AF87" s="336"/>
      <c r="AG87" s="258"/>
      <c r="AH87" s="258"/>
      <c r="AI87" s="258"/>
      <c r="AJ87" s="258"/>
      <c r="AK87" s="258"/>
      <c r="AL87" s="262">
        <f>SUM(G87:AJ87)</f>
        <v>0</v>
      </c>
      <c r="AM87" s="309"/>
      <c r="AN87" s="263" t="b">
        <v>0</v>
      </c>
    </row>
    <row r="88" ht="15.75" customHeight="1">
      <c r="A88" s="266" t="s">
        <v>5</v>
      </c>
      <c r="B88" s="291" t="s">
        <v>64</v>
      </c>
      <c r="C88" s="291" t="s">
        <v>7</v>
      </c>
      <c r="D88" s="291" t="s">
        <v>267</v>
      </c>
      <c r="E88" s="291"/>
      <c r="F88" s="291"/>
      <c r="G88" s="268">
        <f t="shared" ref="G88:AK88" si="38">SUM(G87)</f>
        <v>0</v>
      </c>
      <c r="H88" s="268">
        <f t="shared" si="38"/>
        <v>0</v>
      </c>
      <c r="I88" s="268">
        <f t="shared" si="38"/>
        <v>0</v>
      </c>
      <c r="J88" s="268">
        <f t="shared" si="38"/>
        <v>0</v>
      </c>
      <c r="K88" s="268">
        <f t="shared" si="38"/>
        <v>0</v>
      </c>
      <c r="L88" s="268">
        <f t="shared" si="38"/>
        <v>0</v>
      </c>
      <c r="M88" s="268">
        <f t="shared" si="38"/>
        <v>0</v>
      </c>
      <c r="N88" s="268">
        <f t="shared" si="38"/>
        <v>0</v>
      </c>
      <c r="O88" s="268">
        <f t="shared" si="38"/>
        <v>0</v>
      </c>
      <c r="P88" s="268">
        <f t="shared" si="38"/>
        <v>0</v>
      </c>
      <c r="Q88" s="268">
        <f t="shared" si="38"/>
        <v>0</v>
      </c>
      <c r="R88" s="268">
        <f t="shared" si="38"/>
        <v>0</v>
      </c>
      <c r="S88" s="268">
        <f t="shared" si="38"/>
        <v>0</v>
      </c>
      <c r="T88" s="268">
        <f t="shared" si="38"/>
        <v>0</v>
      </c>
      <c r="U88" s="268">
        <f t="shared" si="38"/>
        <v>0</v>
      </c>
      <c r="V88" s="268">
        <f t="shared" si="38"/>
        <v>0</v>
      </c>
      <c r="W88" s="268">
        <f t="shared" si="38"/>
        <v>0</v>
      </c>
      <c r="X88" s="268">
        <f t="shared" si="38"/>
        <v>0</v>
      </c>
      <c r="Y88" s="268">
        <f t="shared" si="38"/>
        <v>0</v>
      </c>
      <c r="Z88" s="268">
        <f t="shared" si="38"/>
        <v>0</v>
      </c>
      <c r="AA88" s="268">
        <f t="shared" si="38"/>
        <v>0</v>
      </c>
      <c r="AB88" s="268">
        <f t="shared" si="38"/>
        <v>0</v>
      </c>
      <c r="AC88" s="268">
        <f t="shared" si="38"/>
        <v>0</v>
      </c>
      <c r="AD88" s="268">
        <f t="shared" si="38"/>
        <v>0</v>
      </c>
      <c r="AE88" s="268">
        <f t="shared" si="38"/>
        <v>0</v>
      </c>
      <c r="AF88" s="268">
        <f t="shared" si="38"/>
        <v>0</v>
      </c>
      <c r="AG88" s="268">
        <f t="shared" si="38"/>
        <v>0</v>
      </c>
      <c r="AH88" s="268">
        <f t="shared" si="38"/>
        <v>0</v>
      </c>
      <c r="AI88" s="268">
        <f t="shared" si="38"/>
        <v>0</v>
      </c>
      <c r="AJ88" s="268">
        <f t="shared" si="38"/>
        <v>0</v>
      </c>
      <c r="AK88" s="268">
        <f t="shared" si="38"/>
        <v>0</v>
      </c>
      <c r="AL88" s="269">
        <f t="shared" ref="AL88:AL89" si="39">SUM(G88:AK88)</f>
        <v>0</v>
      </c>
      <c r="AM88" s="307"/>
      <c r="AN88" s="303" t="b">
        <v>0</v>
      </c>
    </row>
    <row r="89" ht="15.75" customHeight="1">
      <c r="A89" s="310" t="s">
        <v>24</v>
      </c>
      <c r="B89" s="256" t="s">
        <v>65</v>
      </c>
      <c r="C89" s="256" t="s">
        <v>11</v>
      </c>
      <c r="D89" s="256" t="s">
        <v>156</v>
      </c>
      <c r="E89" s="205"/>
      <c r="F89" s="205"/>
      <c r="G89" s="257">
        <v>1.0</v>
      </c>
      <c r="H89" s="258">
        <v>1.0</v>
      </c>
      <c r="I89" s="258">
        <v>1.0</v>
      </c>
      <c r="J89" s="336">
        <v>1.0</v>
      </c>
      <c r="K89" s="336">
        <v>1.0</v>
      </c>
      <c r="L89" s="258">
        <v>1.0</v>
      </c>
      <c r="M89" s="258">
        <v>1.0</v>
      </c>
      <c r="N89" s="258">
        <v>1.0</v>
      </c>
      <c r="O89" s="258">
        <v>1.0</v>
      </c>
      <c r="P89" s="258">
        <v>1.0</v>
      </c>
      <c r="Q89" s="336">
        <v>1.0</v>
      </c>
      <c r="R89" s="336">
        <v>1.0</v>
      </c>
      <c r="S89" s="258">
        <v>1.0</v>
      </c>
      <c r="T89" s="258">
        <v>1.0</v>
      </c>
      <c r="U89" s="258">
        <v>1.0</v>
      </c>
      <c r="V89" s="258">
        <v>1.0</v>
      </c>
      <c r="W89" s="258">
        <v>1.0</v>
      </c>
      <c r="X89" s="336">
        <v>1.0</v>
      </c>
      <c r="Y89" s="336">
        <v>1.0</v>
      </c>
      <c r="Z89" s="258">
        <v>1.0</v>
      </c>
      <c r="AA89" s="258">
        <v>1.0</v>
      </c>
      <c r="AB89" s="258">
        <v>1.0</v>
      </c>
      <c r="AC89" s="258">
        <v>1.0</v>
      </c>
      <c r="AD89" s="258">
        <v>1.0</v>
      </c>
      <c r="AE89" s="257">
        <v>1.0</v>
      </c>
      <c r="AF89" s="336">
        <v>1.0</v>
      </c>
      <c r="AG89" s="258">
        <v>1.0</v>
      </c>
      <c r="AH89" s="258">
        <v>1.0</v>
      </c>
      <c r="AI89" s="258">
        <v>1.0</v>
      </c>
      <c r="AJ89" s="258">
        <v>1.0</v>
      </c>
      <c r="AK89" s="258">
        <v>1.0</v>
      </c>
      <c r="AL89" s="262">
        <f t="shared" si="39"/>
        <v>31</v>
      </c>
      <c r="AM89" s="306"/>
      <c r="AN89" s="263" t="b">
        <v>0</v>
      </c>
    </row>
    <row r="90" ht="15.75" customHeight="1">
      <c r="A90" s="310" t="s">
        <v>24</v>
      </c>
      <c r="B90" s="256" t="s">
        <v>65</v>
      </c>
      <c r="C90" s="256" t="s">
        <v>11</v>
      </c>
      <c r="D90" s="256"/>
      <c r="E90" s="205"/>
      <c r="F90" s="205"/>
      <c r="G90" s="257"/>
      <c r="H90" s="258"/>
      <c r="I90" s="258"/>
      <c r="J90" s="336"/>
      <c r="K90" s="336"/>
      <c r="L90" s="258"/>
      <c r="M90" s="258"/>
      <c r="N90" s="258"/>
      <c r="O90" s="258"/>
      <c r="P90" s="258"/>
      <c r="Q90" s="336"/>
      <c r="R90" s="336"/>
      <c r="S90" s="258"/>
      <c r="T90" s="258"/>
      <c r="U90" s="258"/>
      <c r="V90" s="258"/>
      <c r="W90" s="258"/>
      <c r="X90" s="336"/>
      <c r="Y90" s="336"/>
      <c r="Z90" s="258"/>
      <c r="AA90" s="258"/>
      <c r="AB90" s="258"/>
      <c r="AC90" s="258"/>
      <c r="AD90" s="258"/>
      <c r="AE90" s="257"/>
      <c r="AF90" s="336"/>
      <c r="AG90" s="258"/>
      <c r="AH90" s="258"/>
      <c r="AI90" s="258"/>
      <c r="AJ90" s="258"/>
      <c r="AK90" s="258"/>
      <c r="AL90" s="262">
        <f>SUM(G90:AJ90)</f>
        <v>0</v>
      </c>
      <c r="AM90" s="265"/>
      <c r="AN90" s="263" t="b">
        <v>0</v>
      </c>
    </row>
    <row r="91" ht="15.75" customHeight="1">
      <c r="A91" s="311" t="s">
        <v>24</v>
      </c>
      <c r="B91" s="288" t="s">
        <v>65</v>
      </c>
      <c r="C91" s="267" t="s">
        <v>11</v>
      </c>
      <c r="D91" s="267" t="s">
        <v>141</v>
      </c>
      <c r="E91" s="267"/>
      <c r="F91" s="267"/>
      <c r="G91" s="268">
        <f t="shared" ref="G91:AK91" si="40">SUM(G89:G90)</f>
        <v>1</v>
      </c>
      <c r="H91" s="268">
        <f t="shared" si="40"/>
        <v>1</v>
      </c>
      <c r="I91" s="268">
        <f t="shared" si="40"/>
        <v>1</v>
      </c>
      <c r="J91" s="268">
        <f t="shared" si="40"/>
        <v>1</v>
      </c>
      <c r="K91" s="268">
        <f t="shared" si="40"/>
        <v>1</v>
      </c>
      <c r="L91" s="268">
        <f t="shared" si="40"/>
        <v>1</v>
      </c>
      <c r="M91" s="268">
        <f t="shared" si="40"/>
        <v>1</v>
      </c>
      <c r="N91" s="268">
        <f t="shared" si="40"/>
        <v>1</v>
      </c>
      <c r="O91" s="268">
        <f t="shared" si="40"/>
        <v>1</v>
      </c>
      <c r="P91" s="268">
        <f t="shared" si="40"/>
        <v>1</v>
      </c>
      <c r="Q91" s="268">
        <f t="shared" si="40"/>
        <v>1</v>
      </c>
      <c r="R91" s="268">
        <f t="shared" si="40"/>
        <v>1</v>
      </c>
      <c r="S91" s="268">
        <f t="shared" si="40"/>
        <v>1</v>
      </c>
      <c r="T91" s="268">
        <f t="shared" si="40"/>
        <v>1</v>
      </c>
      <c r="U91" s="268">
        <f t="shared" si="40"/>
        <v>1</v>
      </c>
      <c r="V91" s="268">
        <f t="shared" si="40"/>
        <v>1</v>
      </c>
      <c r="W91" s="268">
        <f t="shared" si="40"/>
        <v>1</v>
      </c>
      <c r="X91" s="268">
        <f t="shared" si="40"/>
        <v>1</v>
      </c>
      <c r="Y91" s="268">
        <f t="shared" si="40"/>
        <v>1</v>
      </c>
      <c r="Z91" s="268">
        <f t="shared" si="40"/>
        <v>1</v>
      </c>
      <c r="AA91" s="268">
        <f t="shared" si="40"/>
        <v>1</v>
      </c>
      <c r="AB91" s="268">
        <f t="shared" si="40"/>
        <v>1</v>
      </c>
      <c r="AC91" s="268">
        <f t="shared" si="40"/>
        <v>1</v>
      </c>
      <c r="AD91" s="268">
        <f t="shared" si="40"/>
        <v>1</v>
      </c>
      <c r="AE91" s="268">
        <f t="shared" si="40"/>
        <v>1</v>
      </c>
      <c r="AF91" s="268">
        <f t="shared" si="40"/>
        <v>1</v>
      </c>
      <c r="AG91" s="268">
        <f t="shared" si="40"/>
        <v>1</v>
      </c>
      <c r="AH91" s="268">
        <f t="shared" si="40"/>
        <v>1</v>
      </c>
      <c r="AI91" s="268">
        <f t="shared" si="40"/>
        <v>1</v>
      </c>
      <c r="AJ91" s="268">
        <f t="shared" si="40"/>
        <v>1</v>
      </c>
      <c r="AK91" s="268">
        <f t="shared" si="40"/>
        <v>1</v>
      </c>
      <c r="AL91" s="269">
        <f>SUM(G91:AK91)</f>
        <v>31</v>
      </c>
      <c r="AM91" s="312"/>
      <c r="AN91" s="303" t="b">
        <v>0</v>
      </c>
    </row>
    <row r="92" ht="15.75" customHeight="1">
      <c r="A92" s="310" t="s">
        <v>24</v>
      </c>
      <c r="B92" s="256" t="s">
        <v>65</v>
      </c>
      <c r="C92" s="256" t="s">
        <v>22</v>
      </c>
      <c r="D92" s="256" t="s">
        <v>280</v>
      </c>
      <c r="E92" s="205"/>
      <c r="F92" s="205"/>
      <c r="G92" s="257"/>
      <c r="H92" s="258"/>
      <c r="I92" s="258"/>
      <c r="J92" s="336"/>
      <c r="K92" s="336"/>
      <c r="L92" s="258"/>
      <c r="M92" s="258"/>
      <c r="N92" s="258"/>
      <c r="O92" s="258"/>
      <c r="P92" s="258"/>
      <c r="Q92" s="336"/>
      <c r="R92" s="336"/>
      <c r="S92" s="258"/>
      <c r="T92" s="258"/>
      <c r="U92" s="258"/>
      <c r="V92" s="258"/>
      <c r="W92" s="258"/>
      <c r="X92" s="336"/>
      <c r="Y92" s="336"/>
      <c r="Z92" s="258"/>
      <c r="AA92" s="258"/>
      <c r="AB92" s="258"/>
      <c r="AC92" s="258"/>
      <c r="AD92" s="258"/>
      <c r="AE92" s="257"/>
      <c r="AF92" s="336"/>
      <c r="AG92" s="258"/>
      <c r="AH92" s="258"/>
      <c r="AI92" s="258">
        <v>1.0</v>
      </c>
      <c r="AJ92" s="258"/>
      <c r="AK92" s="258"/>
      <c r="AL92" s="262">
        <f t="shared" ref="AL92:AL93" si="41">SUM(G92:AJ92)</f>
        <v>1</v>
      </c>
      <c r="AM92" s="306"/>
      <c r="AN92" s="263" t="b">
        <v>0</v>
      </c>
    </row>
    <row r="93" ht="15.75" customHeight="1">
      <c r="A93" s="310" t="s">
        <v>24</v>
      </c>
      <c r="B93" s="256" t="s">
        <v>65</v>
      </c>
      <c r="C93" s="256" t="s">
        <v>22</v>
      </c>
      <c r="D93" s="256"/>
      <c r="E93" s="205"/>
      <c r="F93" s="205"/>
      <c r="G93" s="257"/>
      <c r="H93" s="258"/>
      <c r="I93" s="258"/>
      <c r="J93" s="336"/>
      <c r="K93" s="336"/>
      <c r="L93" s="258"/>
      <c r="M93" s="258"/>
      <c r="N93" s="258"/>
      <c r="O93" s="258"/>
      <c r="P93" s="258"/>
      <c r="Q93" s="336"/>
      <c r="R93" s="336"/>
      <c r="S93" s="258"/>
      <c r="T93" s="258"/>
      <c r="U93" s="258"/>
      <c r="V93" s="258"/>
      <c r="W93" s="258"/>
      <c r="X93" s="336"/>
      <c r="Y93" s="336"/>
      <c r="Z93" s="258"/>
      <c r="AA93" s="258"/>
      <c r="AB93" s="258"/>
      <c r="AC93" s="258"/>
      <c r="AD93" s="258"/>
      <c r="AE93" s="257"/>
      <c r="AF93" s="336"/>
      <c r="AG93" s="258"/>
      <c r="AH93" s="258"/>
      <c r="AI93" s="258"/>
      <c r="AJ93" s="258"/>
      <c r="AK93" s="258"/>
      <c r="AL93" s="262">
        <f t="shared" si="41"/>
        <v>0</v>
      </c>
      <c r="AM93" s="265"/>
      <c r="AN93" s="263" t="b">
        <v>0</v>
      </c>
    </row>
    <row r="94" ht="15.75" customHeight="1">
      <c r="A94" s="311" t="s">
        <v>24</v>
      </c>
      <c r="B94" s="291" t="s">
        <v>65</v>
      </c>
      <c r="C94" s="291" t="s">
        <v>22</v>
      </c>
      <c r="D94" s="291" t="s">
        <v>279</v>
      </c>
      <c r="E94" s="291"/>
      <c r="F94" s="291"/>
      <c r="G94" s="268">
        <f t="shared" ref="G94:AK94" si="42">SUM(G92:G93)</f>
        <v>0</v>
      </c>
      <c r="H94" s="268">
        <f t="shared" si="42"/>
        <v>0</v>
      </c>
      <c r="I94" s="268">
        <f t="shared" si="42"/>
        <v>0</v>
      </c>
      <c r="J94" s="268">
        <f t="shared" si="42"/>
        <v>0</v>
      </c>
      <c r="K94" s="268">
        <f t="shared" si="42"/>
        <v>0</v>
      </c>
      <c r="L94" s="268">
        <f t="shared" si="42"/>
        <v>0</v>
      </c>
      <c r="M94" s="268">
        <f t="shared" si="42"/>
        <v>0</v>
      </c>
      <c r="N94" s="268">
        <f t="shared" si="42"/>
        <v>0</v>
      </c>
      <c r="O94" s="268">
        <f t="shared" si="42"/>
        <v>0</v>
      </c>
      <c r="P94" s="268">
        <f t="shared" si="42"/>
        <v>0</v>
      </c>
      <c r="Q94" s="268">
        <f t="shared" si="42"/>
        <v>0</v>
      </c>
      <c r="R94" s="268">
        <f t="shared" si="42"/>
        <v>0</v>
      </c>
      <c r="S94" s="268">
        <f t="shared" si="42"/>
        <v>0</v>
      </c>
      <c r="T94" s="268">
        <f t="shared" si="42"/>
        <v>0</v>
      </c>
      <c r="U94" s="268">
        <f t="shared" si="42"/>
        <v>0</v>
      </c>
      <c r="V94" s="268">
        <f t="shared" si="42"/>
        <v>0</v>
      </c>
      <c r="W94" s="268">
        <f t="shared" si="42"/>
        <v>0</v>
      </c>
      <c r="X94" s="268">
        <f t="shared" si="42"/>
        <v>0</v>
      </c>
      <c r="Y94" s="268">
        <f t="shared" si="42"/>
        <v>0</v>
      </c>
      <c r="Z94" s="268">
        <f t="shared" si="42"/>
        <v>0</v>
      </c>
      <c r="AA94" s="268">
        <f t="shared" si="42"/>
        <v>0</v>
      </c>
      <c r="AB94" s="268">
        <f t="shared" si="42"/>
        <v>0</v>
      </c>
      <c r="AC94" s="268">
        <f t="shared" si="42"/>
        <v>0</v>
      </c>
      <c r="AD94" s="268">
        <f t="shared" si="42"/>
        <v>0</v>
      </c>
      <c r="AE94" s="268">
        <f t="shared" si="42"/>
        <v>0</v>
      </c>
      <c r="AF94" s="268">
        <f t="shared" si="42"/>
        <v>0</v>
      </c>
      <c r="AG94" s="268">
        <f t="shared" si="42"/>
        <v>0</v>
      </c>
      <c r="AH94" s="268">
        <f t="shared" si="42"/>
        <v>0</v>
      </c>
      <c r="AI94" s="268">
        <f t="shared" si="42"/>
        <v>1</v>
      </c>
      <c r="AJ94" s="268">
        <f t="shared" si="42"/>
        <v>0</v>
      </c>
      <c r="AK94" s="268">
        <f t="shared" si="42"/>
        <v>0</v>
      </c>
      <c r="AL94" s="269">
        <f>SUM(G94:AK94)</f>
        <v>1</v>
      </c>
      <c r="AM94" s="307"/>
      <c r="AN94" s="270" t="b">
        <v>0</v>
      </c>
    </row>
    <row r="95" ht="15.75" customHeight="1">
      <c r="A95" s="310" t="s">
        <v>24</v>
      </c>
      <c r="B95" s="256" t="s">
        <v>65</v>
      </c>
      <c r="C95" s="256" t="s">
        <v>15</v>
      </c>
      <c r="D95" s="256"/>
      <c r="E95" s="205"/>
      <c r="F95" s="205"/>
      <c r="G95" s="257"/>
      <c r="H95" s="258"/>
      <c r="I95" s="258"/>
      <c r="J95" s="336"/>
      <c r="K95" s="336"/>
      <c r="L95" s="258"/>
      <c r="M95" s="258"/>
      <c r="N95" s="258"/>
      <c r="O95" s="258"/>
      <c r="P95" s="258"/>
      <c r="Q95" s="336"/>
      <c r="R95" s="336"/>
      <c r="S95" s="258"/>
      <c r="T95" s="258"/>
      <c r="U95" s="258"/>
      <c r="V95" s="258"/>
      <c r="W95" s="258"/>
      <c r="X95" s="336"/>
      <c r="Y95" s="336"/>
      <c r="Z95" s="258"/>
      <c r="AA95" s="258"/>
      <c r="AB95" s="258"/>
      <c r="AC95" s="258"/>
      <c r="AD95" s="258"/>
      <c r="AE95" s="257"/>
      <c r="AF95" s="336"/>
      <c r="AG95" s="258"/>
      <c r="AH95" s="258"/>
      <c r="AI95" s="258"/>
      <c r="AJ95" s="258"/>
      <c r="AK95" s="258"/>
      <c r="AL95" s="262">
        <f>SUM(G95:AJ95)</f>
        <v>0</v>
      </c>
      <c r="AM95" s="306"/>
      <c r="AN95" s="263" t="b">
        <v>0</v>
      </c>
    </row>
    <row r="96" ht="15.75" customHeight="1">
      <c r="A96" s="310" t="s">
        <v>24</v>
      </c>
      <c r="B96" s="256" t="s">
        <v>65</v>
      </c>
      <c r="C96" s="256" t="s">
        <v>15</v>
      </c>
      <c r="D96" s="256" t="s">
        <v>251</v>
      </c>
      <c r="E96" s="205"/>
      <c r="F96" s="205"/>
      <c r="G96" s="257">
        <v>1.0</v>
      </c>
      <c r="H96" s="258">
        <v>1.0</v>
      </c>
      <c r="I96" s="258">
        <v>1.0</v>
      </c>
      <c r="J96" s="336"/>
      <c r="K96" s="336"/>
      <c r="L96" s="258">
        <v>1.0</v>
      </c>
      <c r="M96" s="258">
        <v>1.0</v>
      </c>
      <c r="N96" s="258">
        <v>1.0</v>
      </c>
      <c r="O96" s="258">
        <v>1.0</v>
      </c>
      <c r="P96" s="258">
        <v>1.0</v>
      </c>
      <c r="Q96" s="336"/>
      <c r="R96" s="336"/>
      <c r="S96" s="258">
        <v>1.0</v>
      </c>
      <c r="T96" s="258">
        <v>1.0</v>
      </c>
      <c r="U96" s="258">
        <v>1.0</v>
      </c>
      <c r="V96" s="258">
        <v>1.0</v>
      </c>
      <c r="W96" s="258">
        <v>1.0</v>
      </c>
      <c r="X96" s="336"/>
      <c r="Y96" s="336"/>
      <c r="Z96" s="258">
        <v>1.0</v>
      </c>
      <c r="AA96" s="258">
        <v>1.0</v>
      </c>
      <c r="AB96" s="258">
        <v>1.0</v>
      </c>
      <c r="AC96" s="258">
        <v>1.0</v>
      </c>
      <c r="AD96" s="258">
        <v>1.0</v>
      </c>
      <c r="AE96" s="257"/>
      <c r="AF96" s="336"/>
      <c r="AG96" s="258">
        <v>1.0</v>
      </c>
      <c r="AH96" s="258">
        <v>1.0</v>
      </c>
      <c r="AI96" s="258">
        <v>1.0</v>
      </c>
      <c r="AJ96" s="258">
        <v>1.0</v>
      </c>
      <c r="AK96" s="258">
        <v>1.0</v>
      </c>
      <c r="AL96" s="262">
        <f t="shared" ref="AL96:AL97" si="44">SUM(G96:AK96)</f>
        <v>23</v>
      </c>
      <c r="AM96" s="265"/>
      <c r="AN96" s="263" t="b">
        <v>1</v>
      </c>
    </row>
    <row r="97" ht="15.75" customHeight="1">
      <c r="A97" s="311" t="s">
        <v>24</v>
      </c>
      <c r="B97" s="291" t="s">
        <v>65</v>
      </c>
      <c r="C97" s="291" t="s">
        <v>15</v>
      </c>
      <c r="D97" s="291" t="s">
        <v>245</v>
      </c>
      <c r="E97" s="291"/>
      <c r="F97" s="291"/>
      <c r="G97" s="268">
        <f t="shared" ref="G97:AK97" si="43">SUM(G95:G96)</f>
        <v>1</v>
      </c>
      <c r="H97" s="268">
        <f t="shared" si="43"/>
        <v>1</v>
      </c>
      <c r="I97" s="268">
        <f t="shared" si="43"/>
        <v>1</v>
      </c>
      <c r="J97" s="268">
        <f t="shared" si="43"/>
        <v>0</v>
      </c>
      <c r="K97" s="268">
        <f t="shared" si="43"/>
        <v>0</v>
      </c>
      <c r="L97" s="268">
        <f t="shared" si="43"/>
        <v>1</v>
      </c>
      <c r="M97" s="268">
        <f t="shared" si="43"/>
        <v>1</v>
      </c>
      <c r="N97" s="268">
        <f t="shared" si="43"/>
        <v>1</v>
      </c>
      <c r="O97" s="268">
        <f t="shared" si="43"/>
        <v>1</v>
      </c>
      <c r="P97" s="268">
        <f t="shared" si="43"/>
        <v>1</v>
      </c>
      <c r="Q97" s="268">
        <f t="shared" si="43"/>
        <v>0</v>
      </c>
      <c r="R97" s="268">
        <f t="shared" si="43"/>
        <v>0</v>
      </c>
      <c r="S97" s="268">
        <f t="shared" si="43"/>
        <v>1</v>
      </c>
      <c r="T97" s="268">
        <f t="shared" si="43"/>
        <v>1</v>
      </c>
      <c r="U97" s="268">
        <f t="shared" si="43"/>
        <v>1</v>
      </c>
      <c r="V97" s="268">
        <f t="shared" si="43"/>
        <v>1</v>
      </c>
      <c r="W97" s="268">
        <f t="shared" si="43"/>
        <v>1</v>
      </c>
      <c r="X97" s="268">
        <f t="shared" si="43"/>
        <v>0</v>
      </c>
      <c r="Y97" s="268">
        <f t="shared" si="43"/>
        <v>0</v>
      </c>
      <c r="Z97" s="268">
        <f t="shared" si="43"/>
        <v>1</v>
      </c>
      <c r="AA97" s="268">
        <f t="shared" si="43"/>
        <v>1</v>
      </c>
      <c r="AB97" s="268">
        <f t="shared" si="43"/>
        <v>1</v>
      </c>
      <c r="AC97" s="268">
        <f t="shared" si="43"/>
        <v>1</v>
      </c>
      <c r="AD97" s="268">
        <f t="shared" si="43"/>
        <v>1</v>
      </c>
      <c r="AE97" s="268">
        <f t="shared" si="43"/>
        <v>0</v>
      </c>
      <c r="AF97" s="268">
        <f t="shared" si="43"/>
        <v>0</v>
      </c>
      <c r="AG97" s="268">
        <f t="shared" si="43"/>
        <v>1</v>
      </c>
      <c r="AH97" s="268">
        <f t="shared" si="43"/>
        <v>1</v>
      </c>
      <c r="AI97" s="268">
        <f t="shared" si="43"/>
        <v>1</v>
      </c>
      <c r="AJ97" s="268">
        <f t="shared" si="43"/>
        <v>1</v>
      </c>
      <c r="AK97" s="268">
        <f t="shared" si="43"/>
        <v>1</v>
      </c>
      <c r="AL97" s="269">
        <f t="shared" si="44"/>
        <v>23</v>
      </c>
      <c r="AM97" s="307"/>
      <c r="AN97" s="270" t="b">
        <v>0</v>
      </c>
    </row>
    <row r="98" ht="15.75" customHeight="1">
      <c r="A98" s="310" t="s">
        <v>16</v>
      </c>
      <c r="B98" s="256" t="s">
        <v>65</v>
      </c>
      <c r="C98" s="256" t="s">
        <v>18</v>
      </c>
      <c r="D98" s="256"/>
      <c r="E98" s="205"/>
      <c r="F98" s="205"/>
      <c r="G98" s="257"/>
      <c r="H98" s="258"/>
      <c r="I98" s="258"/>
      <c r="J98" s="336"/>
      <c r="K98" s="336"/>
      <c r="L98" s="258"/>
      <c r="M98" s="258"/>
      <c r="N98" s="258"/>
      <c r="O98" s="258"/>
      <c r="P98" s="258"/>
      <c r="Q98" s="336"/>
      <c r="R98" s="336"/>
      <c r="S98" s="258"/>
      <c r="T98" s="258"/>
      <c r="U98" s="258"/>
      <c r="V98" s="258"/>
      <c r="W98" s="258"/>
      <c r="X98" s="336"/>
      <c r="Y98" s="336"/>
      <c r="Z98" s="258"/>
      <c r="AA98" s="258"/>
      <c r="AB98" s="258"/>
      <c r="AC98" s="258"/>
      <c r="AD98" s="258"/>
      <c r="AE98" s="257"/>
      <c r="AF98" s="336"/>
      <c r="AG98" s="258"/>
      <c r="AH98" s="258"/>
      <c r="AI98" s="258"/>
      <c r="AJ98" s="258"/>
      <c r="AK98" s="258"/>
      <c r="AL98" s="262">
        <f>SUM(G98:AJ98)</f>
        <v>0</v>
      </c>
      <c r="AM98" s="306"/>
      <c r="AN98" s="263" t="b">
        <v>0</v>
      </c>
    </row>
    <row r="99" ht="15.75" customHeight="1">
      <c r="A99" s="311" t="s">
        <v>16</v>
      </c>
      <c r="B99" s="288" t="s">
        <v>65</v>
      </c>
      <c r="C99" s="267" t="s">
        <v>18</v>
      </c>
      <c r="D99" s="267" t="s">
        <v>281</v>
      </c>
      <c r="E99" s="267"/>
      <c r="F99" s="267"/>
      <c r="G99" s="268">
        <f t="shared" ref="G99:AK99" si="45">SUM(G98)</f>
        <v>0</v>
      </c>
      <c r="H99" s="268">
        <f t="shared" si="45"/>
        <v>0</v>
      </c>
      <c r="I99" s="268">
        <f t="shared" si="45"/>
        <v>0</v>
      </c>
      <c r="J99" s="268">
        <f t="shared" si="45"/>
        <v>0</v>
      </c>
      <c r="K99" s="268">
        <f t="shared" si="45"/>
        <v>0</v>
      </c>
      <c r="L99" s="268">
        <f t="shared" si="45"/>
        <v>0</v>
      </c>
      <c r="M99" s="268">
        <f t="shared" si="45"/>
        <v>0</v>
      </c>
      <c r="N99" s="268">
        <f t="shared" si="45"/>
        <v>0</v>
      </c>
      <c r="O99" s="268">
        <f t="shared" si="45"/>
        <v>0</v>
      </c>
      <c r="P99" s="268">
        <f t="shared" si="45"/>
        <v>0</v>
      </c>
      <c r="Q99" s="268">
        <f t="shared" si="45"/>
        <v>0</v>
      </c>
      <c r="R99" s="268">
        <f t="shared" si="45"/>
        <v>0</v>
      </c>
      <c r="S99" s="268">
        <f t="shared" si="45"/>
        <v>0</v>
      </c>
      <c r="T99" s="268">
        <f t="shared" si="45"/>
        <v>0</v>
      </c>
      <c r="U99" s="268">
        <f t="shared" si="45"/>
        <v>0</v>
      </c>
      <c r="V99" s="268">
        <f t="shared" si="45"/>
        <v>0</v>
      </c>
      <c r="W99" s="268">
        <f t="shared" si="45"/>
        <v>0</v>
      </c>
      <c r="X99" s="268">
        <f t="shared" si="45"/>
        <v>0</v>
      </c>
      <c r="Y99" s="268">
        <f t="shared" si="45"/>
        <v>0</v>
      </c>
      <c r="Z99" s="268">
        <f t="shared" si="45"/>
        <v>0</v>
      </c>
      <c r="AA99" s="268">
        <f t="shared" si="45"/>
        <v>0</v>
      </c>
      <c r="AB99" s="268">
        <f t="shared" si="45"/>
        <v>0</v>
      </c>
      <c r="AC99" s="268">
        <f t="shared" si="45"/>
        <v>0</v>
      </c>
      <c r="AD99" s="268">
        <f t="shared" si="45"/>
        <v>0</v>
      </c>
      <c r="AE99" s="268">
        <f t="shared" si="45"/>
        <v>0</v>
      </c>
      <c r="AF99" s="268">
        <f t="shared" si="45"/>
        <v>0</v>
      </c>
      <c r="AG99" s="268">
        <f t="shared" si="45"/>
        <v>0</v>
      </c>
      <c r="AH99" s="268">
        <f t="shared" si="45"/>
        <v>0</v>
      </c>
      <c r="AI99" s="268">
        <f t="shared" si="45"/>
        <v>0</v>
      </c>
      <c r="AJ99" s="268">
        <f t="shared" si="45"/>
        <v>0</v>
      </c>
      <c r="AK99" s="268">
        <f t="shared" si="45"/>
        <v>0</v>
      </c>
      <c r="AL99" s="269">
        <f>SUM(G99:AK99)</f>
        <v>0</v>
      </c>
      <c r="AM99" s="307"/>
      <c r="AN99" s="270" t="b">
        <v>0</v>
      </c>
    </row>
    <row r="100" ht="15.75" customHeight="1">
      <c r="A100" s="310" t="s">
        <v>24</v>
      </c>
      <c r="B100" s="256" t="s">
        <v>43</v>
      </c>
      <c r="C100" s="256" t="s">
        <v>11</v>
      </c>
      <c r="D100" s="256"/>
      <c r="E100" s="205"/>
      <c r="F100" s="205"/>
      <c r="G100" s="257"/>
      <c r="H100" s="258"/>
      <c r="I100" s="258"/>
      <c r="J100" s="336"/>
      <c r="K100" s="336"/>
      <c r="L100" s="258"/>
      <c r="M100" s="258"/>
      <c r="N100" s="258"/>
      <c r="O100" s="258"/>
      <c r="P100" s="258"/>
      <c r="Q100" s="336"/>
      <c r="R100" s="336"/>
      <c r="S100" s="258"/>
      <c r="T100" s="258"/>
      <c r="U100" s="258"/>
      <c r="V100" s="258"/>
      <c r="W100" s="258"/>
      <c r="X100" s="336"/>
      <c r="Y100" s="336"/>
      <c r="Z100" s="258"/>
      <c r="AA100" s="258"/>
      <c r="AB100" s="258"/>
      <c r="AC100" s="258"/>
      <c r="AD100" s="258"/>
      <c r="AE100" s="257"/>
      <c r="AF100" s="336"/>
      <c r="AG100" s="258"/>
      <c r="AH100" s="258"/>
      <c r="AI100" s="258"/>
      <c r="AJ100" s="258"/>
      <c r="AK100" s="258"/>
      <c r="AL100" s="262">
        <f>SUM(G100:AJ100)</f>
        <v>0</v>
      </c>
      <c r="AM100" s="306"/>
      <c r="AN100" s="263" t="b">
        <v>0</v>
      </c>
    </row>
    <row r="101" ht="15.75" customHeight="1">
      <c r="A101" s="311" t="s">
        <v>24</v>
      </c>
      <c r="B101" s="291" t="s">
        <v>43</v>
      </c>
      <c r="C101" s="291" t="s">
        <v>11</v>
      </c>
      <c r="D101" s="291" t="s">
        <v>141</v>
      </c>
      <c r="E101" s="291"/>
      <c r="F101" s="291"/>
      <c r="G101" s="268">
        <f t="shared" ref="G101:AK101" si="46">SUM(G100)</f>
        <v>0</v>
      </c>
      <c r="H101" s="268">
        <f t="shared" si="46"/>
        <v>0</v>
      </c>
      <c r="I101" s="268">
        <f t="shared" si="46"/>
        <v>0</v>
      </c>
      <c r="J101" s="268">
        <f t="shared" si="46"/>
        <v>0</v>
      </c>
      <c r="K101" s="268">
        <f t="shared" si="46"/>
        <v>0</v>
      </c>
      <c r="L101" s="268">
        <f t="shared" si="46"/>
        <v>0</v>
      </c>
      <c r="M101" s="268">
        <f t="shared" si="46"/>
        <v>0</v>
      </c>
      <c r="N101" s="268">
        <f t="shared" si="46"/>
        <v>0</v>
      </c>
      <c r="O101" s="268">
        <f t="shared" si="46"/>
        <v>0</v>
      </c>
      <c r="P101" s="268">
        <f t="shared" si="46"/>
        <v>0</v>
      </c>
      <c r="Q101" s="268">
        <f t="shared" si="46"/>
        <v>0</v>
      </c>
      <c r="R101" s="268">
        <f t="shared" si="46"/>
        <v>0</v>
      </c>
      <c r="S101" s="268">
        <f t="shared" si="46"/>
        <v>0</v>
      </c>
      <c r="T101" s="268">
        <f t="shared" si="46"/>
        <v>0</v>
      </c>
      <c r="U101" s="268">
        <f t="shared" si="46"/>
        <v>0</v>
      </c>
      <c r="V101" s="268">
        <f t="shared" si="46"/>
        <v>0</v>
      </c>
      <c r="W101" s="268">
        <f t="shared" si="46"/>
        <v>0</v>
      </c>
      <c r="X101" s="268">
        <f t="shared" si="46"/>
        <v>0</v>
      </c>
      <c r="Y101" s="268">
        <f t="shared" si="46"/>
        <v>0</v>
      </c>
      <c r="Z101" s="268">
        <f t="shared" si="46"/>
        <v>0</v>
      </c>
      <c r="AA101" s="268">
        <f t="shared" si="46"/>
        <v>0</v>
      </c>
      <c r="AB101" s="268">
        <f t="shared" si="46"/>
        <v>0</v>
      </c>
      <c r="AC101" s="268">
        <f t="shared" si="46"/>
        <v>0</v>
      </c>
      <c r="AD101" s="268">
        <f t="shared" si="46"/>
        <v>0</v>
      </c>
      <c r="AE101" s="268">
        <f t="shared" si="46"/>
        <v>0</v>
      </c>
      <c r="AF101" s="268">
        <f t="shared" si="46"/>
        <v>0</v>
      </c>
      <c r="AG101" s="268">
        <f t="shared" si="46"/>
        <v>0</v>
      </c>
      <c r="AH101" s="268">
        <f t="shared" si="46"/>
        <v>0</v>
      </c>
      <c r="AI101" s="268">
        <f t="shared" si="46"/>
        <v>0</v>
      </c>
      <c r="AJ101" s="268">
        <f t="shared" si="46"/>
        <v>0</v>
      </c>
      <c r="AK101" s="268">
        <f t="shared" si="46"/>
        <v>0</v>
      </c>
      <c r="AL101" s="269">
        <f t="shared" ref="AL101:AL102" si="47">SUM(G101:AK101)</f>
        <v>0</v>
      </c>
      <c r="AM101" s="307"/>
      <c r="AN101" s="270" t="b">
        <v>0</v>
      </c>
    </row>
    <row r="102" ht="15.75" customHeight="1">
      <c r="A102" s="310" t="s">
        <v>24</v>
      </c>
      <c r="B102" s="256" t="s">
        <v>68</v>
      </c>
      <c r="C102" s="256" t="s">
        <v>11</v>
      </c>
      <c r="D102" s="256" t="s">
        <v>168</v>
      </c>
      <c r="E102" s="205"/>
      <c r="F102" s="205"/>
      <c r="G102" s="257"/>
      <c r="H102" s="258"/>
      <c r="I102" s="258"/>
      <c r="J102" s="336"/>
      <c r="K102" s="336"/>
      <c r="L102" s="258"/>
      <c r="M102" s="258"/>
      <c r="N102" s="258"/>
      <c r="O102" s="258"/>
      <c r="P102" s="258"/>
      <c r="Q102" s="336"/>
      <c r="R102" s="336"/>
      <c r="S102" s="258"/>
      <c r="T102" s="258"/>
      <c r="U102" s="258"/>
      <c r="V102" s="258"/>
      <c r="W102" s="258"/>
      <c r="X102" s="336"/>
      <c r="Y102" s="336"/>
      <c r="Z102" s="259"/>
      <c r="AA102" s="258">
        <v>1.0</v>
      </c>
      <c r="AB102" s="258">
        <v>1.0</v>
      </c>
      <c r="AC102" s="258">
        <v>1.0</v>
      </c>
      <c r="AD102" s="258">
        <v>1.0</v>
      </c>
      <c r="AE102" s="257">
        <v>1.0</v>
      </c>
      <c r="AF102" s="336">
        <v>1.0</v>
      </c>
      <c r="AG102" s="258">
        <v>1.0</v>
      </c>
      <c r="AH102" s="258">
        <v>1.0</v>
      </c>
      <c r="AI102" s="258">
        <v>1.0</v>
      </c>
      <c r="AJ102" s="258">
        <v>1.0</v>
      </c>
      <c r="AK102" s="258">
        <v>1.0</v>
      </c>
      <c r="AL102" s="262">
        <f t="shared" si="47"/>
        <v>11</v>
      </c>
      <c r="AM102" s="265"/>
      <c r="AN102" s="263" t="b">
        <v>0</v>
      </c>
    </row>
    <row r="103" ht="15.75" customHeight="1">
      <c r="A103" s="313" t="s">
        <v>24</v>
      </c>
      <c r="B103" s="314" t="s">
        <v>68</v>
      </c>
      <c r="C103" s="314" t="s">
        <v>11</v>
      </c>
      <c r="D103" s="314"/>
      <c r="E103" s="205"/>
      <c r="F103" s="205"/>
      <c r="G103" s="257"/>
      <c r="H103" s="258"/>
      <c r="I103" s="258"/>
      <c r="J103" s="336"/>
      <c r="K103" s="336"/>
      <c r="L103" s="258"/>
      <c r="M103" s="258"/>
      <c r="N103" s="258"/>
      <c r="O103" s="258"/>
      <c r="P103" s="258"/>
      <c r="Q103" s="336"/>
      <c r="R103" s="336"/>
      <c r="S103" s="258"/>
      <c r="T103" s="258"/>
      <c r="U103" s="258"/>
      <c r="V103" s="258"/>
      <c r="W103" s="258"/>
      <c r="X103" s="336"/>
      <c r="Y103" s="336"/>
      <c r="Z103" s="258"/>
      <c r="AA103" s="258"/>
      <c r="AB103" s="258"/>
      <c r="AC103" s="258"/>
      <c r="AD103" s="258"/>
      <c r="AE103" s="257"/>
      <c r="AF103" s="336"/>
      <c r="AG103" s="258"/>
      <c r="AH103" s="258"/>
      <c r="AI103" s="258"/>
      <c r="AJ103" s="258"/>
      <c r="AK103" s="258"/>
      <c r="AL103" s="262">
        <f>SUM(G103:AJ103)</f>
        <v>0</v>
      </c>
      <c r="AM103" s="265"/>
      <c r="AN103" s="263" t="b">
        <v>0</v>
      </c>
    </row>
    <row r="104" ht="15.75" customHeight="1">
      <c r="A104" s="311" t="s">
        <v>24</v>
      </c>
      <c r="B104" s="291" t="s">
        <v>68</v>
      </c>
      <c r="C104" s="291" t="s">
        <v>11</v>
      </c>
      <c r="D104" s="291" t="s">
        <v>141</v>
      </c>
      <c r="E104" s="291"/>
      <c r="F104" s="291"/>
      <c r="G104" s="268">
        <f t="shared" ref="G104:AK104" si="48">SUM(G102:G103)</f>
        <v>0</v>
      </c>
      <c r="H104" s="268">
        <f t="shared" si="48"/>
        <v>0</v>
      </c>
      <c r="I104" s="268">
        <f t="shared" si="48"/>
        <v>0</v>
      </c>
      <c r="J104" s="268">
        <f t="shared" si="48"/>
        <v>0</v>
      </c>
      <c r="K104" s="268">
        <f t="shared" si="48"/>
        <v>0</v>
      </c>
      <c r="L104" s="268">
        <f t="shared" si="48"/>
        <v>0</v>
      </c>
      <c r="M104" s="268">
        <f t="shared" si="48"/>
        <v>0</v>
      </c>
      <c r="N104" s="268">
        <f t="shared" si="48"/>
        <v>0</v>
      </c>
      <c r="O104" s="268">
        <f t="shared" si="48"/>
        <v>0</v>
      </c>
      <c r="P104" s="268">
        <f t="shared" si="48"/>
        <v>0</v>
      </c>
      <c r="Q104" s="268">
        <f t="shared" si="48"/>
        <v>0</v>
      </c>
      <c r="R104" s="268">
        <f t="shared" si="48"/>
        <v>0</v>
      </c>
      <c r="S104" s="268">
        <f t="shared" si="48"/>
        <v>0</v>
      </c>
      <c r="T104" s="268">
        <f t="shared" si="48"/>
        <v>0</v>
      </c>
      <c r="U104" s="268">
        <f t="shared" si="48"/>
        <v>0</v>
      </c>
      <c r="V104" s="268">
        <f t="shared" si="48"/>
        <v>0</v>
      </c>
      <c r="W104" s="268">
        <f t="shared" si="48"/>
        <v>0</v>
      </c>
      <c r="X104" s="268">
        <f t="shared" si="48"/>
        <v>0</v>
      </c>
      <c r="Y104" s="268">
        <f t="shared" si="48"/>
        <v>0</v>
      </c>
      <c r="Z104" s="268">
        <f t="shared" si="48"/>
        <v>0</v>
      </c>
      <c r="AA104" s="268">
        <f t="shared" si="48"/>
        <v>1</v>
      </c>
      <c r="AB104" s="268">
        <f t="shared" si="48"/>
        <v>1</v>
      </c>
      <c r="AC104" s="268">
        <f t="shared" si="48"/>
        <v>1</v>
      </c>
      <c r="AD104" s="268">
        <f t="shared" si="48"/>
        <v>1</v>
      </c>
      <c r="AE104" s="268">
        <f t="shared" si="48"/>
        <v>1</v>
      </c>
      <c r="AF104" s="268">
        <f t="shared" si="48"/>
        <v>1</v>
      </c>
      <c r="AG104" s="268">
        <f t="shared" si="48"/>
        <v>1</v>
      </c>
      <c r="AH104" s="268">
        <f t="shared" si="48"/>
        <v>1</v>
      </c>
      <c r="AI104" s="268">
        <f t="shared" si="48"/>
        <v>1</v>
      </c>
      <c r="AJ104" s="268">
        <f t="shared" si="48"/>
        <v>1</v>
      </c>
      <c r="AK104" s="268">
        <f t="shared" si="48"/>
        <v>1</v>
      </c>
      <c r="AL104" s="269">
        <f>SUM(G104:AK104)</f>
        <v>11</v>
      </c>
      <c r="AM104" s="307"/>
      <c r="AN104" s="270" t="b">
        <v>0</v>
      </c>
    </row>
    <row r="105" ht="15.75" customHeight="1">
      <c r="A105" s="310" t="s">
        <v>24</v>
      </c>
      <c r="B105" s="256" t="s">
        <v>68</v>
      </c>
      <c r="C105" s="256" t="s">
        <v>15</v>
      </c>
      <c r="D105" s="256"/>
      <c r="E105" s="205"/>
      <c r="F105" s="205"/>
      <c r="G105" s="257"/>
      <c r="H105" s="258"/>
      <c r="I105" s="258"/>
      <c r="J105" s="336"/>
      <c r="K105" s="336"/>
      <c r="L105" s="258"/>
      <c r="M105" s="258"/>
      <c r="N105" s="258"/>
      <c r="O105" s="258"/>
      <c r="P105" s="258"/>
      <c r="Q105" s="336"/>
      <c r="R105" s="336"/>
      <c r="S105" s="258"/>
      <c r="T105" s="258"/>
      <c r="U105" s="258"/>
      <c r="V105" s="258"/>
      <c r="W105" s="258"/>
      <c r="X105" s="336"/>
      <c r="Y105" s="336"/>
      <c r="Z105" s="258"/>
      <c r="AA105" s="258"/>
      <c r="AB105" s="258"/>
      <c r="AC105" s="258"/>
      <c r="AD105" s="258"/>
      <c r="AE105" s="257"/>
      <c r="AF105" s="336"/>
      <c r="AG105" s="258"/>
      <c r="AH105" s="258"/>
      <c r="AI105" s="258"/>
      <c r="AJ105" s="258"/>
      <c r="AK105" s="258"/>
      <c r="AL105" s="262">
        <f t="shared" ref="AL105:AL106" si="49">SUM(G105:AJ105)</f>
        <v>0</v>
      </c>
      <c r="AM105" s="265"/>
      <c r="AN105" s="263" t="b">
        <v>0</v>
      </c>
    </row>
    <row r="106" ht="15.75" customHeight="1">
      <c r="A106" s="313" t="s">
        <v>24</v>
      </c>
      <c r="B106" s="314" t="s">
        <v>68</v>
      </c>
      <c r="C106" s="314" t="s">
        <v>15</v>
      </c>
      <c r="D106" s="314"/>
      <c r="E106" s="205"/>
      <c r="F106" s="205"/>
      <c r="G106" s="257"/>
      <c r="H106" s="258"/>
      <c r="I106" s="258"/>
      <c r="J106" s="336"/>
      <c r="K106" s="336"/>
      <c r="L106" s="258"/>
      <c r="M106" s="258"/>
      <c r="N106" s="258"/>
      <c r="O106" s="258"/>
      <c r="P106" s="258"/>
      <c r="Q106" s="336"/>
      <c r="R106" s="336"/>
      <c r="S106" s="258"/>
      <c r="T106" s="258"/>
      <c r="U106" s="258"/>
      <c r="V106" s="258"/>
      <c r="W106" s="258"/>
      <c r="X106" s="336"/>
      <c r="Y106" s="336"/>
      <c r="Z106" s="258"/>
      <c r="AA106" s="258"/>
      <c r="AB106" s="258"/>
      <c r="AC106" s="258"/>
      <c r="AD106" s="258"/>
      <c r="AE106" s="257"/>
      <c r="AF106" s="336"/>
      <c r="AG106" s="258"/>
      <c r="AH106" s="258"/>
      <c r="AI106" s="258"/>
      <c r="AJ106" s="258"/>
      <c r="AK106" s="258"/>
      <c r="AL106" s="262">
        <f t="shared" si="49"/>
        <v>0</v>
      </c>
      <c r="AM106" s="265"/>
      <c r="AN106" s="263" t="b">
        <v>0</v>
      </c>
    </row>
    <row r="107" ht="15.75" customHeight="1">
      <c r="A107" s="311" t="s">
        <v>24</v>
      </c>
      <c r="B107" s="291" t="s">
        <v>68</v>
      </c>
      <c r="C107" s="291" t="s">
        <v>15</v>
      </c>
      <c r="D107" s="291" t="s">
        <v>245</v>
      </c>
      <c r="E107" s="291"/>
      <c r="F107" s="291"/>
      <c r="G107" s="268">
        <f t="shared" ref="G107:AK107" si="50">SUM(G105:G106)</f>
        <v>0</v>
      </c>
      <c r="H107" s="268">
        <f t="shared" si="50"/>
        <v>0</v>
      </c>
      <c r="I107" s="268">
        <f t="shared" si="50"/>
        <v>0</v>
      </c>
      <c r="J107" s="268">
        <f t="shared" si="50"/>
        <v>0</v>
      </c>
      <c r="K107" s="268">
        <f t="shared" si="50"/>
        <v>0</v>
      </c>
      <c r="L107" s="268">
        <f t="shared" si="50"/>
        <v>0</v>
      </c>
      <c r="M107" s="268">
        <f t="shared" si="50"/>
        <v>0</v>
      </c>
      <c r="N107" s="268">
        <f t="shared" si="50"/>
        <v>0</v>
      </c>
      <c r="O107" s="268">
        <f t="shared" si="50"/>
        <v>0</v>
      </c>
      <c r="P107" s="268">
        <f t="shared" si="50"/>
        <v>0</v>
      </c>
      <c r="Q107" s="268">
        <f t="shared" si="50"/>
        <v>0</v>
      </c>
      <c r="R107" s="268">
        <f t="shared" si="50"/>
        <v>0</v>
      </c>
      <c r="S107" s="268">
        <f t="shared" si="50"/>
        <v>0</v>
      </c>
      <c r="T107" s="268">
        <f t="shared" si="50"/>
        <v>0</v>
      </c>
      <c r="U107" s="268">
        <f t="shared" si="50"/>
        <v>0</v>
      </c>
      <c r="V107" s="268">
        <f t="shared" si="50"/>
        <v>0</v>
      </c>
      <c r="W107" s="268">
        <f t="shared" si="50"/>
        <v>0</v>
      </c>
      <c r="X107" s="268">
        <f t="shared" si="50"/>
        <v>0</v>
      </c>
      <c r="Y107" s="268">
        <f t="shared" si="50"/>
        <v>0</v>
      </c>
      <c r="Z107" s="268">
        <f t="shared" si="50"/>
        <v>0</v>
      </c>
      <c r="AA107" s="268">
        <f t="shared" si="50"/>
        <v>0</v>
      </c>
      <c r="AB107" s="268">
        <f t="shared" si="50"/>
        <v>0</v>
      </c>
      <c r="AC107" s="268">
        <f t="shared" si="50"/>
        <v>0</v>
      </c>
      <c r="AD107" s="268">
        <f t="shared" si="50"/>
        <v>0</v>
      </c>
      <c r="AE107" s="268">
        <f t="shared" si="50"/>
        <v>0</v>
      </c>
      <c r="AF107" s="268">
        <f t="shared" si="50"/>
        <v>0</v>
      </c>
      <c r="AG107" s="268">
        <f t="shared" si="50"/>
        <v>0</v>
      </c>
      <c r="AH107" s="268">
        <f t="shared" si="50"/>
        <v>0</v>
      </c>
      <c r="AI107" s="268">
        <f t="shared" si="50"/>
        <v>0</v>
      </c>
      <c r="AJ107" s="268">
        <f t="shared" si="50"/>
        <v>0</v>
      </c>
      <c r="AK107" s="268">
        <f t="shared" si="50"/>
        <v>0</v>
      </c>
      <c r="AL107" s="269">
        <f t="shared" ref="AL107:AL108" si="51">SUM(G107:AK107)</f>
        <v>0</v>
      </c>
      <c r="AM107" s="307"/>
      <c r="AN107" s="270" t="b">
        <v>0</v>
      </c>
    </row>
    <row r="108" ht="15.75" customHeight="1">
      <c r="A108" s="313" t="s">
        <v>24</v>
      </c>
      <c r="B108" s="314" t="s">
        <v>74</v>
      </c>
      <c r="C108" s="314" t="s">
        <v>11</v>
      </c>
      <c r="D108" s="314" t="s">
        <v>163</v>
      </c>
      <c r="E108" s="205"/>
      <c r="F108" s="205"/>
      <c r="G108" s="257">
        <v>4.0</v>
      </c>
      <c r="H108" s="258">
        <v>4.0</v>
      </c>
      <c r="I108" s="258">
        <v>4.0</v>
      </c>
      <c r="J108" s="336">
        <v>4.0</v>
      </c>
      <c r="K108" s="336">
        <v>4.0</v>
      </c>
      <c r="L108" s="258">
        <v>4.0</v>
      </c>
      <c r="M108" s="258">
        <v>4.0</v>
      </c>
      <c r="N108" s="258">
        <v>4.0</v>
      </c>
      <c r="O108" s="258">
        <v>4.0</v>
      </c>
      <c r="P108" s="258">
        <v>4.0</v>
      </c>
      <c r="Q108" s="336"/>
      <c r="R108" s="336"/>
      <c r="S108" s="258"/>
      <c r="T108" s="258"/>
      <c r="U108" s="258"/>
      <c r="V108" s="258"/>
      <c r="W108" s="258"/>
      <c r="X108" s="336"/>
      <c r="Y108" s="336"/>
      <c r="Z108" s="258"/>
      <c r="AA108" s="258"/>
      <c r="AB108" s="258"/>
      <c r="AC108" s="258">
        <v>4.0</v>
      </c>
      <c r="AD108" s="258">
        <v>4.0</v>
      </c>
      <c r="AE108" s="257">
        <v>4.0</v>
      </c>
      <c r="AF108" s="336">
        <v>4.0</v>
      </c>
      <c r="AG108" s="258">
        <v>4.0</v>
      </c>
      <c r="AH108" s="258">
        <v>4.0</v>
      </c>
      <c r="AI108" s="258">
        <v>4.0</v>
      </c>
      <c r="AJ108" s="258">
        <v>4.0</v>
      </c>
      <c r="AK108" s="258">
        <v>4.0</v>
      </c>
      <c r="AL108" s="262">
        <f t="shared" si="51"/>
        <v>76</v>
      </c>
      <c r="AM108" s="265"/>
      <c r="AN108" s="263" t="b">
        <v>0</v>
      </c>
    </row>
    <row r="109" ht="15.75" customHeight="1">
      <c r="A109" s="313" t="s">
        <v>24</v>
      </c>
      <c r="B109" s="314" t="s">
        <v>74</v>
      </c>
      <c r="C109" s="314" t="s">
        <v>11</v>
      </c>
      <c r="D109" s="314" t="s">
        <v>168</v>
      </c>
      <c r="E109" s="205"/>
      <c r="F109" s="205"/>
      <c r="G109" s="257"/>
      <c r="H109" s="258"/>
      <c r="I109" s="258"/>
      <c r="J109" s="336"/>
      <c r="K109" s="336"/>
      <c r="L109" s="258"/>
      <c r="M109" s="258"/>
      <c r="N109" s="258"/>
      <c r="O109" s="258"/>
      <c r="P109" s="258"/>
      <c r="Q109" s="336">
        <v>4.0</v>
      </c>
      <c r="R109" s="336">
        <v>4.0</v>
      </c>
      <c r="S109" s="258">
        <v>4.0</v>
      </c>
      <c r="T109" s="258">
        <v>4.0</v>
      </c>
      <c r="U109" s="258">
        <v>4.0</v>
      </c>
      <c r="V109" s="258">
        <v>4.0</v>
      </c>
      <c r="W109" s="258">
        <v>4.0</v>
      </c>
      <c r="X109" s="336">
        <v>4.0</v>
      </c>
      <c r="Y109" s="336">
        <v>4.0</v>
      </c>
      <c r="Z109" s="258">
        <v>4.0</v>
      </c>
      <c r="AA109" s="258">
        <v>4.0</v>
      </c>
      <c r="AB109" s="258">
        <v>4.0</v>
      </c>
      <c r="AC109" s="258"/>
      <c r="AD109" s="258"/>
      <c r="AE109" s="257"/>
      <c r="AF109" s="336"/>
      <c r="AG109" s="258"/>
      <c r="AH109" s="258"/>
      <c r="AI109" s="258"/>
      <c r="AJ109" s="258"/>
      <c r="AK109" s="258"/>
      <c r="AL109" s="262">
        <f>SUM(G109:AJ109)</f>
        <v>48</v>
      </c>
      <c r="AM109" s="265"/>
      <c r="AN109" s="263" t="b">
        <v>0</v>
      </c>
    </row>
    <row r="110" ht="15.75" customHeight="1">
      <c r="A110" s="311" t="s">
        <v>24</v>
      </c>
      <c r="B110" s="291" t="s">
        <v>74</v>
      </c>
      <c r="C110" s="291" t="s">
        <v>11</v>
      </c>
      <c r="D110" s="291" t="s">
        <v>141</v>
      </c>
      <c r="E110" s="291"/>
      <c r="F110" s="291"/>
      <c r="G110" s="268">
        <f t="shared" ref="G110:AK110" si="52">SUM(G108:G109)</f>
        <v>4</v>
      </c>
      <c r="H110" s="268">
        <f t="shared" si="52"/>
        <v>4</v>
      </c>
      <c r="I110" s="268">
        <f t="shared" si="52"/>
        <v>4</v>
      </c>
      <c r="J110" s="268">
        <f t="shared" si="52"/>
        <v>4</v>
      </c>
      <c r="K110" s="268">
        <f t="shared" si="52"/>
        <v>4</v>
      </c>
      <c r="L110" s="268">
        <f t="shared" si="52"/>
        <v>4</v>
      </c>
      <c r="M110" s="268">
        <f t="shared" si="52"/>
        <v>4</v>
      </c>
      <c r="N110" s="268">
        <f t="shared" si="52"/>
        <v>4</v>
      </c>
      <c r="O110" s="268">
        <f t="shared" si="52"/>
        <v>4</v>
      </c>
      <c r="P110" s="268">
        <f t="shared" si="52"/>
        <v>4</v>
      </c>
      <c r="Q110" s="268">
        <f t="shared" si="52"/>
        <v>4</v>
      </c>
      <c r="R110" s="268">
        <f t="shared" si="52"/>
        <v>4</v>
      </c>
      <c r="S110" s="268">
        <f t="shared" si="52"/>
        <v>4</v>
      </c>
      <c r="T110" s="268">
        <f t="shared" si="52"/>
        <v>4</v>
      </c>
      <c r="U110" s="268">
        <f t="shared" si="52"/>
        <v>4</v>
      </c>
      <c r="V110" s="268">
        <f t="shared" si="52"/>
        <v>4</v>
      </c>
      <c r="W110" s="268">
        <f t="shared" si="52"/>
        <v>4</v>
      </c>
      <c r="X110" s="268">
        <f t="shared" si="52"/>
        <v>4</v>
      </c>
      <c r="Y110" s="268">
        <f t="shared" si="52"/>
        <v>4</v>
      </c>
      <c r="Z110" s="268">
        <f t="shared" si="52"/>
        <v>4</v>
      </c>
      <c r="AA110" s="268">
        <f t="shared" si="52"/>
        <v>4</v>
      </c>
      <c r="AB110" s="268">
        <f t="shared" si="52"/>
        <v>4</v>
      </c>
      <c r="AC110" s="268">
        <f t="shared" si="52"/>
        <v>4</v>
      </c>
      <c r="AD110" s="268">
        <f t="shared" si="52"/>
        <v>4</v>
      </c>
      <c r="AE110" s="268">
        <f t="shared" si="52"/>
        <v>4</v>
      </c>
      <c r="AF110" s="268">
        <f t="shared" si="52"/>
        <v>4</v>
      </c>
      <c r="AG110" s="268">
        <f t="shared" si="52"/>
        <v>4</v>
      </c>
      <c r="AH110" s="268">
        <f t="shared" si="52"/>
        <v>4</v>
      </c>
      <c r="AI110" s="268">
        <f t="shared" si="52"/>
        <v>4</v>
      </c>
      <c r="AJ110" s="268">
        <f t="shared" si="52"/>
        <v>4</v>
      </c>
      <c r="AK110" s="268">
        <f t="shared" si="52"/>
        <v>4</v>
      </c>
      <c r="AL110" s="269">
        <f t="shared" ref="AL110:AL111" si="53">SUM(G110:AK110)</f>
        <v>124</v>
      </c>
      <c r="AM110" s="315"/>
      <c r="AN110" s="270" t="b">
        <v>0</v>
      </c>
    </row>
    <row r="111" ht="15.75" customHeight="1">
      <c r="A111" s="313" t="s">
        <v>24</v>
      </c>
      <c r="B111" s="314" t="s">
        <v>74</v>
      </c>
      <c r="C111" s="314" t="s">
        <v>15</v>
      </c>
      <c r="D111" s="314" t="s">
        <v>257</v>
      </c>
      <c r="E111" s="205"/>
      <c r="F111" s="205"/>
      <c r="G111" s="257">
        <v>2.0</v>
      </c>
      <c r="H111" s="258">
        <v>2.0</v>
      </c>
      <c r="I111" s="258">
        <v>2.0</v>
      </c>
      <c r="J111" s="336"/>
      <c r="K111" s="336"/>
      <c r="L111" s="258">
        <v>2.0</v>
      </c>
      <c r="M111" s="258">
        <v>2.0</v>
      </c>
      <c r="N111" s="258">
        <v>2.0</v>
      </c>
      <c r="O111" s="258">
        <v>2.0</v>
      </c>
      <c r="P111" s="258">
        <v>2.0</v>
      </c>
      <c r="Q111" s="336"/>
      <c r="R111" s="336"/>
      <c r="S111" s="258">
        <v>2.0</v>
      </c>
      <c r="T111" s="258">
        <v>2.0</v>
      </c>
      <c r="U111" s="258">
        <v>2.0</v>
      </c>
      <c r="V111" s="258">
        <v>2.0</v>
      </c>
      <c r="W111" s="258">
        <v>2.0</v>
      </c>
      <c r="X111" s="336"/>
      <c r="Y111" s="336"/>
      <c r="Z111" s="258">
        <v>2.0</v>
      </c>
      <c r="AA111" s="258">
        <v>2.0</v>
      </c>
      <c r="AB111" s="258">
        <v>2.0</v>
      </c>
      <c r="AC111" s="258">
        <v>2.0</v>
      </c>
      <c r="AD111" s="258">
        <v>2.0</v>
      </c>
      <c r="AE111" s="257"/>
      <c r="AF111" s="336"/>
      <c r="AG111" s="258">
        <v>2.0</v>
      </c>
      <c r="AH111" s="258">
        <v>2.0</v>
      </c>
      <c r="AI111" s="258">
        <v>2.0</v>
      </c>
      <c r="AJ111" s="258">
        <v>2.0</v>
      </c>
      <c r="AK111" s="258">
        <v>2.0</v>
      </c>
      <c r="AL111" s="262">
        <f t="shared" si="53"/>
        <v>46</v>
      </c>
      <c r="AM111" s="317"/>
      <c r="AN111" s="263" t="b">
        <v>1</v>
      </c>
    </row>
    <row r="112" ht="15.75" customHeight="1">
      <c r="A112" s="313" t="s">
        <v>24</v>
      </c>
      <c r="B112" s="314" t="s">
        <v>74</v>
      </c>
      <c r="C112" s="314" t="s">
        <v>15</v>
      </c>
      <c r="D112" s="314" t="s">
        <v>248</v>
      </c>
      <c r="E112" s="205"/>
      <c r="F112" s="205"/>
      <c r="G112" s="257"/>
      <c r="H112" s="258"/>
      <c r="I112" s="258"/>
      <c r="J112" s="336"/>
      <c r="K112" s="336"/>
      <c r="L112" s="258"/>
      <c r="M112" s="258"/>
      <c r="N112" s="258"/>
      <c r="O112" s="258"/>
      <c r="P112" s="258"/>
      <c r="Q112" s="336"/>
      <c r="R112" s="336"/>
      <c r="S112" s="258"/>
      <c r="T112" s="258"/>
      <c r="U112" s="258"/>
      <c r="V112" s="258"/>
      <c r="W112" s="258"/>
      <c r="X112" s="336"/>
      <c r="Y112" s="336"/>
      <c r="Z112" s="258"/>
      <c r="AA112" s="258"/>
      <c r="AB112" s="258"/>
      <c r="AC112" s="258"/>
      <c r="AD112" s="258"/>
      <c r="AE112" s="257"/>
      <c r="AF112" s="336"/>
      <c r="AG112" s="258"/>
      <c r="AH112" s="258"/>
      <c r="AI112" s="258"/>
      <c r="AJ112" s="258"/>
      <c r="AK112" s="258"/>
      <c r="AL112" s="262">
        <f>SUM(G112:AJ112)</f>
        <v>0</v>
      </c>
      <c r="AM112" s="265"/>
      <c r="AN112" s="263" t="b">
        <v>0</v>
      </c>
    </row>
    <row r="113" ht="15.75" customHeight="1">
      <c r="A113" s="311" t="s">
        <v>24</v>
      </c>
      <c r="B113" s="291" t="s">
        <v>74</v>
      </c>
      <c r="C113" s="291" t="s">
        <v>15</v>
      </c>
      <c r="D113" s="291" t="s">
        <v>245</v>
      </c>
      <c r="E113" s="291"/>
      <c r="F113" s="291"/>
      <c r="G113" s="318">
        <f t="shared" ref="G113:AK113" si="54">SUM(G111:G112)</f>
        <v>2</v>
      </c>
      <c r="H113" s="318">
        <f t="shared" si="54"/>
        <v>2</v>
      </c>
      <c r="I113" s="318">
        <f t="shared" si="54"/>
        <v>2</v>
      </c>
      <c r="J113" s="318">
        <f t="shared" si="54"/>
        <v>0</v>
      </c>
      <c r="K113" s="318">
        <f t="shared" si="54"/>
        <v>0</v>
      </c>
      <c r="L113" s="318">
        <f t="shared" si="54"/>
        <v>2</v>
      </c>
      <c r="M113" s="318">
        <f t="shared" si="54"/>
        <v>2</v>
      </c>
      <c r="N113" s="318">
        <f t="shared" si="54"/>
        <v>2</v>
      </c>
      <c r="O113" s="318">
        <f t="shared" si="54"/>
        <v>2</v>
      </c>
      <c r="P113" s="318">
        <f t="shared" si="54"/>
        <v>2</v>
      </c>
      <c r="Q113" s="318">
        <f t="shared" si="54"/>
        <v>0</v>
      </c>
      <c r="R113" s="318">
        <f t="shared" si="54"/>
        <v>0</v>
      </c>
      <c r="S113" s="318">
        <f t="shared" si="54"/>
        <v>2</v>
      </c>
      <c r="T113" s="318">
        <f t="shared" si="54"/>
        <v>2</v>
      </c>
      <c r="U113" s="318">
        <f t="shared" si="54"/>
        <v>2</v>
      </c>
      <c r="V113" s="318">
        <f t="shared" si="54"/>
        <v>2</v>
      </c>
      <c r="W113" s="318">
        <f t="shared" si="54"/>
        <v>2</v>
      </c>
      <c r="X113" s="318">
        <f t="shared" si="54"/>
        <v>0</v>
      </c>
      <c r="Y113" s="318">
        <f t="shared" si="54"/>
        <v>0</v>
      </c>
      <c r="Z113" s="318">
        <f t="shared" si="54"/>
        <v>2</v>
      </c>
      <c r="AA113" s="318">
        <f t="shared" si="54"/>
        <v>2</v>
      </c>
      <c r="AB113" s="318">
        <f t="shared" si="54"/>
        <v>2</v>
      </c>
      <c r="AC113" s="318">
        <f t="shared" si="54"/>
        <v>2</v>
      </c>
      <c r="AD113" s="318">
        <f t="shared" si="54"/>
        <v>2</v>
      </c>
      <c r="AE113" s="318">
        <f t="shared" si="54"/>
        <v>0</v>
      </c>
      <c r="AF113" s="318">
        <f t="shared" si="54"/>
        <v>0</v>
      </c>
      <c r="AG113" s="318">
        <f t="shared" si="54"/>
        <v>2</v>
      </c>
      <c r="AH113" s="318">
        <f t="shared" si="54"/>
        <v>2</v>
      </c>
      <c r="AI113" s="318">
        <f t="shared" si="54"/>
        <v>2</v>
      </c>
      <c r="AJ113" s="318">
        <f t="shared" si="54"/>
        <v>2</v>
      </c>
      <c r="AK113" s="318">
        <f t="shared" si="54"/>
        <v>2</v>
      </c>
      <c r="AL113" s="269">
        <f>SUM(G113:AK113)</f>
        <v>46</v>
      </c>
      <c r="AM113" s="315"/>
      <c r="AN113" s="270" t="b">
        <v>0</v>
      </c>
    </row>
    <row r="114" ht="15.75" customHeight="1">
      <c r="A114" s="313" t="s">
        <v>24</v>
      </c>
      <c r="B114" s="314" t="s">
        <v>74</v>
      </c>
      <c r="C114" s="256" t="s">
        <v>22</v>
      </c>
      <c r="D114" s="256" t="s">
        <v>280</v>
      </c>
      <c r="E114" s="205"/>
      <c r="F114" s="205"/>
      <c r="G114" s="257"/>
      <c r="H114" s="258"/>
      <c r="I114" s="258"/>
      <c r="J114" s="336"/>
      <c r="K114" s="336"/>
      <c r="L114" s="258"/>
      <c r="M114" s="258"/>
      <c r="N114" s="258"/>
      <c r="O114" s="258"/>
      <c r="P114" s="258"/>
      <c r="Q114" s="336"/>
      <c r="R114" s="336"/>
      <c r="S114" s="258"/>
      <c r="T114" s="258"/>
      <c r="U114" s="258"/>
      <c r="V114" s="258"/>
      <c r="W114" s="258"/>
      <c r="X114" s="336"/>
      <c r="Y114" s="336"/>
      <c r="Z114" s="258"/>
      <c r="AA114" s="258"/>
      <c r="AB114" s="258"/>
      <c r="AC114" s="258"/>
      <c r="AD114" s="258"/>
      <c r="AE114" s="257"/>
      <c r="AF114" s="336"/>
      <c r="AG114" s="258"/>
      <c r="AH114" s="258"/>
      <c r="AI114" s="258">
        <v>1.0</v>
      </c>
      <c r="AJ114" s="258"/>
      <c r="AK114" s="258"/>
      <c r="AL114" s="262">
        <f>SUM(G114:AJ114)</f>
        <v>1</v>
      </c>
      <c r="AM114" s="265"/>
      <c r="AN114" s="263" t="b">
        <v>0</v>
      </c>
    </row>
    <row r="115" ht="15.75" customHeight="1">
      <c r="A115" s="311" t="s">
        <v>24</v>
      </c>
      <c r="B115" s="291" t="s">
        <v>74</v>
      </c>
      <c r="C115" s="291" t="s">
        <v>22</v>
      </c>
      <c r="D115" s="291" t="s">
        <v>279</v>
      </c>
      <c r="E115" s="291"/>
      <c r="F115" s="291"/>
      <c r="G115" s="268">
        <f t="shared" ref="G115:AK115" si="55">SUM(G114)</f>
        <v>0</v>
      </c>
      <c r="H115" s="268">
        <f t="shared" si="55"/>
        <v>0</v>
      </c>
      <c r="I115" s="268">
        <f t="shared" si="55"/>
        <v>0</v>
      </c>
      <c r="J115" s="268">
        <f t="shared" si="55"/>
        <v>0</v>
      </c>
      <c r="K115" s="268">
        <f t="shared" si="55"/>
        <v>0</v>
      </c>
      <c r="L115" s="268">
        <f t="shared" si="55"/>
        <v>0</v>
      </c>
      <c r="M115" s="268">
        <f t="shared" si="55"/>
        <v>0</v>
      </c>
      <c r="N115" s="268">
        <f t="shared" si="55"/>
        <v>0</v>
      </c>
      <c r="O115" s="268">
        <f t="shared" si="55"/>
        <v>0</v>
      </c>
      <c r="P115" s="268">
        <f t="shared" si="55"/>
        <v>0</v>
      </c>
      <c r="Q115" s="268">
        <f t="shared" si="55"/>
        <v>0</v>
      </c>
      <c r="R115" s="268">
        <f t="shared" si="55"/>
        <v>0</v>
      </c>
      <c r="S115" s="268">
        <f t="shared" si="55"/>
        <v>0</v>
      </c>
      <c r="T115" s="268">
        <f t="shared" si="55"/>
        <v>0</v>
      </c>
      <c r="U115" s="268">
        <f t="shared" si="55"/>
        <v>0</v>
      </c>
      <c r="V115" s="268">
        <f t="shared" si="55"/>
        <v>0</v>
      </c>
      <c r="W115" s="268">
        <f t="shared" si="55"/>
        <v>0</v>
      </c>
      <c r="X115" s="268">
        <f t="shared" si="55"/>
        <v>0</v>
      </c>
      <c r="Y115" s="268">
        <f t="shared" si="55"/>
        <v>0</v>
      </c>
      <c r="Z115" s="268">
        <f t="shared" si="55"/>
        <v>0</v>
      </c>
      <c r="AA115" s="268">
        <f t="shared" si="55"/>
        <v>0</v>
      </c>
      <c r="AB115" s="268">
        <f t="shared" si="55"/>
        <v>0</v>
      </c>
      <c r="AC115" s="268">
        <f t="shared" si="55"/>
        <v>0</v>
      </c>
      <c r="AD115" s="268">
        <f t="shared" si="55"/>
        <v>0</v>
      </c>
      <c r="AE115" s="268">
        <f t="shared" si="55"/>
        <v>0</v>
      </c>
      <c r="AF115" s="268">
        <f t="shared" si="55"/>
        <v>0</v>
      </c>
      <c r="AG115" s="268">
        <f t="shared" si="55"/>
        <v>0</v>
      </c>
      <c r="AH115" s="268">
        <f t="shared" si="55"/>
        <v>0</v>
      </c>
      <c r="AI115" s="268">
        <f t="shared" si="55"/>
        <v>1</v>
      </c>
      <c r="AJ115" s="268">
        <f t="shared" si="55"/>
        <v>0</v>
      </c>
      <c r="AK115" s="268">
        <f t="shared" si="55"/>
        <v>0</v>
      </c>
      <c r="AL115" s="269">
        <f t="shared" ref="AL115:AL116" si="56">SUM(G115:AK115)</f>
        <v>1</v>
      </c>
      <c r="AM115" s="315"/>
      <c r="AN115" s="270" t="b">
        <v>0</v>
      </c>
    </row>
    <row r="116" ht="15.75" customHeight="1">
      <c r="A116" s="313" t="s">
        <v>24</v>
      </c>
      <c r="B116" s="314" t="s">
        <v>74</v>
      </c>
      <c r="C116" s="256" t="s">
        <v>7</v>
      </c>
      <c r="D116" s="256" t="s">
        <v>269</v>
      </c>
      <c r="E116" s="205"/>
      <c r="F116" s="205"/>
      <c r="G116" s="257"/>
      <c r="H116" s="258"/>
      <c r="I116" s="258">
        <v>1.0</v>
      </c>
      <c r="J116" s="336"/>
      <c r="K116" s="336"/>
      <c r="L116" s="258"/>
      <c r="M116" s="258">
        <v>1.0</v>
      </c>
      <c r="N116" s="258"/>
      <c r="O116" s="258"/>
      <c r="P116" s="258">
        <v>1.0</v>
      </c>
      <c r="Q116" s="336"/>
      <c r="R116" s="336"/>
      <c r="S116" s="258"/>
      <c r="T116" s="258">
        <v>1.0</v>
      </c>
      <c r="U116" s="258"/>
      <c r="V116" s="258"/>
      <c r="W116" s="258"/>
      <c r="X116" s="336"/>
      <c r="Y116" s="336"/>
      <c r="Z116" s="258"/>
      <c r="AA116" s="258">
        <v>1.0</v>
      </c>
      <c r="AB116" s="258"/>
      <c r="AC116" s="258"/>
      <c r="AD116" s="258">
        <v>1.0</v>
      </c>
      <c r="AE116" s="257"/>
      <c r="AF116" s="336"/>
      <c r="AG116" s="258">
        <v>1.0</v>
      </c>
      <c r="AH116" s="258"/>
      <c r="AI116" s="258">
        <v>1.0</v>
      </c>
      <c r="AJ116" s="258"/>
      <c r="AK116" s="258"/>
      <c r="AL116" s="262">
        <f t="shared" si="56"/>
        <v>8</v>
      </c>
      <c r="AM116" s="265"/>
      <c r="AN116" s="263" t="b">
        <v>1</v>
      </c>
    </row>
    <row r="117" ht="15.75" customHeight="1">
      <c r="A117" s="313"/>
      <c r="B117" s="314" t="s">
        <v>74</v>
      </c>
      <c r="C117" s="256" t="s">
        <v>7</v>
      </c>
      <c r="D117" s="256" t="s">
        <v>275</v>
      </c>
      <c r="E117" s="205"/>
      <c r="F117" s="205"/>
      <c r="G117" s="257"/>
      <c r="H117" s="258"/>
      <c r="I117" s="258"/>
      <c r="J117" s="336"/>
      <c r="K117" s="336"/>
      <c r="L117" s="258"/>
      <c r="M117" s="258"/>
      <c r="N117" s="258"/>
      <c r="O117" s="258"/>
      <c r="P117" s="258"/>
      <c r="Q117" s="336"/>
      <c r="R117" s="336"/>
      <c r="S117" s="258"/>
      <c r="T117" s="258"/>
      <c r="U117" s="258"/>
      <c r="V117" s="258">
        <v>1.0</v>
      </c>
      <c r="W117" s="258"/>
      <c r="X117" s="336"/>
      <c r="Y117" s="336"/>
      <c r="Z117" s="258"/>
      <c r="AA117" s="258"/>
      <c r="AB117" s="258"/>
      <c r="AC117" s="258"/>
      <c r="AD117" s="258"/>
      <c r="AE117" s="257"/>
      <c r="AF117" s="336"/>
      <c r="AG117" s="258"/>
      <c r="AH117" s="258"/>
      <c r="AI117" s="258"/>
      <c r="AJ117" s="258"/>
      <c r="AK117" s="258"/>
      <c r="AL117" s="262">
        <f>SUM(G117:AJ117)</f>
        <v>1</v>
      </c>
      <c r="AM117" s="265"/>
      <c r="AN117" s="263" t="b">
        <v>1</v>
      </c>
    </row>
    <row r="118" ht="15.75" customHeight="1">
      <c r="A118" s="311" t="s">
        <v>24</v>
      </c>
      <c r="B118" s="291" t="s">
        <v>74</v>
      </c>
      <c r="C118" s="291" t="s">
        <v>7</v>
      </c>
      <c r="D118" s="291" t="s">
        <v>267</v>
      </c>
      <c r="E118" s="291"/>
      <c r="F118" s="291"/>
      <c r="G118" s="268">
        <f t="shared" ref="G118:AK118" si="57">SUM(G116:G117)</f>
        <v>0</v>
      </c>
      <c r="H118" s="268">
        <f t="shared" si="57"/>
        <v>0</v>
      </c>
      <c r="I118" s="268">
        <f t="shared" si="57"/>
        <v>1</v>
      </c>
      <c r="J118" s="268">
        <f t="shared" si="57"/>
        <v>0</v>
      </c>
      <c r="K118" s="268">
        <f t="shared" si="57"/>
        <v>0</v>
      </c>
      <c r="L118" s="268">
        <f t="shared" si="57"/>
        <v>0</v>
      </c>
      <c r="M118" s="268">
        <f t="shared" si="57"/>
        <v>1</v>
      </c>
      <c r="N118" s="268">
        <f t="shared" si="57"/>
        <v>0</v>
      </c>
      <c r="O118" s="268">
        <f t="shared" si="57"/>
        <v>0</v>
      </c>
      <c r="P118" s="268">
        <f t="shared" si="57"/>
        <v>1</v>
      </c>
      <c r="Q118" s="268">
        <f t="shared" si="57"/>
        <v>0</v>
      </c>
      <c r="R118" s="268">
        <f t="shared" si="57"/>
        <v>0</v>
      </c>
      <c r="S118" s="268">
        <f t="shared" si="57"/>
        <v>0</v>
      </c>
      <c r="T118" s="268">
        <f t="shared" si="57"/>
        <v>1</v>
      </c>
      <c r="U118" s="268">
        <f t="shared" si="57"/>
        <v>0</v>
      </c>
      <c r="V118" s="268">
        <f t="shared" si="57"/>
        <v>1</v>
      </c>
      <c r="W118" s="268">
        <f t="shared" si="57"/>
        <v>0</v>
      </c>
      <c r="X118" s="268">
        <f t="shared" si="57"/>
        <v>0</v>
      </c>
      <c r="Y118" s="268">
        <f t="shared" si="57"/>
        <v>0</v>
      </c>
      <c r="Z118" s="268">
        <f t="shared" si="57"/>
        <v>0</v>
      </c>
      <c r="AA118" s="268">
        <f t="shared" si="57"/>
        <v>1</v>
      </c>
      <c r="AB118" s="268">
        <f t="shared" si="57"/>
        <v>0</v>
      </c>
      <c r="AC118" s="268">
        <f t="shared" si="57"/>
        <v>0</v>
      </c>
      <c r="AD118" s="268">
        <f t="shared" si="57"/>
        <v>1</v>
      </c>
      <c r="AE118" s="268">
        <f t="shared" si="57"/>
        <v>0</v>
      </c>
      <c r="AF118" s="268">
        <f t="shared" si="57"/>
        <v>0</v>
      </c>
      <c r="AG118" s="268">
        <f t="shared" si="57"/>
        <v>1</v>
      </c>
      <c r="AH118" s="268">
        <f t="shared" si="57"/>
        <v>0</v>
      </c>
      <c r="AI118" s="268">
        <f t="shared" si="57"/>
        <v>1</v>
      </c>
      <c r="AJ118" s="268">
        <f t="shared" si="57"/>
        <v>0</v>
      </c>
      <c r="AK118" s="268">
        <f t="shared" si="57"/>
        <v>0</v>
      </c>
      <c r="AL118" s="269">
        <f>SUM(G118:AK118)</f>
        <v>9</v>
      </c>
      <c r="AM118" s="315"/>
      <c r="AN118" s="270" t="b">
        <v>0</v>
      </c>
    </row>
    <row r="119" ht="15.75" customHeight="1">
      <c r="A119" s="313" t="s">
        <v>24</v>
      </c>
      <c r="B119" s="314" t="s">
        <v>75</v>
      </c>
      <c r="C119" s="256" t="s">
        <v>15</v>
      </c>
      <c r="D119" s="256" t="s">
        <v>264</v>
      </c>
      <c r="E119" s="205"/>
      <c r="F119" s="205"/>
      <c r="G119" s="257"/>
      <c r="H119" s="258"/>
      <c r="I119" s="258"/>
      <c r="J119" s="336"/>
      <c r="K119" s="336"/>
      <c r="L119" s="258">
        <v>1.0</v>
      </c>
      <c r="M119" s="258"/>
      <c r="N119" s="258">
        <v>1.0</v>
      </c>
      <c r="O119" s="258"/>
      <c r="P119" s="258">
        <v>1.0</v>
      </c>
      <c r="Q119" s="336"/>
      <c r="R119" s="336"/>
      <c r="S119" s="258">
        <v>1.0</v>
      </c>
      <c r="T119" s="258"/>
      <c r="U119" s="258">
        <v>1.0</v>
      </c>
      <c r="V119" s="258"/>
      <c r="W119" s="258">
        <v>1.0</v>
      </c>
      <c r="X119" s="336"/>
      <c r="Y119" s="336"/>
      <c r="Z119" s="258">
        <v>1.0</v>
      </c>
      <c r="AA119" s="258"/>
      <c r="AB119" s="258">
        <v>1.0</v>
      </c>
      <c r="AC119" s="258"/>
      <c r="AD119" s="258">
        <v>1.0</v>
      </c>
      <c r="AE119" s="257"/>
      <c r="AF119" s="336"/>
      <c r="AG119" s="258"/>
      <c r="AH119" s="258"/>
      <c r="AI119" s="258"/>
      <c r="AJ119" s="258"/>
      <c r="AK119" s="258"/>
      <c r="AL119" s="262">
        <f>SUM(G119:AJ119)</f>
        <v>9</v>
      </c>
      <c r="AM119" s="265"/>
      <c r="AN119" s="263" t="b">
        <v>1</v>
      </c>
    </row>
    <row r="120" ht="15.75" customHeight="1">
      <c r="A120" s="311" t="s">
        <v>24</v>
      </c>
      <c r="B120" s="291" t="s">
        <v>75</v>
      </c>
      <c r="C120" s="291" t="s">
        <v>15</v>
      </c>
      <c r="D120" s="291" t="s">
        <v>245</v>
      </c>
      <c r="E120" s="291"/>
      <c r="F120" s="291"/>
      <c r="G120" s="268">
        <f t="shared" ref="G120:AK120" si="58">SUM(G119)</f>
        <v>0</v>
      </c>
      <c r="H120" s="268">
        <f t="shared" si="58"/>
        <v>0</v>
      </c>
      <c r="I120" s="268">
        <f t="shared" si="58"/>
        <v>0</v>
      </c>
      <c r="J120" s="268">
        <f t="shared" si="58"/>
        <v>0</v>
      </c>
      <c r="K120" s="268">
        <f t="shared" si="58"/>
        <v>0</v>
      </c>
      <c r="L120" s="268">
        <f t="shared" si="58"/>
        <v>1</v>
      </c>
      <c r="M120" s="268">
        <f t="shared" si="58"/>
        <v>0</v>
      </c>
      <c r="N120" s="268">
        <f t="shared" si="58"/>
        <v>1</v>
      </c>
      <c r="O120" s="268">
        <f t="shared" si="58"/>
        <v>0</v>
      </c>
      <c r="P120" s="268">
        <f t="shared" si="58"/>
        <v>1</v>
      </c>
      <c r="Q120" s="268">
        <f t="shared" si="58"/>
        <v>0</v>
      </c>
      <c r="R120" s="268">
        <f t="shared" si="58"/>
        <v>0</v>
      </c>
      <c r="S120" s="268">
        <f t="shared" si="58"/>
        <v>1</v>
      </c>
      <c r="T120" s="268">
        <f t="shared" si="58"/>
        <v>0</v>
      </c>
      <c r="U120" s="268">
        <f t="shared" si="58"/>
        <v>1</v>
      </c>
      <c r="V120" s="268">
        <f t="shared" si="58"/>
        <v>0</v>
      </c>
      <c r="W120" s="268">
        <f t="shared" si="58"/>
        <v>1</v>
      </c>
      <c r="X120" s="268">
        <f t="shared" si="58"/>
        <v>0</v>
      </c>
      <c r="Y120" s="268">
        <f t="shared" si="58"/>
        <v>0</v>
      </c>
      <c r="Z120" s="268">
        <f t="shared" si="58"/>
        <v>1</v>
      </c>
      <c r="AA120" s="268">
        <f t="shared" si="58"/>
        <v>0</v>
      </c>
      <c r="AB120" s="268">
        <f t="shared" si="58"/>
        <v>1</v>
      </c>
      <c r="AC120" s="268">
        <f t="shared" si="58"/>
        <v>0</v>
      </c>
      <c r="AD120" s="268">
        <f t="shared" si="58"/>
        <v>1</v>
      </c>
      <c r="AE120" s="268">
        <f t="shared" si="58"/>
        <v>0</v>
      </c>
      <c r="AF120" s="268">
        <f t="shared" si="58"/>
        <v>0</v>
      </c>
      <c r="AG120" s="268">
        <f t="shared" si="58"/>
        <v>0</v>
      </c>
      <c r="AH120" s="268">
        <f t="shared" si="58"/>
        <v>0</v>
      </c>
      <c r="AI120" s="268">
        <f t="shared" si="58"/>
        <v>0</v>
      </c>
      <c r="AJ120" s="268">
        <f t="shared" si="58"/>
        <v>0</v>
      </c>
      <c r="AK120" s="268">
        <f t="shared" si="58"/>
        <v>0</v>
      </c>
      <c r="AL120" s="269">
        <f>SUM(G120:AK120)</f>
        <v>9</v>
      </c>
      <c r="AM120" s="315"/>
      <c r="AN120" s="270" t="b">
        <v>0</v>
      </c>
    </row>
    <row r="121" ht="15.75" customHeight="1">
      <c r="A121" s="313" t="s">
        <v>24</v>
      </c>
      <c r="B121" s="314" t="s">
        <v>75</v>
      </c>
      <c r="C121" s="256" t="s">
        <v>11</v>
      </c>
      <c r="D121" s="256"/>
      <c r="E121" s="205"/>
      <c r="F121" s="205"/>
      <c r="G121" s="257"/>
      <c r="H121" s="258"/>
      <c r="I121" s="258"/>
      <c r="J121" s="336"/>
      <c r="K121" s="336"/>
      <c r="L121" s="258"/>
      <c r="M121" s="258"/>
      <c r="N121" s="258"/>
      <c r="O121" s="258"/>
      <c r="P121" s="258"/>
      <c r="Q121" s="336"/>
      <c r="R121" s="336"/>
      <c r="S121" s="258"/>
      <c r="T121" s="258"/>
      <c r="U121" s="258"/>
      <c r="V121" s="258"/>
      <c r="W121" s="258"/>
      <c r="X121" s="336"/>
      <c r="Y121" s="336"/>
      <c r="Z121" s="258"/>
      <c r="AA121" s="258"/>
      <c r="AB121" s="258"/>
      <c r="AC121" s="258"/>
      <c r="AD121" s="258"/>
      <c r="AE121" s="257"/>
      <c r="AF121" s="336"/>
      <c r="AG121" s="258"/>
      <c r="AH121" s="258"/>
      <c r="AI121" s="258"/>
      <c r="AJ121" s="258"/>
      <c r="AK121" s="258"/>
      <c r="AL121" s="262">
        <f>SUM(G121:AJ121)</f>
        <v>0</v>
      </c>
      <c r="AM121" s="265"/>
      <c r="AN121" s="263" t="b">
        <v>0</v>
      </c>
    </row>
    <row r="122" ht="15.75" customHeight="1">
      <c r="A122" s="311" t="s">
        <v>24</v>
      </c>
      <c r="B122" s="291" t="s">
        <v>75</v>
      </c>
      <c r="C122" s="291" t="s">
        <v>11</v>
      </c>
      <c r="D122" s="291" t="s">
        <v>141</v>
      </c>
      <c r="E122" s="291"/>
      <c r="F122" s="291"/>
      <c r="G122" s="268">
        <f t="shared" ref="G122:AK122" si="59">SUM(G121)</f>
        <v>0</v>
      </c>
      <c r="H122" s="268">
        <f t="shared" si="59"/>
        <v>0</v>
      </c>
      <c r="I122" s="268">
        <f t="shared" si="59"/>
        <v>0</v>
      </c>
      <c r="J122" s="268">
        <f t="shared" si="59"/>
        <v>0</v>
      </c>
      <c r="K122" s="268">
        <f t="shared" si="59"/>
        <v>0</v>
      </c>
      <c r="L122" s="268">
        <f t="shared" si="59"/>
        <v>0</v>
      </c>
      <c r="M122" s="268">
        <f t="shared" si="59"/>
        <v>0</v>
      </c>
      <c r="N122" s="268">
        <f t="shared" si="59"/>
        <v>0</v>
      </c>
      <c r="O122" s="268">
        <f t="shared" si="59"/>
        <v>0</v>
      </c>
      <c r="P122" s="268">
        <f t="shared" si="59"/>
        <v>0</v>
      </c>
      <c r="Q122" s="268">
        <f t="shared" si="59"/>
        <v>0</v>
      </c>
      <c r="R122" s="268">
        <f t="shared" si="59"/>
        <v>0</v>
      </c>
      <c r="S122" s="268">
        <f t="shared" si="59"/>
        <v>0</v>
      </c>
      <c r="T122" s="268">
        <f t="shared" si="59"/>
        <v>0</v>
      </c>
      <c r="U122" s="268">
        <f t="shared" si="59"/>
        <v>0</v>
      </c>
      <c r="V122" s="268">
        <f t="shared" si="59"/>
        <v>0</v>
      </c>
      <c r="W122" s="268">
        <f t="shared" si="59"/>
        <v>0</v>
      </c>
      <c r="X122" s="268">
        <f t="shared" si="59"/>
        <v>0</v>
      </c>
      <c r="Y122" s="268">
        <f t="shared" si="59"/>
        <v>0</v>
      </c>
      <c r="Z122" s="268">
        <f t="shared" si="59"/>
        <v>0</v>
      </c>
      <c r="AA122" s="268">
        <f t="shared" si="59"/>
        <v>0</v>
      </c>
      <c r="AB122" s="268">
        <f t="shared" si="59"/>
        <v>0</v>
      </c>
      <c r="AC122" s="268">
        <f t="shared" si="59"/>
        <v>0</v>
      </c>
      <c r="AD122" s="268">
        <f t="shared" si="59"/>
        <v>0</v>
      </c>
      <c r="AE122" s="268">
        <f t="shared" si="59"/>
        <v>0</v>
      </c>
      <c r="AF122" s="268">
        <f t="shared" si="59"/>
        <v>0</v>
      </c>
      <c r="AG122" s="268">
        <f t="shared" si="59"/>
        <v>0</v>
      </c>
      <c r="AH122" s="268">
        <f t="shared" si="59"/>
        <v>0</v>
      </c>
      <c r="AI122" s="268">
        <f t="shared" si="59"/>
        <v>0</v>
      </c>
      <c r="AJ122" s="268">
        <f t="shared" si="59"/>
        <v>0</v>
      </c>
      <c r="AK122" s="268">
        <f t="shared" si="59"/>
        <v>0</v>
      </c>
      <c r="AL122" s="269">
        <f>SUM(G122:AK122)</f>
        <v>0</v>
      </c>
      <c r="AM122" s="315"/>
      <c r="AN122" s="270" t="b">
        <v>0</v>
      </c>
    </row>
    <row r="123" ht="15.75" customHeight="1">
      <c r="A123" s="313" t="s">
        <v>24</v>
      </c>
      <c r="B123" s="314" t="s">
        <v>76</v>
      </c>
      <c r="C123" s="256" t="s">
        <v>22</v>
      </c>
      <c r="D123" s="256" t="s">
        <v>280</v>
      </c>
      <c r="E123" s="205"/>
      <c r="F123" s="205"/>
      <c r="G123" s="257"/>
      <c r="H123" s="258"/>
      <c r="I123" s="258"/>
      <c r="J123" s="336"/>
      <c r="K123" s="336"/>
      <c r="L123" s="258"/>
      <c r="M123" s="258"/>
      <c r="N123" s="258"/>
      <c r="O123" s="258"/>
      <c r="P123" s="258"/>
      <c r="Q123" s="336"/>
      <c r="R123" s="336"/>
      <c r="S123" s="258"/>
      <c r="T123" s="258"/>
      <c r="U123" s="258"/>
      <c r="V123" s="258"/>
      <c r="W123" s="258"/>
      <c r="X123" s="336"/>
      <c r="Y123" s="336"/>
      <c r="Z123" s="258"/>
      <c r="AA123" s="258"/>
      <c r="AB123" s="258"/>
      <c r="AC123" s="258"/>
      <c r="AD123" s="258"/>
      <c r="AE123" s="257"/>
      <c r="AF123" s="336"/>
      <c r="AG123" s="258"/>
      <c r="AH123" s="258"/>
      <c r="AI123" s="258">
        <v>1.0</v>
      </c>
      <c r="AJ123" s="258"/>
      <c r="AK123" s="258"/>
      <c r="AL123" s="262">
        <f>SUM(G123:AJ123)</f>
        <v>1</v>
      </c>
      <c r="AM123" s="265"/>
      <c r="AN123" s="263" t="b">
        <v>0</v>
      </c>
    </row>
    <row r="124" ht="15.75" customHeight="1">
      <c r="A124" s="334" t="s">
        <v>24</v>
      </c>
      <c r="B124" s="267" t="s">
        <v>76</v>
      </c>
      <c r="C124" s="267" t="s">
        <v>22</v>
      </c>
      <c r="D124" s="267" t="s">
        <v>279</v>
      </c>
      <c r="E124" s="267"/>
      <c r="F124" s="267"/>
      <c r="G124" s="268">
        <f t="shared" ref="G124:AK124" si="60">SUM(G123)</f>
        <v>0</v>
      </c>
      <c r="H124" s="268">
        <f t="shared" si="60"/>
        <v>0</v>
      </c>
      <c r="I124" s="268">
        <f t="shared" si="60"/>
        <v>0</v>
      </c>
      <c r="J124" s="268">
        <f t="shared" si="60"/>
        <v>0</v>
      </c>
      <c r="K124" s="268">
        <f t="shared" si="60"/>
        <v>0</v>
      </c>
      <c r="L124" s="268">
        <f t="shared" si="60"/>
        <v>0</v>
      </c>
      <c r="M124" s="268">
        <f t="shared" si="60"/>
        <v>0</v>
      </c>
      <c r="N124" s="268">
        <f t="shared" si="60"/>
        <v>0</v>
      </c>
      <c r="O124" s="268">
        <f t="shared" si="60"/>
        <v>0</v>
      </c>
      <c r="P124" s="268">
        <f t="shared" si="60"/>
        <v>0</v>
      </c>
      <c r="Q124" s="268">
        <f t="shared" si="60"/>
        <v>0</v>
      </c>
      <c r="R124" s="268">
        <f t="shared" si="60"/>
        <v>0</v>
      </c>
      <c r="S124" s="268">
        <f t="shared" si="60"/>
        <v>0</v>
      </c>
      <c r="T124" s="268">
        <f t="shared" si="60"/>
        <v>0</v>
      </c>
      <c r="U124" s="268">
        <f t="shared" si="60"/>
        <v>0</v>
      </c>
      <c r="V124" s="268">
        <f t="shared" si="60"/>
        <v>0</v>
      </c>
      <c r="W124" s="268">
        <f t="shared" si="60"/>
        <v>0</v>
      </c>
      <c r="X124" s="268">
        <f t="shared" si="60"/>
        <v>0</v>
      </c>
      <c r="Y124" s="268">
        <f t="shared" si="60"/>
        <v>0</v>
      </c>
      <c r="Z124" s="268">
        <f t="shared" si="60"/>
        <v>0</v>
      </c>
      <c r="AA124" s="268">
        <f t="shared" si="60"/>
        <v>0</v>
      </c>
      <c r="AB124" s="268">
        <f t="shared" si="60"/>
        <v>0</v>
      </c>
      <c r="AC124" s="268">
        <f t="shared" si="60"/>
        <v>0</v>
      </c>
      <c r="AD124" s="268">
        <f t="shared" si="60"/>
        <v>0</v>
      </c>
      <c r="AE124" s="268">
        <f t="shared" si="60"/>
        <v>0</v>
      </c>
      <c r="AF124" s="268">
        <f t="shared" si="60"/>
        <v>0</v>
      </c>
      <c r="AG124" s="268">
        <f t="shared" si="60"/>
        <v>0</v>
      </c>
      <c r="AH124" s="268">
        <f t="shared" si="60"/>
        <v>0</v>
      </c>
      <c r="AI124" s="268">
        <f t="shared" si="60"/>
        <v>1</v>
      </c>
      <c r="AJ124" s="268">
        <f t="shared" si="60"/>
        <v>0</v>
      </c>
      <c r="AK124" s="268">
        <f t="shared" si="60"/>
        <v>0</v>
      </c>
      <c r="AL124" s="269">
        <f>SUM(G124:AK124)</f>
        <v>1</v>
      </c>
      <c r="AM124" s="315"/>
      <c r="AN124" s="270" t="b">
        <v>0</v>
      </c>
    </row>
    <row r="125" ht="15.75" customHeight="1">
      <c r="A125" s="313" t="s">
        <v>24</v>
      </c>
      <c r="B125" s="314"/>
      <c r="C125" s="256" t="s">
        <v>11</v>
      </c>
      <c r="D125" s="256" t="s">
        <v>168</v>
      </c>
      <c r="E125" s="205"/>
      <c r="F125" s="205"/>
      <c r="G125" s="257"/>
      <c r="H125" s="258"/>
      <c r="I125" s="258"/>
      <c r="J125" s="336"/>
      <c r="K125" s="336"/>
      <c r="L125" s="258"/>
      <c r="M125" s="258"/>
      <c r="N125" s="258"/>
      <c r="O125" s="258"/>
      <c r="P125" s="258"/>
      <c r="Q125" s="336"/>
      <c r="R125" s="336"/>
      <c r="S125" s="258"/>
      <c r="T125" s="258"/>
      <c r="U125" s="258"/>
      <c r="V125" s="258"/>
      <c r="W125" s="258"/>
      <c r="X125" s="336"/>
      <c r="Y125" s="336"/>
      <c r="Z125" s="258"/>
      <c r="AA125" s="258"/>
      <c r="AB125" s="258"/>
      <c r="AC125" s="258"/>
      <c r="AD125" s="258"/>
      <c r="AE125" s="257"/>
      <c r="AF125" s="336"/>
      <c r="AG125" s="258"/>
      <c r="AH125" s="258"/>
      <c r="AI125" s="258"/>
      <c r="AJ125" s="258"/>
      <c r="AK125" s="258"/>
      <c r="AL125" s="262"/>
      <c r="AM125" s="265"/>
      <c r="AN125" s="263" t="b">
        <v>0</v>
      </c>
    </row>
    <row r="126" ht="15.75" customHeight="1">
      <c r="A126" s="334" t="s">
        <v>24</v>
      </c>
      <c r="B126" s="267"/>
      <c r="C126" s="267" t="s">
        <v>11</v>
      </c>
      <c r="D126" s="267" t="s">
        <v>141</v>
      </c>
      <c r="E126" s="342"/>
      <c r="F126" s="342"/>
      <c r="G126" s="268">
        <f t="shared" ref="G126:AK126" si="61">SUM(G125)</f>
        <v>0</v>
      </c>
      <c r="H126" s="268">
        <f t="shared" si="61"/>
        <v>0</v>
      </c>
      <c r="I126" s="268">
        <f t="shared" si="61"/>
        <v>0</v>
      </c>
      <c r="J126" s="268">
        <f t="shared" si="61"/>
        <v>0</v>
      </c>
      <c r="K126" s="268">
        <f t="shared" si="61"/>
        <v>0</v>
      </c>
      <c r="L126" s="268">
        <f t="shared" si="61"/>
        <v>0</v>
      </c>
      <c r="M126" s="268">
        <f t="shared" si="61"/>
        <v>0</v>
      </c>
      <c r="N126" s="268">
        <f t="shared" si="61"/>
        <v>0</v>
      </c>
      <c r="O126" s="268">
        <f t="shared" si="61"/>
        <v>0</v>
      </c>
      <c r="P126" s="268">
        <f t="shared" si="61"/>
        <v>0</v>
      </c>
      <c r="Q126" s="268">
        <f t="shared" si="61"/>
        <v>0</v>
      </c>
      <c r="R126" s="268">
        <f t="shared" si="61"/>
        <v>0</v>
      </c>
      <c r="S126" s="268">
        <f t="shared" si="61"/>
        <v>0</v>
      </c>
      <c r="T126" s="268">
        <f t="shared" si="61"/>
        <v>0</v>
      </c>
      <c r="U126" s="268">
        <f t="shared" si="61"/>
        <v>0</v>
      </c>
      <c r="V126" s="268">
        <f t="shared" si="61"/>
        <v>0</v>
      </c>
      <c r="W126" s="268">
        <f t="shared" si="61"/>
        <v>0</v>
      </c>
      <c r="X126" s="268">
        <f t="shared" si="61"/>
        <v>0</v>
      </c>
      <c r="Y126" s="268">
        <f t="shared" si="61"/>
        <v>0</v>
      </c>
      <c r="Z126" s="268">
        <f t="shared" si="61"/>
        <v>0</v>
      </c>
      <c r="AA126" s="268">
        <f t="shared" si="61"/>
        <v>0</v>
      </c>
      <c r="AB126" s="268">
        <f t="shared" si="61"/>
        <v>0</v>
      </c>
      <c r="AC126" s="268">
        <f t="shared" si="61"/>
        <v>0</v>
      </c>
      <c r="AD126" s="268">
        <f t="shared" si="61"/>
        <v>0</v>
      </c>
      <c r="AE126" s="268">
        <f t="shared" si="61"/>
        <v>0</v>
      </c>
      <c r="AF126" s="268">
        <f t="shared" si="61"/>
        <v>0</v>
      </c>
      <c r="AG126" s="268">
        <f t="shared" si="61"/>
        <v>0</v>
      </c>
      <c r="AH126" s="268">
        <f t="shared" si="61"/>
        <v>0</v>
      </c>
      <c r="AI126" s="268">
        <f t="shared" si="61"/>
        <v>0</v>
      </c>
      <c r="AJ126" s="268">
        <f t="shared" si="61"/>
        <v>0</v>
      </c>
      <c r="AK126" s="268">
        <f t="shared" si="61"/>
        <v>0</v>
      </c>
      <c r="AL126" s="269">
        <f>SUM(G126:AK126)</f>
        <v>0</v>
      </c>
      <c r="AM126" s="315"/>
      <c r="AN126" s="270" t="b">
        <v>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4:$D$14"/>
  <customSheetViews>
    <customSheetView guid="{8C84F9F5-B296-408E-B058-38FD62EB4A0B}" filter="1" showAutoFilter="1">
      <autoFilter ref="$A$14:$AN$89">
        <filterColumn colId="2">
          <filters>
            <filter val="Cuidador"/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1878713448"/>
        </ext>
      </extLst>
    </customSheetView>
    <customSheetView guid="{3AFAE1BF-D431-4701-B0FE-308CDF890555}" filter="1" showAutoFilter="1">
      <autoFilter ref="$A$14:$AN$51">
        <filterColumn colId="3">
          <filters>
            <filter val="Proveedores Kinesiologos"/>
            <filter val="Graglia Gustavo (GEREMCIA, DIRECION MEDICA, MEDICO)"/>
            <filter val="Dr Aramayo Gerardo"/>
            <filter val="Sanchez Maria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Mojan Jorge"/>
            <filter val="Leandra Griguol"/>
            <filter val="Polo Daniela"/>
            <filter val="Lazarte Graciela"/>
            <filter val="Proveedores Medicos"/>
            <filter val="Correa Agustina"/>
            <filter val="Jerez Daiana"/>
            <filter val="Viloria Judith"/>
            <filter val="Galeano Adriana Aginaldo"/>
            <filter val="Nico(CHOFER)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815441715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73:AK73"/>
    <mergeCell ref="G74:AK74"/>
  </mergeCells>
  <conditionalFormatting sqref="Q6">
    <cfRule type="notContainsBlanks" dxfId="0" priority="1">
      <formula>LEN(TRIM(Q6))&gt;0</formula>
    </cfRule>
  </conditionalFormatting>
  <conditionalFormatting sqref="G14:AK14">
    <cfRule type="expression" dxfId="1" priority="2">
      <formula>WEEKDAY(G9,2)&gt;WEEKDAY(H9,2)</formula>
    </cfRule>
  </conditionalFormatting>
  <conditionalFormatting sqref="G13:AK13 P6">
    <cfRule type="notContainsBlanks" dxfId="0" priority="3">
      <formula>LEN(TRIM(G13))&gt;0</formula>
    </cfRule>
  </conditionalFormatting>
  <conditionalFormatting sqref="G5:I5">
    <cfRule type="notContainsBlanks" dxfId="0" priority="4">
      <formula>LEN(TRIM(G5))&gt;0</formula>
    </cfRule>
  </conditionalFormatting>
  <conditionalFormatting sqref="G14:AK14">
    <cfRule type="expression" dxfId="2" priority="5">
      <formula>MONTH(G9)&lt;&gt;MONTH($G$5&amp;1)</formula>
    </cfRule>
  </conditionalFormatting>
  <conditionalFormatting sqref="G15:AK15">
    <cfRule type="expression" dxfId="3" priority="6">
      <formula>MONTH(G9)=MONTH($G$5&amp;1)</formula>
    </cfRule>
  </conditionalFormatting>
  <conditionalFormatting sqref="G15:AK15">
    <cfRule type="expression" dxfId="4" priority="7">
      <formula>MONTH(G9)&lt;&gt;MONTH($G$5&amp;1)</formula>
    </cfRule>
  </conditionalFormatting>
  <conditionalFormatting sqref="G13:AK13">
    <cfRule type="notContainsBlanks" dxfId="0" priority="8">
      <formula>LEN(TRIM(G13))&gt;0</formula>
    </cfRule>
  </conditionalFormatting>
  <conditionalFormatting sqref="G13:AK13">
    <cfRule type="expression" dxfId="5" priority="9">
      <formula>MONTH(G9)=MONTH($G$5&amp;1)</formula>
    </cfRule>
  </conditionalFormatting>
  <conditionalFormatting sqref="A3:D12">
    <cfRule type="cellIs" dxfId="0" priority="10" operator="equal">
      <formula>FECHA</formula>
    </cfRule>
  </conditionalFormatting>
  <conditionalFormatting sqref="G9:AK12">
    <cfRule type="cellIs" dxfId="6" priority="11" operator="equal">
      <formula>"1/1/2024"</formula>
    </cfRule>
  </conditionalFormatting>
  <conditionalFormatting sqref="G9:AK12">
    <cfRule type="cellIs" dxfId="6" priority="12" operator="equal">
      <formula>"24/3/2024"</formula>
    </cfRule>
  </conditionalFormatting>
  <conditionalFormatting sqref="G9:AK12">
    <cfRule type="cellIs" dxfId="6" priority="13" operator="equal">
      <formula>"2/4/2024"</formula>
    </cfRule>
  </conditionalFormatting>
  <conditionalFormatting sqref="G9:AK12">
    <cfRule type="cellIs" dxfId="6" priority="14" operator="equal">
      <formula>"1/5/2024"</formula>
    </cfRule>
  </conditionalFormatting>
  <conditionalFormatting sqref="G9:AK12">
    <cfRule type="cellIs" dxfId="6" priority="15" operator="equal">
      <formula>"25/5/2024"</formula>
    </cfRule>
  </conditionalFormatting>
  <conditionalFormatting sqref="G9:AK12">
    <cfRule type="cellIs" dxfId="6" priority="16" operator="equal">
      <formula>"17/6/2024"</formula>
    </cfRule>
  </conditionalFormatting>
  <conditionalFormatting sqref="G9:AK12">
    <cfRule type="cellIs" dxfId="6" priority="17" operator="equal">
      <formula>"20/6/2024"</formula>
    </cfRule>
  </conditionalFormatting>
  <conditionalFormatting sqref="G9:AK12">
    <cfRule type="cellIs" dxfId="6" priority="18" operator="equal">
      <formula>"13/10/2024"</formula>
    </cfRule>
  </conditionalFormatting>
  <conditionalFormatting sqref="G9:AK12">
    <cfRule type="cellIs" dxfId="6" priority="19" operator="equal">
      <formula>"20/11/2024"</formula>
    </cfRule>
  </conditionalFormatting>
  <conditionalFormatting sqref="G9:AK12">
    <cfRule type="cellIs" dxfId="6" priority="20" operator="equal">
      <formula>"8/12/2024"</formula>
    </cfRule>
  </conditionalFormatting>
  <conditionalFormatting sqref="G9:AK12">
    <cfRule type="cellIs" dxfId="6" priority="21" operator="equal">
      <formula>"25/12/2024"</formula>
    </cfRule>
  </conditionalFormatting>
  <conditionalFormatting sqref="G9:AK12">
    <cfRule type="expression" dxfId="8" priority="22">
      <formula>G9=45334</formula>
    </cfRule>
  </conditionalFormatting>
  <conditionalFormatting sqref="G9:AK12">
    <cfRule type="expression" dxfId="8" priority="23">
      <formula>G9=45335</formula>
    </cfRule>
  </conditionalFormatting>
  <conditionalFormatting sqref="AE17">
    <cfRule type="notContainsBlanks" dxfId="0" priority="24">
      <formula>LEN(TRIM(AE17))&gt;0</formula>
    </cfRule>
  </conditionalFormatting>
  <conditionalFormatting sqref="AI9:AI12">
    <cfRule type="cellIs" dxfId="8" priority="25" operator="equal">
      <formula>"29/3/2024"</formula>
    </cfRule>
  </conditionalFormatting>
  <conditionalFormatting sqref="H9:H12">
    <cfRule type="notContainsBlanks" dxfId="0" priority="26">
      <formula>LEN(TRIM(H9))&gt;0</formula>
    </cfRule>
  </conditionalFormatting>
  <conditionalFormatting sqref="G9:AJ12">
    <cfRule type="expression" dxfId="9" priority="27">
      <formula>G9=45383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InputMessage="1" showErrorMessage="1" prompt="Haz clic e introduce un valor del intervalo" sqref="C16:C126">
      <formula1>'LISTAS DESPLEGABLES '!$E$2:$E$1000</formula1>
    </dataValidation>
    <dataValidation type="list" allowBlank="1" showInputMessage="1" showErrorMessage="1" prompt="Haz clic e introduce un valor del intervalo" sqref="D16:D126">
      <formula1>'RESUMEN '!$A$73:$A$304</formula1>
    </dataValidation>
    <dataValidation type="list" allowBlank="1" showErrorMessage="1" sqref="A16:A23 A24:B24 A25:A126">
      <formula1>'LISTAS DESPLEGABLES '!$A$2:$A$100</formula1>
    </dataValidation>
    <dataValidation type="list" allowBlank="1" showInputMessage="1" showErrorMessage="1" prompt="Haz clic e introduce un valor del intervalo" sqref="B16:B23 B25:B126">
      <formula1>'LISTAS DESPLEGABLES '!$C$2:$C$100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16.57"/>
    <col customWidth="1" min="3" max="3" width="17.29"/>
    <col customWidth="1" min="4" max="4" width="51.86"/>
    <col customWidth="1" min="5" max="6" width="0.86"/>
    <col customWidth="1" min="7" max="7" width="5.29"/>
    <col customWidth="1" min="8" max="8" width="7.43"/>
    <col customWidth="1" min="9" max="9" width="6.43"/>
    <col customWidth="1" min="10" max="10" width="6.86"/>
    <col customWidth="1" min="11" max="11" width="7.57"/>
    <col customWidth="1" min="12" max="13" width="6.29"/>
    <col customWidth="1" min="14" max="14" width="6.43"/>
    <col customWidth="1" min="15" max="15" width="7.43"/>
    <col customWidth="1" min="16" max="16" width="6.43"/>
    <col customWidth="1" min="17" max="18" width="6.86"/>
    <col customWidth="1" min="19" max="20" width="6.29"/>
    <col customWidth="1" min="21" max="21" width="6.43"/>
    <col customWidth="1" min="22" max="22" width="7.43"/>
    <col customWidth="1" min="23" max="23" width="6.43"/>
    <col customWidth="1" min="24" max="25" width="6.86"/>
    <col customWidth="1" min="26" max="27" width="6.29"/>
    <col customWidth="1" min="28" max="28" width="6.43"/>
    <col customWidth="1" min="29" max="29" width="7.43"/>
    <col customWidth="1" min="30" max="30" width="6.43"/>
    <col customWidth="1" min="31" max="32" width="6.86"/>
    <col customWidth="1" min="33" max="34" width="6.29"/>
    <col customWidth="1" min="35" max="35" width="6.43"/>
    <col customWidth="1" min="36" max="36" width="7.43"/>
    <col customWidth="1" min="37" max="37" width="6.43"/>
    <col customWidth="1" min="38" max="38" width="8.14"/>
    <col customWidth="1" min="39" max="39" width="1.71"/>
    <col customWidth="1" min="40" max="40" width="14.0"/>
  </cols>
  <sheetData>
    <row r="1" ht="25.5" customHeight="1">
      <c r="A1" s="195" t="s">
        <v>364</v>
      </c>
      <c r="B1" s="196" t="s">
        <v>365</v>
      </c>
      <c r="C1" s="197"/>
      <c r="D1" s="198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</row>
    <row r="2" ht="35.25" customHeight="1">
      <c r="A2" s="195"/>
      <c r="B2" s="200"/>
      <c r="C2" s="201"/>
      <c r="D2" s="202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</row>
    <row r="3">
      <c r="A3" s="203"/>
      <c r="B3" s="204" t="s">
        <v>366</v>
      </c>
      <c r="C3" s="197"/>
      <c r="D3" s="198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</row>
    <row r="4" ht="3.75" customHeight="1">
      <c r="A4" s="203"/>
      <c r="B4" s="206"/>
      <c r="D4" s="34"/>
      <c r="E4" s="205"/>
      <c r="F4" s="319"/>
      <c r="G4" s="320"/>
      <c r="H4" s="320"/>
      <c r="I4" s="320"/>
      <c r="J4" s="320"/>
      <c r="K4" s="320"/>
      <c r="L4" s="320"/>
      <c r="M4" s="320"/>
      <c r="N4" s="321"/>
      <c r="O4" s="205"/>
      <c r="P4" s="205"/>
      <c r="Q4" s="205"/>
      <c r="R4" s="205"/>
      <c r="S4" s="205"/>
      <c r="T4" s="205"/>
      <c r="U4" s="205"/>
      <c r="V4" s="207"/>
      <c r="W4" s="208"/>
      <c r="X4" s="208"/>
      <c r="Y4" s="208"/>
      <c r="Z4" s="208"/>
      <c r="AA4" s="208"/>
      <c r="AB4" s="208"/>
      <c r="AC4" s="208"/>
      <c r="AD4" s="208"/>
      <c r="AE4" s="208"/>
      <c r="AF4" s="209"/>
      <c r="AG4" s="205"/>
      <c r="AH4" s="207"/>
      <c r="AI4" s="208"/>
      <c r="AJ4" s="208"/>
      <c r="AK4" s="208"/>
      <c r="AL4" s="209"/>
      <c r="AM4" s="205"/>
      <c r="AN4" s="205"/>
    </row>
    <row r="5">
      <c r="A5" s="203"/>
      <c r="B5" s="206"/>
      <c r="D5" s="34"/>
      <c r="E5" s="205"/>
      <c r="F5" s="322"/>
      <c r="G5" s="211" t="s">
        <v>387</v>
      </c>
      <c r="H5" s="212"/>
      <c r="I5" s="213"/>
      <c r="J5" s="23"/>
      <c r="K5" s="214" t="s">
        <v>388</v>
      </c>
      <c r="L5" s="23"/>
      <c r="M5" s="23"/>
      <c r="N5" s="323"/>
      <c r="O5" s="205"/>
      <c r="P5" s="205"/>
      <c r="Q5" s="205"/>
      <c r="R5" s="205"/>
      <c r="S5" s="205"/>
      <c r="T5" s="205"/>
      <c r="U5" s="205"/>
      <c r="V5" s="210"/>
      <c r="W5" s="216" t="s">
        <v>369</v>
      </c>
      <c r="X5" s="217"/>
      <c r="Y5" s="217"/>
      <c r="Z5" s="217"/>
      <c r="AA5" s="217"/>
      <c r="AB5" s="217"/>
      <c r="AC5" s="217"/>
      <c r="AD5" s="217"/>
      <c r="AE5" s="217"/>
      <c r="AF5" s="218"/>
      <c r="AG5" s="205"/>
      <c r="AH5" s="219" t="s">
        <v>370</v>
      </c>
      <c r="AI5" s="220"/>
      <c r="AJ5" s="221"/>
      <c r="AK5" s="222" t="s">
        <v>371</v>
      </c>
      <c r="AL5" s="218"/>
      <c r="AM5" s="205"/>
      <c r="AN5" s="205"/>
    </row>
    <row r="6">
      <c r="A6" s="203"/>
      <c r="B6" s="206"/>
      <c r="D6" s="34"/>
      <c r="E6" s="205"/>
      <c r="F6" s="322"/>
      <c r="G6" s="23"/>
      <c r="H6" s="23"/>
      <c r="I6" s="23"/>
      <c r="J6" s="23"/>
      <c r="K6" s="23"/>
      <c r="L6" s="23"/>
      <c r="M6" s="23"/>
      <c r="N6" s="323"/>
      <c r="O6" s="205"/>
      <c r="P6" s="205"/>
      <c r="Q6" s="205"/>
      <c r="R6" s="205"/>
      <c r="S6" s="205"/>
      <c r="T6" s="205"/>
      <c r="U6" s="205"/>
      <c r="V6" s="210"/>
      <c r="W6" s="223" t="str">
        <f>"Desde "&amp;TEXT(DATE(G7,MONTH(G5&amp;1),1),"mmm-dd-yy")&amp;" /Hasta "&amp;TEXT(EOMONTH(DATE(G7,MONTH(G5&amp;1),1),0),"mmm-dd-yy")</f>
        <v>Desde jun-01-24 /Hasta jun-30-24</v>
      </c>
      <c r="X6" s="197"/>
      <c r="Y6" s="197"/>
      <c r="Z6" s="197"/>
      <c r="AA6" s="197"/>
      <c r="AB6" s="197"/>
      <c r="AC6" s="197"/>
      <c r="AD6" s="197"/>
      <c r="AE6" s="197"/>
      <c r="AF6" s="224"/>
      <c r="AG6" s="205"/>
      <c r="AH6" s="225" t="str">
        <f>G5</f>
        <v>JUNIO</v>
      </c>
      <c r="AI6" s="197"/>
      <c r="AJ6" s="198"/>
      <c r="AK6" s="226">
        <f>G7</f>
        <v>2024</v>
      </c>
      <c r="AL6" s="224"/>
      <c r="AM6" s="205"/>
      <c r="AN6" s="205"/>
    </row>
    <row r="7">
      <c r="A7" s="203"/>
      <c r="B7" s="206"/>
      <c r="D7" s="34"/>
      <c r="E7" s="205"/>
      <c r="F7" s="322"/>
      <c r="G7" s="211">
        <v>2024.0</v>
      </c>
      <c r="H7" s="212"/>
      <c r="I7" s="213"/>
      <c r="J7" s="23"/>
      <c r="K7" s="227" t="s">
        <v>372</v>
      </c>
      <c r="L7" s="23"/>
      <c r="M7" s="23"/>
      <c r="N7" s="323"/>
      <c r="O7" s="205"/>
      <c r="P7" s="205"/>
      <c r="Q7" s="205"/>
      <c r="R7" s="205"/>
      <c r="S7" s="205"/>
      <c r="T7" s="205"/>
      <c r="U7" s="205"/>
      <c r="V7" s="210"/>
      <c r="W7" s="200"/>
      <c r="X7" s="201"/>
      <c r="Y7" s="201"/>
      <c r="Z7" s="201"/>
      <c r="AA7" s="201"/>
      <c r="AB7" s="201"/>
      <c r="AC7" s="201"/>
      <c r="AD7" s="201"/>
      <c r="AE7" s="201"/>
      <c r="AF7" s="228"/>
      <c r="AG7" s="205"/>
      <c r="AH7" s="229"/>
      <c r="AI7" s="201"/>
      <c r="AJ7" s="202"/>
      <c r="AK7" s="200"/>
      <c r="AL7" s="228"/>
      <c r="AM7" s="205"/>
      <c r="AN7" s="205"/>
    </row>
    <row r="8" ht="3.75" customHeight="1">
      <c r="A8" s="203"/>
      <c r="B8" s="206"/>
      <c r="D8" s="34"/>
      <c r="E8" s="205"/>
      <c r="F8" s="324"/>
      <c r="G8" s="325"/>
      <c r="H8" s="325"/>
      <c r="I8" s="325"/>
      <c r="J8" s="325"/>
      <c r="K8" s="325"/>
      <c r="L8" s="325"/>
      <c r="M8" s="325"/>
      <c r="N8" s="326"/>
      <c r="O8" s="205"/>
      <c r="P8" s="205"/>
      <c r="Q8" s="205"/>
      <c r="R8" s="205"/>
      <c r="S8" s="205"/>
      <c r="T8" s="205"/>
      <c r="U8" s="205"/>
      <c r="V8" s="230"/>
      <c r="W8" s="231"/>
      <c r="X8" s="231"/>
      <c r="Y8" s="231"/>
      <c r="Z8" s="231"/>
      <c r="AA8" s="231"/>
      <c r="AB8" s="231"/>
      <c r="AC8" s="231"/>
      <c r="AD8" s="231"/>
      <c r="AE8" s="231"/>
      <c r="AF8" s="232"/>
      <c r="AG8" s="205"/>
      <c r="AH8" s="230"/>
      <c r="AI8" s="231"/>
      <c r="AJ8" s="231"/>
      <c r="AK8" s="231"/>
      <c r="AL8" s="232"/>
      <c r="AM8" s="205"/>
      <c r="AN8" s="205"/>
    </row>
    <row r="9">
      <c r="A9" s="203"/>
      <c r="B9" s="206"/>
      <c r="D9" s="34"/>
      <c r="E9" s="205"/>
      <c r="F9" s="205"/>
      <c r="G9" s="233">
        <f>DATE(G7,MONTH(G5&amp;1),1)</f>
        <v>45444</v>
      </c>
      <c r="H9" s="233">
        <f t="shared" ref="H9:AK9" si="1">G9+1</f>
        <v>45445</v>
      </c>
      <c r="I9" s="233">
        <f t="shared" si="1"/>
        <v>45446</v>
      </c>
      <c r="J9" s="233">
        <f t="shared" si="1"/>
        <v>45447</v>
      </c>
      <c r="K9" s="233">
        <f t="shared" si="1"/>
        <v>45448</v>
      </c>
      <c r="L9" s="233">
        <f t="shared" si="1"/>
        <v>45449</v>
      </c>
      <c r="M9" s="233">
        <f t="shared" si="1"/>
        <v>45450</v>
      </c>
      <c r="N9" s="233">
        <f t="shared" si="1"/>
        <v>45451</v>
      </c>
      <c r="O9" s="233">
        <f t="shared" si="1"/>
        <v>45452</v>
      </c>
      <c r="P9" s="233">
        <f t="shared" si="1"/>
        <v>45453</v>
      </c>
      <c r="Q9" s="233">
        <f t="shared" si="1"/>
        <v>45454</v>
      </c>
      <c r="R9" s="233">
        <f t="shared" si="1"/>
        <v>45455</v>
      </c>
      <c r="S9" s="233">
        <f t="shared" si="1"/>
        <v>45456</v>
      </c>
      <c r="T9" s="233">
        <f t="shared" si="1"/>
        <v>45457</v>
      </c>
      <c r="U9" s="233">
        <f t="shared" si="1"/>
        <v>45458</v>
      </c>
      <c r="V9" s="233">
        <f t="shared" si="1"/>
        <v>45459</v>
      </c>
      <c r="W9" s="233">
        <f t="shared" si="1"/>
        <v>45460</v>
      </c>
      <c r="X9" s="233">
        <f t="shared" si="1"/>
        <v>45461</v>
      </c>
      <c r="Y9" s="233">
        <f t="shared" si="1"/>
        <v>45462</v>
      </c>
      <c r="Z9" s="233">
        <f t="shared" si="1"/>
        <v>45463</v>
      </c>
      <c r="AA9" s="343">
        <f t="shared" si="1"/>
        <v>45464</v>
      </c>
      <c r="AB9" s="233">
        <f t="shared" si="1"/>
        <v>45465</v>
      </c>
      <c r="AC9" s="233">
        <f t="shared" si="1"/>
        <v>45466</v>
      </c>
      <c r="AD9" s="233">
        <f t="shared" si="1"/>
        <v>45467</v>
      </c>
      <c r="AE9" s="233">
        <f t="shared" si="1"/>
        <v>45468</v>
      </c>
      <c r="AF9" s="233">
        <f t="shared" si="1"/>
        <v>45469</v>
      </c>
      <c r="AG9" s="233">
        <f t="shared" si="1"/>
        <v>45470</v>
      </c>
      <c r="AH9" s="233">
        <f t="shared" si="1"/>
        <v>45471</v>
      </c>
      <c r="AI9" s="233">
        <f t="shared" si="1"/>
        <v>45472</v>
      </c>
      <c r="AJ9" s="233">
        <f t="shared" si="1"/>
        <v>45473</v>
      </c>
      <c r="AK9" s="233">
        <f t="shared" si="1"/>
        <v>45474</v>
      </c>
      <c r="AL9" s="235"/>
      <c r="AM9" s="205"/>
      <c r="AN9" s="236"/>
    </row>
    <row r="10">
      <c r="A10" s="203"/>
      <c r="B10" s="206"/>
      <c r="D10" s="34"/>
      <c r="E10" s="205"/>
      <c r="F10" s="205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05"/>
      <c r="AN10" s="205"/>
    </row>
    <row r="11">
      <c r="A11" s="203"/>
      <c r="B11" s="206"/>
      <c r="D11" s="34"/>
      <c r="E11" s="205"/>
      <c r="F11" s="205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05"/>
      <c r="AN11" s="205"/>
    </row>
    <row r="12" ht="18.0" customHeight="1">
      <c r="A12" s="203"/>
      <c r="B12" s="200"/>
      <c r="C12" s="201"/>
      <c r="D12" s="202"/>
      <c r="E12" s="205"/>
      <c r="F12" s="205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05"/>
      <c r="AN12" s="205"/>
    </row>
    <row r="13" ht="7.5" customHeight="1">
      <c r="A13" s="203"/>
      <c r="B13" s="23"/>
      <c r="C13" s="23"/>
      <c r="D13" s="23"/>
      <c r="E13" s="205"/>
      <c r="F13" s="205"/>
      <c r="G13" s="239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05"/>
      <c r="AM13" s="205"/>
      <c r="AN13" s="205"/>
    </row>
    <row r="14" ht="18.0" customHeight="1">
      <c r="A14" s="241"/>
      <c r="B14" s="242" t="s">
        <v>373</v>
      </c>
      <c r="C14" s="72" t="s">
        <v>374</v>
      </c>
      <c r="D14" s="72" t="s">
        <v>375</v>
      </c>
      <c r="E14" s="243"/>
      <c r="F14" s="243"/>
      <c r="G14" s="244" t="str">
        <f>PROPER(LEFT(TEXT(G9,"dddd"),2))</f>
        <v>Sá</v>
      </c>
      <c r="H14" s="244" t="str">
        <f t="shared" ref="H14:AK14" si="2">PROPER(LEFT(TEXT(H9,"dddd"),3))</f>
        <v>Dom</v>
      </c>
      <c r="I14" s="244" t="str">
        <f t="shared" si="2"/>
        <v>Lun</v>
      </c>
      <c r="J14" s="244" t="str">
        <f t="shared" si="2"/>
        <v>Mar</v>
      </c>
      <c r="K14" s="244" t="str">
        <f t="shared" si="2"/>
        <v>Mié</v>
      </c>
      <c r="L14" s="244" t="str">
        <f t="shared" si="2"/>
        <v>Jue</v>
      </c>
      <c r="M14" s="244" t="str">
        <f t="shared" si="2"/>
        <v>Vie</v>
      </c>
      <c r="N14" s="244" t="str">
        <f t="shared" si="2"/>
        <v>Sáb</v>
      </c>
      <c r="O14" s="244" t="str">
        <f t="shared" si="2"/>
        <v>Dom</v>
      </c>
      <c r="P14" s="244" t="str">
        <f t="shared" si="2"/>
        <v>Lun</v>
      </c>
      <c r="Q14" s="244" t="str">
        <f t="shared" si="2"/>
        <v>Mar</v>
      </c>
      <c r="R14" s="244" t="str">
        <f t="shared" si="2"/>
        <v>Mié</v>
      </c>
      <c r="S14" s="244" t="str">
        <f t="shared" si="2"/>
        <v>Jue</v>
      </c>
      <c r="T14" s="244" t="str">
        <f t="shared" si="2"/>
        <v>Vie</v>
      </c>
      <c r="U14" s="244" t="str">
        <f t="shared" si="2"/>
        <v>Sáb</v>
      </c>
      <c r="V14" s="244" t="str">
        <f t="shared" si="2"/>
        <v>Dom</v>
      </c>
      <c r="W14" s="244" t="str">
        <f t="shared" si="2"/>
        <v>Lun</v>
      </c>
      <c r="X14" s="244" t="str">
        <f t="shared" si="2"/>
        <v>Mar</v>
      </c>
      <c r="Y14" s="244" t="str">
        <f t="shared" si="2"/>
        <v>Mié</v>
      </c>
      <c r="Z14" s="244" t="str">
        <f t="shared" si="2"/>
        <v>Jue</v>
      </c>
      <c r="AA14" s="244" t="str">
        <f t="shared" si="2"/>
        <v>Vie</v>
      </c>
      <c r="AB14" s="244" t="str">
        <f t="shared" si="2"/>
        <v>Sáb</v>
      </c>
      <c r="AC14" s="244" t="str">
        <f t="shared" si="2"/>
        <v>Dom</v>
      </c>
      <c r="AD14" s="244" t="str">
        <f t="shared" si="2"/>
        <v>Lun</v>
      </c>
      <c r="AE14" s="244" t="str">
        <f t="shared" si="2"/>
        <v>Mar</v>
      </c>
      <c r="AF14" s="244" t="str">
        <f t="shared" si="2"/>
        <v>Mié</v>
      </c>
      <c r="AG14" s="244" t="str">
        <f t="shared" si="2"/>
        <v>Jue</v>
      </c>
      <c r="AH14" s="244" t="str">
        <f t="shared" si="2"/>
        <v>Vie</v>
      </c>
      <c r="AI14" s="244" t="str">
        <f t="shared" si="2"/>
        <v>Sáb</v>
      </c>
      <c r="AJ14" s="244" t="str">
        <f t="shared" si="2"/>
        <v>Dom</v>
      </c>
      <c r="AK14" s="245" t="str">
        <f t="shared" si="2"/>
        <v>Lun</v>
      </c>
      <c r="AL14" s="246" t="s">
        <v>376</v>
      </c>
      <c r="AM14" s="247"/>
      <c r="AN14" s="248" t="s">
        <v>377</v>
      </c>
    </row>
    <row r="15" ht="5.25" customHeight="1">
      <c r="A15" s="249"/>
      <c r="B15" s="205"/>
      <c r="C15" s="205"/>
      <c r="D15" s="205"/>
      <c r="E15" s="205"/>
      <c r="F15" s="205"/>
      <c r="G15" s="250"/>
      <c r="H15" s="251"/>
      <c r="I15" s="252"/>
      <c r="J15" s="252"/>
      <c r="K15" s="252"/>
      <c r="L15" s="252"/>
      <c r="M15" s="251"/>
      <c r="N15" s="250"/>
      <c r="O15" s="250"/>
      <c r="P15" s="252"/>
      <c r="Q15" s="252"/>
      <c r="R15" s="252"/>
      <c r="S15" s="252"/>
      <c r="T15" s="253"/>
      <c r="U15" s="250"/>
      <c r="V15" s="250"/>
      <c r="W15" s="252"/>
      <c r="X15" s="252"/>
      <c r="Y15" s="252"/>
      <c r="Z15" s="252"/>
      <c r="AA15" s="253"/>
      <c r="AB15" s="250"/>
      <c r="AC15" s="250"/>
      <c r="AD15" s="252"/>
      <c r="AE15" s="252"/>
      <c r="AF15" s="252"/>
      <c r="AG15" s="252"/>
      <c r="AH15" s="253"/>
      <c r="AI15" s="250"/>
      <c r="AJ15" s="250"/>
      <c r="AK15" s="252"/>
      <c r="AL15" s="254"/>
      <c r="AM15" s="255"/>
      <c r="AN15" s="255"/>
    </row>
    <row r="16" ht="14.25" customHeight="1">
      <c r="A16" s="249" t="s">
        <v>9</v>
      </c>
      <c r="B16" s="256"/>
      <c r="C16" s="256" t="s">
        <v>30</v>
      </c>
      <c r="D16" s="256" t="s">
        <v>132</v>
      </c>
      <c r="E16" s="205"/>
      <c r="F16" s="205"/>
      <c r="G16" s="344"/>
      <c r="H16" s="344"/>
      <c r="I16" s="259">
        <v>1.0</v>
      </c>
      <c r="J16" s="259"/>
      <c r="K16" s="259"/>
      <c r="L16" s="259"/>
      <c r="M16" s="258"/>
      <c r="N16" s="344"/>
      <c r="O16" s="344"/>
      <c r="P16" s="259"/>
      <c r="Q16" s="259"/>
      <c r="R16" s="259"/>
      <c r="S16" s="259"/>
      <c r="T16" s="258"/>
      <c r="U16" s="344"/>
      <c r="V16" s="344"/>
      <c r="W16" s="327"/>
      <c r="X16" s="259"/>
      <c r="Y16" s="259"/>
      <c r="Z16" s="327"/>
      <c r="AA16" s="327"/>
      <c r="AB16" s="344"/>
      <c r="AC16" s="344"/>
      <c r="AD16" s="259"/>
      <c r="AE16" s="259"/>
      <c r="AF16" s="259"/>
      <c r="AG16" s="259"/>
      <c r="AH16" s="258"/>
      <c r="AI16" s="344"/>
      <c r="AJ16" s="344"/>
      <c r="AK16" s="259"/>
      <c r="AL16" s="262">
        <f t="shared" ref="AL16:AL19" si="3">SUM(G16:AJ16)</f>
        <v>1</v>
      </c>
      <c r="AM16" s="255"/>
      <c r="AN16" s="263" t="b">
        <v>0</v>
      </c>
    </row>
    <row r="17">
      <c r="A17" s="249" t="s">
        <v>9</v>
      </c>
      <c r="B17" s="256"/>
      <c r="C17" s="256" t="s">
        <v>30</v>
      </c>
      <c r="D17" s="256" t="s">
        <v>139</v>
      </c>
      <c r="E17" s="205"/>
      <c r="F17" s="205"/>
      <c r="G17" s="344"/>
      <c r="H17" s="344"/>
      <c r="I17" s="259"/>
      <c r="J17" s="259"/>
      <c r="K17" s="259"/>
      <c r="L17" s="259"/>
      <c r="M17" s="258"/>
      <c r="N17" s="344"/>
      <c r="O17" s="344"/>
      <c r="P17" s="259"/>
      <c r="Q17" s="259"/>
      <c r="R17" s="259"/>
      <c r="S17" s="259"/>
      <c r="T17" s="258"/>
      <c r="U17" s="344"/>
      <c r="V17" s="344"/>
      <c r="W17" s="327"/>
      <c r="X17" s="259"/>
      <c r="Y17" s="259"/>
      <c r="Z17" s="327"/>
      <c r="AA17" s="327"/>
      <c r="AB17" s="344"/>
      <c r="AC17" s="344"/>
      <c r="AD17" s="259"/>
      <c r="AE17" s="259"/>
      <c r="AF17" s="259"/>
      <c r="AG17" s="259"/>
      <c r="AH17" s="258"/>
      <c r="AI17" s="344"/>
      <c r="AJ17" s="344"/>
      <c r="AK17" s="259"/>
      <c r="AL17" s="262">
        <f t="shared" si="3"/>
        <v>0</v>
      </c>
      <c r="AM17" s="255"/>
      <c r="AN17" s="263" t="b">
        <v>0</v>
      </c>
    </row>
    <row r="18">
      <c r="A18" s="249" t="s">
        <v>9</v>
      </c>
      <c r="B18" s="256"/>
      <c r="C18" s="256" t="s">
        <v>30</v>
      </c>
      <c r="D18" s="256" t="s">
        <v>131</v>
      </c>
      <c r="E18" s="205"/>
      <c r="F18" s="205"/>
      <c r="G18" s="344"/>
      <c r="H18" s="344"/>
      <c r="I18" s="259">
        <v>1.0</v>
      </c>
      <c r="J18" s="259"/>
      <c r="K18" s="259"/>
      <c r="L18" s="259"/>
      <c r="M18" s="258"/>
      <c r="N18" s="344"/>
      <c r="O18" s="344"/>
      <c r="P18" s="259"/>
      <c r="Q18" s="259"/>
      <c r="R18" s="259"/>
      <c r="S18" s="259"/>
      <c r="T18" s="258"/>
      <c r="U18" s="344"/>
      <c r="V18" s="344"/>
      <c r="W18" s="327"/>
      <c r="X18" s="259"/>
      <c r="Y18" s="259"/>
      <c r="Z18" s="327"/>
      <c r="AA18" s="327"/>
      <c r="AB18" s="344"/>
      <c r="AC18" s="344"/>
      <c r="AD18" s="259"/>
      <c r="AE18" s="259"/>
      <c r="AF18" s="259"/>
      <c r="AG18" s="259"/>
      <c r="AH18" s="258"/>
      <c r="AI18" s="344"/>
      <c r="AJ18" s="344"/>
      <c r="AK18" s="259"/>
      <c r="AL18" s="262">
        <f t="shared" si="3"/>
        <v>1</v>
      </c>
      <c r="AM18" s="264"/>
      <c r="AN18" s="263" t="b">
        <v>0</v>
      </c>
    </row>
    <row r="19">
      <c r="A19" s="249" t="s">
        <v>9</v>
      </c>
      <c r="B19" s="256"/>
      <c r="C19" s="256" t="s">
        <v>30</v>
      </c>
      <c r="D19" s="256" t="s">
        <v>137</v>
      </c>
      <c r="E19" s="205"/>
      <c r="F19" s="205"/>
      <c r="G19" s="344"/>
      <c r="H19" s="344"/>
      <c r="I19" s="259">
        <v>1.0</v>
      </c>
      <c r="J19" s="259"/>
      <c r="K19" s="259"/>
      <c r="L19" s="259"/>
      <c r="M19" s="258"/>
      <c r="N19" s="344"/>
      <c r="O19" s="344"/>
      <c r="P19" s="259"/>
      <c r="Q19" s="259"/>
      <c r="R19" s="259"/>
      <c r="S19" s="259"/>
      <c r="T19" s="258"/>
      <c r="U19" s="344"/>
      <c r="V19" s="344"/>
      <c r="W19" s="327"/>
      <c r="X19" s="259"/>
      <c r="Y19" s="259"/>
      <c r="Z19" s="327"/>
      <c r="AA19" s="327"/>
      <c r="AB19" s="344"/>
      <c r="AC19" s="344"/>
      <c r="AD19" s="259"/>
      <c r="AE19" s="259"/>
      <c r="AF19" s="259"/>
      <c r="AG19" s="259"/>
      <c r="AH19" s="258"/>
      <c r="AI19" s="344"/>
      <c r="AJ19" s="344"/>
      <c r="AK19" s="259"/>
      <c r="AL19" s="262">
        <f t="shared" si="3"/>
        <v>1</v>
      </c>
      <c r="AM19" s="264"/>
      <c r="AN19" s="263" t="b">
        <v>0</v>
      </c>
    </row>
    <row r="20">
      <c r="A20" s="249" t="s">
        <v>9</v>
      </c>
      <c r="B20" s="256"/>
      <c r="C20" s="256" t="s">
        <v>30</v>
      </c>
      <c r="D20" s="256" t="s">
        <v>136</v>
      </c>
      <c r="E20" s="205"/>
      <c r="F20" s="205"/>
      <c r="G20" s="344"/>
      <c r="H20" s="344"/>
      <c r="I20" s="259">
        <v>1.0</v>
      </c>
      <c r="J20" s="259"/>
      <c r="K20" s="259"/>
      <c r="L20" s="259"/>
      <c r="M20" s="258"/>
      <c r="N20" s="344"/>
      <c r="O20" s="344"/>
      <c r="P20" s="259"/>
      <c r="Q20" s="259"/>
      <c r="R20" s="259"/>
      <c r="S20" s="259"/>
      <c r="T20" s="258"/>
      <c r="U20" s="344"/>
      <c r="V20" s="344"/>
      <c r="W20" s="327"/>
      <c r="X20" s="259"/>
      <c r="Y20" s="259"/>
      <c r="Z20" s="327"/>
      <c r="AA20" s="327"/>
      <c r="AB20" s="344"/>
      <c r="AC20" s="344"/>
      <c r="AD20" s="259"/>
      <c r="AE20" s="259"/>
      <c r="AF20" s="259"/>
      <c r="AG20" s="259"/>
      <c r="AH20" s="258"/>
      <c r="AI20" s="344"/>
      <c r="AJ20" s="344"/>
      <c r="AK20" s="259"/>
      <c r="AL20" s="262">
        <f>SUM(G20:AK20)</f>
        <v>1</v>
      </c>
      <c r="AM20" s="264"/>
      <c r="AN20" s="263" t="b">
        <v>0</v>
      </c>
    </row>
    <row r="21" ht="15.75" customHeight="1">
      <c r="A21" s="249" t="s">
        <v>9</v>
      </c>
      <c r="B21" s="256"/>
      <c r="C21" s="256" t="s">
        <v>30</v>
      </c>
      <c r="D21" s="256" t="s">
        <v>129</v>
      </c>
      <c r="E21" s="205"/>
      <c r="F21" s="205"/>
      <c r="G21" s="344"/>
      <c r="H21" s="344"/>
      <c r="I21" s="259">
        <v>1.0</v>
      </c>
      <c r="J21" s="259"/>
      <c r="K21" s="259"/>
      <c r="L21" s="259"/>
      <c r="M21" s="258"/>
      <c r="N21" s="344"/>
      <c r="O21" s="344"/>
      <c r="P21" s="259"/>
      <c r="Q21" s="259"/>
      <c r="R21" s="259"/>
      <c r="S21" s="259"/>
      <c r="T21" s="258"/>
      <c r="U21" s="344"/>
      <c r="V21" s="344"/>
      <c r="W21" s="327"/>
      <c r="X21" s="259"/>
      <c r="Y21" s="259"/>
      <c r="Z21" s="327"/>
      <c r="AA21" s="327"/>
      <c r="AB21" s="344"/>
      <c r="AC21" s="344"/>
      <c r="AD21" s="259"/>
      <c r="AE21" s="259"/>
      <c r="AF21" s="259"/>
      <c r="AG21" s="259"/>
      <c r="AH21" s="258"/>
      <c r="AI21" s="344"/>
      <c r="AJ21" s="344"/>
      <c r="AK21" s="259"/>
      <c r="AL21" s="262">
        <f t="shared" ref="AL21:AL23" si="4">SUM(G21:AJ21)</f>
        <v>1</v>
      </c>
      <c r="AM21" s="264"/>
      <c r="AN21" s="263" t="b">
        <v>0</v>
      </c>
    </row>
    <row r="22" ht="15.75" customHeight="1">
      <c r="A22" s="249" t="s">
        <v>9</v>
      </c>
      <c r="B22" s="256"/>
      <c r="C22" s="256" t="s">
        <v>30</v>
      </c>
      <c r="D22" s="256" t="s">
        <v>130</v>
      </c>
      <c r="E22" s="205"/>
      <c r="F22" s="205"/>
      <c r="G22" s="344"/>
      <c r="H22" s="344"/>
      <c r="I22" s="259">
        <v>1.0</v>
      </c>
      <c r="J22" s="259"/>
      <c r="K22" s="259"/>
      <c r="L22" s="259"/>
      <c r="M22" s="258"/>
      <c r="N22" s="344"/>
      <c r="O22" s="344"/>
      <c r="P22" s="259"/>
      <c r="Q22" s="259"/>
      <c r="R22" s="259"/>
      <c r="S22" s="259"/>
      <c r="T22" s="258"/>
      <c r="U22" s="344"/>
      <c r="V22" s="344"/>
      <c r="W22" s="327"/>
      <c r="X22" s="259"/>
      <c r="Y22" s="259"/>
      <c r="Z22" s="327"/>
      <c r="AA22" s="257"/>
      <c r="AB22" s="344"/>
      <c r="AC22" s="344"/>
      <c r="AD22" s="259"/>
      <c r="AE22" s="259"/>
      <c r="AF22" s="259"/>
      <c r="AG22" s="259"/>
      <c r="AH22" s="258"/>
      <c r="AI22" s="344"/>
      <c r="AJ22" s="344"/>
      <c r="AK22" s="259"/>
      <c r="AL22" s="262">
        <f t="shared" si="4"/>
        <v>1</v>
      </c>
      <c r="AM22" s="264"/>
      <c r="AN22" s="263" t="b">
        <v>0</v>
      </c>
    </row>
    <row r="23" ht="15.75" customHeight="1">
      <c r="A23" s="249" t="s">
        <v>9</v>
      </c>
      <c r="B23" s="256"/>
      <c r="C23" s="256" t="s">
        <v>30</v>
      </c>
      <c r="D23" s="256"/>
      <c r="E23" s="205"/>
      <c r="F23" s="205"/>
      <c r="G23" s="344"/>
      <c r="H23" s="344"/>
      <c r="I23" s="259"/>
      <c r="J23" s="259"/>
      <c r="K23" s="259"/>
      <c r="L23" s="259"/>
      <c r="M23" s="258"/>
      <c r="N23" s="344"/>
      <c r="O23" s="344"/>
      <c r="P23" s="259"/>
      <c r="Q23" s="259"/>
      <c r="R23" s="259"/>
      <c r="S23" s="259"/>
      <c r="T23" s="258"/>
      <c r="U23" s="344"/>
      <c r="V23" s="344"/>
      <c r="W23" s="327"/>
      <c r="X23" s="259"/>
      <c r="Y23" s="259"/>
      <c r="Z23" s="327"/>
      <c r="AA23" s="257"/>
      <c r="AB23" s="344"/>
      <c r="AC23" s="344"/>
      <c r="AD23" s="259"/>
      <c r="AE23" s="259"/>
      <c r="AF23" s="259"/>
      <c r="AG23" s="259"/>
      <c r="AH23" s="258"/>
      <c r="AI23" s="344"/>
      <c r="AJ23" s="344"/>
      <c r="AK23" s="259"/>
      <c r="AL23" s="262">
        <f t="shared" si="4"/>
        <v>0</v>
      </c>
      <c r="AM23" s="265"/>
      <c r="AN23" s="263" t="b">
        <v>0</v>
      </c>
    </row>
    <row r="24" ht="15.75" customHeight="1">
      <c r="A24" s="266" t="s">
        <v>9</v>
      </c>
      <c r="B24" s="266" t="s">
        <v>9</v>
      </c>
      <c r="C24" s="267" t="s">
        <v>30</v>
      </c>
      <c r="D24" s="267" t="s">
        <v>133</v>
      </c>
      <c r="E24" s="243"/>
      <c r="F24" s="243"/>
      <c r="G24" s="268">
        <f t="shared" ref="G24:AL24" si="5">SUM(G16:G23)</f>
        <v>0</v>
      </c>
      <c r="H24" s="268">
        <f t="shared" si="5"/>
        <v>0</v>
      </c>
      <c r="I24" s="268">
        <f t="shared" si="5"/>
        <v>6</v>
      </c>
      <c r="J24" s="268">
        <f t="shared" si="5"/>
        <v>0</v>
      </c>
      <c r="K24" s="268">
        <f t="shared" si="5"/>
        <v>0</v>
      </c>
      <c r="L24" s="268">
        <f t="shared" si="5"/>
        <v>0</v>
      </c>
      <c r="M24" s="268">
        <f t="shared" si="5"/>
        <v>0</v>
      </c>
      <c r="N24" s="268">
        <f t="shared" si="5"/>
        <v>0</v>
      </c>
      <c r="O24" s="268">
        <f t="shared" si="5"/>
        <v>0</v>
      </c>
      <c r="P24" s="268">
        <f t="shared" si="5"/>
        <v>0</v>
      </c>
      <c r="Q24" s="268">
        <f t="shared" si="5"/>
        <v>0</v>
      </c>
      <c r="R24" s="268">
        <f t="shared" si="5"/>
        <v>0</v>
      </c>
      <c r="S24" s="268">
        <f t="shared" si="5"/>
        <v>0</v>
      </c>
      <c r="T24" s="268">
        <f t="shared" si="5"/>
        <v>0</v>
      </c>
      <c r="U24" s="268">
        <f t="shared" si="5"/>
        <v>0</v>
      </c>
      <c r="V24" s="268">
        <f t="shared" si="5"/>
        <v>0</v>
      </c>
      <c r="W24" s="268">
        <f t="shared" si="5"/>
        <v>0</v>
      </c>
      <c r="X24" s="268">
        <f t="shared" si="5"/>
        <v>0</v>
      </c>
      <c r="Y24" s="268">
        <f t="shared" si="5"/>
        <v>0</v>
      </c>
      <c r="Z24" s="268">
        <f t="shared" si="5"/>
        <v>0</v>
      </c>
      <c r="AA24" s="268">
        <f t="shared" si="5"/>
        <v>0</v>
      </c>
      <c r="AB24" s="268">
        <f t="shared" si="5"/>
        <v>0</v>
      </c>
      <c r="AC24" s="268">
        <f t="shared" si="5"/>
        <v>0</v>
      </c>
      <c r="AD24" s="268">
        <f t="shared" si="5"/>
        <v>0</v>
      </c>
      <c r="AE24" s="268">
        <f t="shared" si="5"/>
        <v>0</v>
      </c>
      <c r="AF24" s="268">
        <f t="shared" si="5"/>
        <v>0</v>
      </c>
      <c r="AG24" s="268">
        <f t="shared" si="5"/>
        <v>0</v>
      </c>
      <c r="AH24" s="268">
        <f t="shared" si="5"/>
        <v>0</v>
      </c>
      <c r="AI24" s="268">
        <f t="shared" si="5"/>
        <v>0</v>
      </c>
      <c r="AJ24" s="268">
        <f t="shared" si="5"/>
        <v>0</v>
      </c>
      <c r="AK24" s="268">
        <f t="shared" si="5"/>
        <v>0</v>
      </c>
      <c r="AL24" s="269">
        <f t="shared" si="5"/>
        <v>6</v>
      </c>
      <c r="AM24" s="270"/>
      <c r="AN24" s="270" t="b">
        <v>0</v>
      </c>
    </row>
    <row r="25" ht="15.75" customHeight="1">
      <c r="A25" s="249" t="s">
        <v>13</v>
      </c>
      <c r="B25" s="256" t="s">
        <v>10</v>
      </c>
      <c r="C25" s="256" t="s">
        <v>11</v>
      </c>
      <c r="D25" s="256" t="s">
        <v>146</v>
      </c>
      <c r="E25" s="205"/>
      <c r="F25" s="205"/>
      <c r="G25" s="344">
        <v>8.0</v>
      </c>
      <c r="H25" s="344">
        <v>8.0</v>
      </c>
      <c r="I25" s="259"/>
      <c r="J25" s="271">
        <v>8.0</v>
      </c>
      <c r="K25" s="271"/>
      <c r="L25" s="271"/>
      <c r="M25" s="258">
        <v>8.0</v>
      </c>
      <c r="N25" s="344"/>
      <c r="O25" s="344"/>
      <c r="P25" s="271">
        <v>8.0</v>
      </c>
      <c r="Q25" s="271">
        <v>8.0</v>
      </c>
      <c r="R25" s="271"/>
      <c r="S25" s="271"/>
      <c r="T25" s="258">
        <v>8.0</v>
      </c>
      <c r="U25" s="344">
        <v>8.0</v>
      </c>
      <c r="V25" s="344"/>
      <c r="W25" s="328">
        <v>8.0</v>
      </c>
      <c r="X25" s="271">
        <v>8.0</v>
      </c>
      <c r="Y25" s="271"/>
      <c r="Z25" s="328"/>
      <c r="AA25" s="257">
        <v>8.0</v>
      </c>
      <c r="AB25" s="344"/>
      <c r="AC25" s="344">
        <v>8.0</v>
      </c>
      <c r="AD25" s="271"/>
      <c r="AE25" s="271"/>
      <c r="AF25" s="271"/>
      <c r="AG25" s="271"/>
      <c r="AH25" s="258">
        <v>8.0</v>
      </c>
      <c r="AI25" s="344"/>
      <c r="AJ25" s="344">
        <v>8.0</v>
      </c>
      <c r="AK25" s="271"/>
      <c r="AL25" s="262">
        <f>SUM(G25:AJ25)</f>
        <v>112</v>
      </c>
      <c r="AM25" s="265"/>
      <c r="AN25" s="263" t="b">
        <v>1</v>
      </c>
    </row>
    <row r="26" ht="15.75" customHeight="1">
      <c r="A26" s="249" t="s">
        <v>13</v>
      </c>
      <c r="B26" s="256" t="s">
        <v>10</v>
      </c>
      <c r="C26" s="256" t="s">
        <v>11</v>
      </c>
      <c r="D26" s="256" t="s">
        <v>145</v>
      </c>
      <c r="E26" s="205"/>
      <c r="F26" s="205"/>
      <c r="G26" s="344">
        <v>8.0</v>
      </c>
      <c r="H26" s="344"/>
      <c r="I26" s="259">
        <v>8.0</v>
      </c>
      <c r="J26" s="271"/>
      <c r="K26" s="271">
        <v>8.0</v>
      </c>
      <c r="L26" s="271">
        <v>8.0</v>
      </c>
      <c r="M26" s="258"/>
      <c r="N26" s="344">
        <v>8.0</v>
      </c>
      <c r="O26" s="344">
        <v>8.0</v>
      </c>
      <c r="P26" s="271"/>
      <c r="Q26" s="271"/>
      <c r="R26" s="271">
        <v>8.0</v>
      </c>
      <c r="S26" s="271">
        <v>8.0</v>
      </c>
      <c r="T26" s="258"/>
      <c r="U26" s="344"/>
      <c r="V26" s="344">
        <v>8.0</v>
      </c>
      <c r="W26" s="328">
        <v>8.0</v>
      </c>
      <c r="X26" s="271"/>
      <c r="Y26" s="271">
        <v>8.0</v>
      </c>
      <c r="Z26" s="328">
        <v>8.0</v>
      </c>
      <c r="AA26" s="257"/>
      <c r="AB26" s="344">
        <v>8.0</v>
      </c>
      <c r="AC26" s="344"/>
      <c r="AD26" s="271">
        <v>8.0</v>
      </c>
      <c r="AE26" s="271">
        <v>8.0</v>
      </c>
      <c r="AF26" s="271"/>
      <c r="AG26" s="271">
        <v>8.0</v>
      </c>
      <c r="AH26" s="258"/>
      <c r="AI26" s="344">
        <v>8.0</v>
      </c>
      <c r="AJ26" s="344">
        <v>8.0</v>
      </c>
      <c r="AK26" s="271"/>
      <c r="AL26" s="262">
        <f>SUM(G26:AK26)</f>
        <v>144</v>
      </c>
      <c r="AM26" s="264"/>
      <c r="AN26" s="263" t="b">
        <v>1</v>
      </c>
    </row>
    <row r="27" ht="15.75" customHeight="1">
      <c r="A27" s="249" t="s">
        <v>13</v>
      </c>
      <c r="B27" s="256" t="s">
        <v>10</v>
      </c>
      <c r="C27" s="256" t="s">
        <v>11</v>
      </c>
      <c r="D27" s="256" t="s">
        <v>158</v>
      </c>
      <c r="E27" s="205"/>
      <c r="F27" s="205"/>
      <c r="G27" s="344"/>
      <c r="H27" s="344"/>
      <c r="I27" s="259">
        <v>1.0</v>
      </c>
      <c r="J27" s="271">
        <v>8.0</v>
      </c>
      <c r="K27" s="271">
        <v>7.0</v>
      </c>
      <c r="L27" s="271"/>
      <c r="M27" s="258"/>
      <c r="N27" s="344"/>
      <c r="O27" s="344"/>
      <c r="P27" s="271">
        <v>1.0</v>
      </c>
      <c r="Q27" s="271">
        <v>8.0</v>
      </c>
      <c r="R27" s="271">
        <v>7.0</v>
      </c>
      <c r="S27" s="271"/>
      <c r="T27" s="258"/>
      <c r="U27" s="344"/>
      <c r="V27" s="344"/>
      <c r="W27" s="328">
        <v>1.0</v>
      </c>
      <c r="X27" s="271">
        <v>8.0</v>
      </c>
      <c r="Y27" s="271">
        <v>7.0</v>
      </c>
      <c r="Z27" s="328"/>
      <c r="AA27" s="257"/>
      <c r="AB27" s="344"/>
      <c r="AC27" s="344"/>
      <c r="AD27" s="271">
        <v>1.0</v>
      </c>
      <c r="AE27" s="271">
        <v>8.0</v>
      </c>
      <c r="AF27" s="271">
        <v>7.0</v>
      </c>
      <c r="AG27" s="271"/>
      <c r="AH27" s="258"/>
      <c r="AI27" s="344"/>
      <c r="AJ27" s="344"/>
      <c r="AK27" s="271"/>
      <c r="AL27" s="262">
        <f>SUM(G27:AJ27)</f>
        <v>64</v>
      </c>
      <c r="AM27" s="264"/>
      <c r="AN27" s="263" t="b">
        <v>0</v>
      </c>
    </row>
    <row r="28" ht="15.75" customHeight="1">
      <c r="A28" s="249" t="s">
        <v>13</v>
      </c>
      <c r="B28" s="256" t="s">
        <v>10</v>
      </c>
      <c r="C28" s="256" t="s">
        <v>11</v>
      </c>
      <c r="D28" s="256" t="s">
        <v>167</v>
      </c>
      <c r="E28" s="205"/>
      <c r="F28" s="205"/>
      <c r="G28" s="344"/>
      <c r="H28" s="344"/>
      <c r="I28" s="259"/>
      <c r="J28" s="271">
        <v>8.0</v>
      </c>
      <c r="K28" s="271">
        <v>8.0</v>
      </c>
      <c r="L28" s="271"/>
      <c r="M28" s="258"/>
      <c r="N28" s="344">
        <v>8.0</v>
      </c>
      <c r="O28" s="344">
        <v>8.0</v>
      </c>
      <c r="P28" s="271"/>
      <c r="Q28" s="271"/>
      <c r="R28" s="271">
        <v>8.0</v>
      </c>
      <c r="S28" s="271">
        <v>8.0</v>
      </c>
      <c r="T28" s="258"/>
      <c r="U28" s="344"/>
      <c r="V28" s="344">
        <v>8.0</v>
      </c>
      <c r="W28" s="328"/>
      <c r="X28" s="271">
        <v>8.0</v>
      </c>
      <c r="Y28" s="271"/>
      <c r="Z28" s="328"/>
      <c r="AA28" s="257">
        <v>8.0</v>
      </c>
      <c r="AB28" s="344">
        <v>8.0</v>
      </c>
      <c r="AC28" s="344"/>
      <c r="AD28" s="271"/>
      <c r="AE28" s="271">
        <v>8.0</v>
      </c>
      <c r="AF28" s="271">
        <v>8.0</v>
      </c>
      <c r="AG28" s="271"/>
      <c r="AH28" s="258"/>
      <c r="AI28" s="344">
        <v>8.0</v>
      </c>
      <c r="AJ28" s="344"/>
      <c r="AK28" s="271"/>
      <c r="AL28" s="262">
        <f t="shared" ref="AL28:AL30" si="6">SUM(G28:AK28)</f>
        <v>104</v>
      </c>
      <c r="AM28" s="264"/>
      <c r="AN28" s="263" t="b">
        <v>1</v>
      </c>
    </row>
    <row r="29" ht="15.75" customHeight="1">
      <c r="A29" s="249" t="s">
        <v>13</v>
      </c>
      <c r="B29" s="256" t="s">
        <v>10</v>
      </c>
      <c r="C29" s="256" t="s">
        <v>11</v>
      </c>
      <c r="D29" s="256" t="s">
        <v>193</v>
      </c>
      <c r="E29" s="205"/>
      <c r="F29" s="205"/>
      <c r="G29" s="344">
        <v>1.0</v>
      </c>
      <c r="H29" s="344">
        <v>8.0</v>
      </c>
      <c r="I29" s="259">
        <v>7.0</v>
      </c>
      <c r="J29" s="271"/>
      <c r="K29" s="271">
        <v>1.0</v>
      </c>
      <c r="L29" s="271">
        <v>8.0</v>
      </c>
      <c r="M29" s="258">
        <v>8.0</v>
      </c>
      <c r="N29" s="344">
        <v>7.0</v>
      </c>
      <c r="O29" s="344">
        <v>1.0</v>
      </c>
      <c r="P29" s="271">
        <v>7.0</v>
      </c>
      <c r="Q29" s="271"/>
      <c r="R29" s="271"/>
      <c r="S29" s="271">
        <v>1.0</v>
      </c>
      <c r="T29" s="258">
        <v>8.0</v>
      </c>
      <c r="U29" s="344">
        <v>8.0</v>
      </c>
      <c r="V29" s="344">
        <v>7.0</v>
      </c>
      <c r="W29" s="328"/>
      <c r="X29" s="271"/>
      <c r="Y29" s="271">
        <v>1.0</v>
      </c>
      <c r="Z29" s="328">
        <v>8.0</v>
      </c>
      <c r="AA29" s="257">
        <v>7.0</v>
      </c>
      <c r="AB29" s="344">
        <v>1.0</v>
      </c>
      <c r="AC29" s="344">
        <v>8.0</v>
      </c>
      <c r="AD29" s="271">
        <v>7.0</v>
      </c>
      <c r="AE29" s="271"/>
      <c r="AF29" s="271">
        <v>1.0</v>
      </c>
      <c r="AG29" s="271">
        <v>8.0</v>
      </c>
      <c r="AH29" s="258">
        <v>8.0</v>
      </c>
      <c r="AI29" s="344">
        <v>7.0</v>
      </c>
      <c r="AJ29" s="344"/>
      <c r="AK29" s="271"/>
      <c r="AL29" s="262">
        <f t="shared" si="6"/>
        <v>128</v>
      </c>
      <c r="AM29" s="264"/>
      <c r="AN29" s="263" t="b">
        <v>1</v>
      </c>
    </row>
    <row r="30" ht="15.75" customHeight="1">
      <c r="A30" s="249" t="s">
        <v>13</v>
      </c>
      <c r="B30" s="256" t="s">
        <v>10</v>
      </c>
      <c r="C30" s="256" t="s">
        <v>11</v>
      </c>
      <c r="D30" s="256" t="s">
        <v>166</v>
      </c>
      <c r="E30" s="205"/>
      <c r="F30" s="205"/>
      <c r="G30" s="344">
        <v>7.0</v>
      </c>
      <c r="H30" s="344">
        <v>8.0</v>
      </c>
      <c r="I30" s="259">
        <v>8.0</v>
      </c>
      <c r="J30" s="271"/>
      <c r="K30" s="271"/>
      <c r="L30" s="271">
        <v>8.0</v>
      </c>
      <c r="M30" s="258">
        <v>8.0</v>
      </c>
      <c r="N30" s="344">
        <v>1.0</v>
      </c>
      <c r="O30" s="344">
        <v>7.0</v>
      </c>
      <c r="P30" s="271">
        <v>8.0</v>
      </c>
      <c r="Q30" s="271">
        <v>8.0</v>
      </c>
      <c r="R30" s="271">
        <v>1.0</v>
      </c>
      <c r="S30" s="271">
        <v>7.0</v>
      </c>
      <c r="T30" s="258">
        <v>8.0</v>
      </c>
      <c r="U30" s="344">
        <v>8.0</v>
      </c>
      <c r="V30" s="344">
        <v>1.0</v>
      </c>
      <c r="W30" s="328">
        <v>7.0</v>
      </c>
      <c r="X30" s="271"/>
      <c r="Y30" s="271">
        <v>8.0</v>
      </c>
      <c r="Z30" s="328">
        <v>8.0</v>
      </c>
      <c r="AA30" s="257">
        <v>1.0</v>
      </c>
      <c r="AB30" s="344">
        <v>7.0</v>
      </c>
      <c r="AC30" s="344">
        <v>8.0</v>
      </c>
      <c r="AD30" s="271">
        <v>8.0</v>
      </c>
      <c r="AE30" s="271"/>
      <c r="AF30" s="271">
        <v>8.0</v>
      </c>
      <c r="AG30" s="271">
        <v>8.0</v>
      </c>
      <c r="AH30" s="258">
        <v>8.0</v>
      </c>
      <c r="AI30" s="344">
        <v>1.0</v>
      </c>
      <c r="AJ30" s="344">
        <v>8.0</v>
      </c>
      <c r="AK30" s="271"/>
      <c r="AL30" s="262">
        <f t="shared" si="6"/>
        <v>168</v>
      </c>
      <c r="AM30" s="265"/>
      <c r="AN30" s="263" t="b">
        <v>0</v>
      </c>
    </row>
    <row r="31" ht="15.75" customHeight="1">
      <c r="A31" s="249" t="s">
        <v>13</v>
      </c>
      <c r="B31" s="256" t="s">
        <v>10</v>
      </c>
      <c r="C31" s="256" t="s">
        <v>11</v>
      </c>
      <c r="D31" s="256"/>
      <c r="E31" s="205"/>
      <c r="F31" s="205"/>
      <c r="G31" s="344"/>
      <c r="H31" s="344"/>
      <c r="I31" s="259"/>
      <c r="J31" s="271"/>
      <c r="K31" s="271"/>
      <c r="L31" s="271"/>
      <c r="M31" s="258"/>
      <c r="N31" s="344"/>
      <c r="O31" s="344"/>
      <c r="P31" s="271"/>
      <c r="Q31" s="271"/>
      <c r="R31" s="271"/>
      <c r="S31" s="271"/>
      <c r="T31" s="258"/>
      <c r="U31" s="344"/>
      <c r="V31" s="344"/>
      <c r="W31" s="328"/>
      <c r="X31" s="271"/>
      <c r="Y31" s="271"/>
      <c r="Z31" s="328"/>
      <c r="AA31" s="257"/>
      <c r="AB31" s="344"/>
      <c r="AC31" s="344"/>
      <c r="AD31" s="271"/>
      <c r="AE31" s="271"/>
      <c r="AF31" s="271"/>
      <c r="AG31" s="271"/>
      <c r="AH31" s="258"/>
      <c r="AI31" s="344"/>
      <c r="AJ31" s="344"/>
      <c r="AK31" s="271"/>
      <c r="AL31" s="262">
        <f t="shared" ref="AL31:AL34" si="7">SUM(G31:AJ31)</f>
        <v>0</v>
      </c>
      <c r="AM31" s="265"/>
      <c r="AN31" s="263" t="b">
        <v>0</v>
      </c>
    </row>
    <row r="32" ht="15.75" customHeight="1">
      <c r="A32" s="249" t="s">
        <v>13</v>
      </c>
      <c r="B32" s="256" t="s">
        <v>10</v>
      </c>
      <c r="C32" s="256" t="s">
        <v>11</v>
      </c>
      <c r="D32" s="256"/>
      <c r="E32" s="205"/>
      <c r="F32" s="205"/>
      <c r="G32" s="344"/>
      <c r="H32" s="344"/>
      <c r="I32" s="259"/>
      <c r="J32" s="271"/>
      <c r="K32" s="271"/>
      <c r="L32" s="271"/>
      <c r="M32" s="258"/>
      <c r="N32" s="344"/>
      <c r="O32" s="344"/>
      <c r="P32" s="271"/>
      <c r="Q32" s="271"/>
      <c r="R32" s="271"/>
      <c r="S32" s="271"/>
      <c r="T32" s="258"/>
      <c r="U32" s="344"/>
      <c r="V32" s="344"/>
      <c r="W32" s="328"/>
      <c r="X32" s="271"/>
      <c r="Y32" s="271"/>
      <c r="Z32" s="328"/>
      <c r="AA32" s="257"/>
      <c r="AB32" s="344"/>
      <c r="AC32" s="344"/>
      <c r="AD32" s="271"/>
      <c r="AE32" s="271"/>
      <c r="AF32" s="271"/>
      <c r="AG32" s="271"/>
      <c r="AH32" s="258"/>
      <c r="AI32" s="344"/>
      <c r="AJ32" s="344"/>
      <c r="AK32" s="271"/>
      <c r="AL32" s="262">
        <f t="shared" si="7"/>
        <v>0</v>
      </c>
      <c r="AM32" s="264"/>
      <c r="AN32" s="263" t="b">
        <v>0</v>
      </c>
    </row>
    <row r="33" ht="15.75" customHeight="1">
      <c r="A33" s="249" t="s">
        <v>13</v>
      </c>
      <c r="B33" s="256" t="s">
        <v>10</v>
      </c>
      <c r="C33" s="256" t="s">
        <v>11</v>
      </c>
      <c r="D33" s="256"/>
      <c r="E33" s="205"/>
      <c r="F33" s="205"/>
      <c r="G33" s="344"/>
      <c r="H33" s="344"/>
      <c r="I33" s="259"/>
      <c r="J33" s="271"/>
      <c r="K33" s="271"/>
      <c r="L33" s="271"/>
      <c r="M33" s="258"/>
      <c r="N33" s="344"/>
      <c r="O33" s="344"/>
      <c r="P33" s="271"/>
      <c r="Q33" s="271"/>
      <c r="R33" s="271"/>
      <c r="S33" s="271"/>
      <c r="T33" s="258"/>
      <c r="U33" s="344"/>
      <c r="V33" s="344"/>
      <c r="W33" s="328"/>
      <c r="X33" s="271"/>
      <c r="Y33" s="271"/>
      <c r="Z33" s="328"/>
      <c r="AA33" s="257"/>
      <c r="AB33" s="344"/>
      <c r="AC33" s="344"/>
      <c r="AD33" s="271"/>
      <c r="AE33" s="271"/>
      <c r="AF33" s="271"/>
      <c r="AG33" s="271"/>
      <c r="AH33" s="258"/>
      <c r="AI33" s="344"/>
      <c r="AJ33" s="344"/>
      <c r="AK33" s="271"/>
      <c r="AL33" s="262">
        <f t="shared" si="7"/>
        <v>0</v>
      </c>
      <c r="AM33" s="264"/>
      <c r="AN33" s="263" t="b">
        <v>0</v>
      </c>
    </row>
    <row r="34" ht="15.75" customHeight="1">
      <c r="A34" s="249" t="s">
        <v>13</v>
      </c>
      <c r="B34" s="256" t="s">
        <v>10</v>
      </c>
      <c r="C34" s="256" t="s">
        <v>11</v>
      </c>
      <c r="D34" s="256"/>
      <c r="E34" s="205"/>
      <c r="F34" s="205"/>
      <c r="G34" s="344"/>
      <c r="H34" s="344"/>
      <c r="I34" s="259"/>
      <c r="J34" s="271"/>
      <c r="K34" s="271"/>
      <c r="L34" s="271"/>
      <c r="M34" s="258"/>
      <c r="N34" s="344"/>
      <c r="O34" s="344"/>
      <c r="P34" s="271"/>
      <c r="Q34" s="271"/>
      <c r="R34" s="271"/>
      <c r="S34" s="271"/>
      <c r="T34" s="258"/>
      <c r="U34" s="344"/>
      <c r="V34" s="344"/>
      <c r="W34" s="328"/>
      <c r="X34" s="271"/>
      <c r="Y34" s="271"/>
      <c r="Z34" s="328"/>
      <c r="AA34" s="257"/>
      <c r="AB34" s="344"/>
      <c r="AC34" s="344"/>
      <c r="AD34" s="271"/>
      <c r="AE34" s="271"/>
      <c r="AF34" s="271"/>
      <c r="AG34" s="271"/>
      <c r="AH34" s="258"/>
      <c r="AI34" s="344"/>
      <c r="AJ34" s="344"/>
      <c r="AK34" s="271"/>
      <c r="AL34" s="262">
        <f t="shared" si="7"/>
        <v>0</v>
      </c>
      <c r="AM34" s="265"/>
      <c r="AN34" s="263" t="b">
        <v>0</v>
      </c>
    </row>
    <row r="35" ht="15.75" customHeight="1">
      <c r="A35" s="266" t="s">
        <v>13</v>
      </c>
      <c r="B35" s="267" t="s">
        <v>10</v>
      </c>
      <c r="C35" s="267" t="s">
        <v>11</v>
      </c>
      <c r="D35" s="267" t="s">
        <v>141</v>
      </c>
      <c r="E35" s="243"/>
      <c r="F35" s="243"/>
      <c r="G35" s="268">
        <f t="shared" ref="G35:AK35" si="8">SUM(G25:G34)</f>
        <v>24</v>
      </c>
      <c r="H35" s="268">
        <f t="shared" si="8"/>
        <v>24</v>
      </c>
      <c r="I35" s="268">
        <f t="shared" si="8"/>
        <v>24</v>
      </c>
      <c r="J35" s="268">
        <f t="shared" si="8"/>
        <v>24</v>
      </c>
      <c r="K35" s="268">
        <f t="shared" si="8"/>
        <v>24</v>
      </c>
      <c r="L35" s="268">
        <f t="shared" si="8"/>
        <v>24</v>
      </c>
      <c r="M35" s="268">
        <f t="shared" si="8"/>
        <v>24</v>
      </c>
      <c r="N35" s="268">
        <f t="shared" si="8"/>
        <v>24</v>
      </c>
      <c r="O35" s="268">
        <f t="shared" si="8"/>
        <v>24</v>
      </c>
      <c r="P35" s="268">
        <f t="shared" si="8"/>
        <v>24</v>
      </c>
      <c r="Q35" s="268">
        <f t="shared" si="8"/>
        <v>24</v>
      </c>
      <c r="R35" s="268">
        <f t="shared" si="8"/>
        <v>24</v>
      </c>
      <c r="S35" s="268">
        <f t="shared" si="8"/>
        <v>24</v>
      </c>
      <c r="T35" s="268">
        <f t="shared" si="8"/>
        <v>24</v>
      </c>
      <c r="U35" s="268">
        <f t="shared" si="8"/>
        <v>24</v>
      </c>
      <c r="V35" s="268">
        <f t="shared" si="8"/>
        <v>24</v>
      </c>
      <c r="W35" s="268">
        <f t="shared" si="8"/>
        <v>24</v>
      </c>
      <c r="X35" s="268">
        <f t="shared" si="8"/>
        <v>24</v>
      </c>
      <c r="Y35" s="268">
        <f t="shared" si="8"/>
        <v>24</v>
      </c>
      <c r="Z35" s="268">
        <f t="shared" si="8"/>
        <v>24</v>
      </c>
      <c r="AA35" s="268">
        <f t="shared" si="8"/>
        <v>24</v>
      </c>
      <c r="AB35" s="268">
        <f t="shared" si="8"/>
        <v>24</v>
      </c>
      <c r="AC35" s="268">
        <f t="shared" si="8"/>
        <v>24</v>
      </c>
      <c r="AD35" s="268">
        <f t="shared" si="8"/>
        <v>24</v>
      </c>
      <c r="AE35" s="268">
        <f t="shared" si="8"/>
        <v>24</v>
      </c>
      <c r="AF35" s="268">
        <f t="shared" si="8"/>
        <v>24</v>
      </c>
      <c r="AG35" s="268">
        <f t="shared" si="8"/>
        <v>24</v>
      </c>
      <c r="AH35" s="268">
        <f t="shared" si="8"/>
        <v>24</v>
      </c>
      <c r="AI35" s="268">
        <f t="shared" si="8"/>
        <v>24</v>
      </c>
      <c r="AJ35" s="268">
        <f t="shared" si="8"/>
        <v>24</v>
      </c>
      <c r="AK35" s="268">
        <f t="shared" si="8"/>
        <v>0</v>
      </c>
      <c r="AL35" s="269">
        <f>SUM(G35:AK35)</f>
        <v>720</v>
      </c>
      <c r="AM35" s="270"/>
      <c r="AN35" s="270" t="b">
        <v>0</v>
      </c>
    </row>
    <row r="36" ht="15.75" customHeight="1">
      <c r="A36" s="249" t="s">
        <v>13</v>
      </c>
      <c r="B36" s="256" t="s">
        <v>10</v>
      </c>
      <c r="C36" s="256" t="s">
        <v>15</v>
      </c>
      <c r="D36" s="256" t="s">
        <v>248</v>
      </c>
      <c r="E36" s="205"/>
      <c r="F36" s="205"/>
      <c r="G36" s="344"/>
      <c r="H36" s="344"/>
      <c r="I36" s="259"/>
      <c r="J36" s="271"/>
      <c r="K36" s="271"/>
      <c r="L36" s="271"/>
      <c r="M36" s="258"/>
      <c r="N36" s="344"/>
      <c r="O36" s="344"/>
      <c r="P36" s="271"/>
      <c r="Q36" s="271"/>
      <c r="R36" s="271"/>
      <c r="S36" s="271"/>
      <c r="T36" s="258"/>
      <c r="U36" s="344"/>
      <c r="V36" s="344"/>
      <c r="W36" s="328"/>
      <c r="X36" s="271"/>
      <c r="Y36" s="271"/>
      <c r="Z36" s="328"/>
      <c r="AA36" s="257"/>
      <c r="AB36" s="344"/>
      <c r="AC36" s="344"/>
      <c r="AD36" s="271"/>
      <c r="AE36" s="271"/>
      <c r="AF36" s="271"/>
      <c r="AG36" s="271"/>
      <c r="AH36" s="258"/>
      <c r="AI36" s="344"/>
      <c r="AJ36" s="344"/>
      <c r="AK36" s="271"/>
      <c r="AL36" s="262">
        <f>SUM(G36:AJ36)</f>
        <v>0</v>
      </c>
      <c r="AM36" s="264"/>
      <c r="AN36" s="263" t="b">
        <v>0</v>
      </c>
    </row>
    <row r="37" ht="15.75" customHeight="1">
      <c r="A37" s="249" t="s">
        <v>13</v>
      </c>
      <c r="B37" s="256" t="s">
        <v>10</v>
      </c>
      <c r="C37" s="256" t="s">
        <v>15</v>
      </c>
      <c r="D37" s="256" t="s">
        <v>251</v>
      </c>
      <c r="E37" s="205"/>
      <c r="F37" s="205"/>
      <c r="G37" s="344">
        <v>3.0</v>
      </c>
      <c r="H37" s="344"/>
      <c r="I37" s="259">
        <v>3.0</v>
      </c>
      <c r="J37" s="271">
        <v>3.0</v>
      </c>
      <c r="K37" s="271">
        <v>3.0</v>
      </c>
      <c r="L37" s="271">
        <v>3.0</v>
      </c>
      <c r="M37" s="258">
        <v>3.0</v>
      </c>
      <c r="N37" s="344">
        <v>3.0</v>
      </c>
      <c r="O37" s="344"/>
      <c r="P37" s="271">
        <v>3.0</v>
      </c>
      <c r="Q37" s="271">
        <v>3.0</v>
      </c>
      <c r="R37" s="271">
        <v>3.0</v>
      </c>
      <c r="S37" s="271">
        <v>3.0</v>
      </c>
      <c r="T37" s="258">
        <v>3.0</v>
      </c>
      <c r="U37" s="344">
        <v>4.0</v>
      </c>
      <c r="V37" s="344"/>
      <c r="W37" s="328">
        <v>3.0</v>
      </c>
      <c r="X37" s="271">
        <v>3.0</v>
      </c>
      <c r="Y37" s="271">
        <v>3.0</v>
      </c>
      <c r="Z37" s="328">
        <v>3.0</v>
      </c>
      <c r="AA37" s="257"/>
      <c r="AB37" s="344"/>
      <c r="AC37" s="344"/>
      <c r="AD37" s="271">
        <v>3.0</v>
      </c>
      <c r="AE37" s="271">
        <v>3.0</v>
      </c>
      <c r="AF37" s="271">
        <v>3.0</v>
      </c>
      <c r="AG37" s="271">
        <v>3.0</v>
      </c>
      <c r="AH37" s="258">
        <v>3.0</v>
      </c>
      <c r="AI37" s="344">
        <v>4.0</v>
      </c>
      <c r="AJ37" s="344"/>
      <c r="AK37" s="271"/>
      <c r="AL37" s="262">
        <f t="shared" ref="AL37:AL38" si="9">SUM(G37:AK37)</f>
        <v>71</v>
      </c>
      <c r="AM37" s="264"/>
      <c r="AN37" s="263" t="b">
        <v>0</v>
      </c>
    </row>
    <row r="38" ht="15.75" customHeight="1">
      <c r="A38" s="249" t="s">
        <v>13</v>
      </c>
      <c r="B38" s="256" t="s">
        <v>10</v>
      </c>
      <c r="C38" s="256" t="s">
        <v>15</v>
      </c>
      <c r="D38" s="256" t="s">
        <v>264</v>
      </c>
      <c r="E38" s="205"/>
      <c r="F38" s="205"/>
      <c r="G38" s="344"/>
      <c r="H38" s="344">
        <v>4.0</v>
      </c>
      <c r="I38" s="259">
        <v>1.0</v>
      </c>
      <c r="J38" s="271">
        <v>1.0</v>
      </c>
      <c r="K38" s="271">
        <v>1.0</v>
      </c>
      <c r="L38" s="271">
        <v>1.0</v>
      </c>
      <c r="M38" s="258">
        <v>1.0</v>
      </c>
      <c r="N38" s="344"/>
      <c r="O38" s="344">
        <v>4.0</v>
      </c>
      <c r="P38" s="271">
        <v>1.0</v>
      </c>
      <c r="Q38" s="271">
        <v>1.0</v>
      </c>
      <c r="R38" s="271"/>
      <c r="S38" s="271">
        <v>1.0</v>
      </c>
      <c r="T38" s="258">
        <v>1.0</v>
      </c>
      <c r="U38" s="344"/>
      <c r="V38" s="344">
        <v>4.0</v>
      </c>
      <c r="W38" s="328">
        <v>1.0</v>
      </c>
      <c r="X38" s="271">
        <v>1.0</v>
      </c>
      <c r="Y38" s="271">
        <v>1.0</v>
      </c>
      <c r="Z38" s="328">
        <v>1.0</v>
      </c>
      <c r="AA38" s="257">
        <v>1.0</v>
      </c>
      <c r="AB38" s="344"/>
      <c r="AC38" s="344">
        <v>4.0</v>
      </c>
      <c r="AD38" s="271">
        <v>1.0</v>
      </c>
      <c r="AE38" s="271">
        <v>1.0</v>
      </c>
      <c r="AF38" s="271">
        <v>1.0</v>
      </c>
      <c r="AG38" s="143">
        <v>1.0</v>
      </c>
      <c r="AH38" s="271">
        <v>1.0</v>
      </c>
      <c r="AI38" s="344"/>
      <c r="AJ38" s="344">
        <v>4.0</v>
      </c>
      <c r="AK38" s="271"/>
      <c r="AL38" s="262">
        <f t="shared" si="9"/>
        <v>39</v>
      </c>
      <c r="AM38" s="265"/>
      <c r="AN38" s="263" t="b">
        <v>0</v>
      </c>
    </row>
    <row r="39" ht="15.75" customHeight="1">
      <c r="A39" s="249" t="s">
        <v>13</v>
      </c>
      <c r="B39" s="256" t="s">
        <v>10</v>
      </c>
      <c r="C39" s="256" t="s">
        <v>15</v>
      </c>
      <c r="D39" s="256" t="s">
        <v>250</v>
      </c>
      <c r="E39" s="205"/>
      <c r="F39" s="205"/>
      <c r="G39" s="344"/>
      <c r="H39" s="344"/>
      <c r="I39" s="259"/>
      <c r="J39" s="271"/>
      <c r="K39" s="271"/>
      <c r="L39" s="271"/>
      <c r="M39" s="258"/>
      <c r="N39" s="344"/>
      <c r="O39" s="344"/>
      <c r="P39" s="271"/>
      <c r="Q39" s="271"/>
      <c r="R39" s="271"/>
      <c r="S39" s="271"/>
      <c r="T39" s="258"/>
      <c r="U39" s="344"/>
      <c r="V39" s="344"/>
      <c r="W39" s="328"/>
      <c r="X39" s="271"/>
      <c r="Y39" s="271"/>
      <c r="Z39" s="328"/>
      <c r="AA39" s="257"/>
      <c r="AB39" s="344"/>
      <c r="AC39" s="344"/>
      <c r="AD39" s="271"/>
      <c r="AE39" s="271"/>
      <c r="AF39" s="271"/>
      <c r="AG39" s="271"/>
      <c r="AH39" s="258"/>
      <c r="AI39" s="344"/>
      <c r="AJ39" s="344"/>
      <c r="AK39" s="271"/>
      <c r="AL39" s="262">
        <f t="shared" ref="AL39:AL41" si="10">SUM(G39:AJ39)</f>
        <v>0</v>
      </c>
      <c r="AM39" s="264"/>
      <c r="AN39" s="263" t="b">
        <v>0</v>
      </c>
    </row>
    <row r="40" ht="15.75" customHeight="1">
      <c r="A40" s="249" t="s">
        <v>13</v>
      </c>
      <c r="B40" s="256" t="s">
        <v>10</v>
      </c>
      <c r="C40" s="256" t="s">
        <v>15</v>
      </c>
      <c r="D40" s="256"/>
      <c r="E40" s="205"/>
      <c r="F40" s="205"/>
      <c r="G40" s="344"/>
      <c r="H40" s="344"/>
      <c r="I40" s="259"/>
      <c r="J40" s="271"/>
      <c r="K40" s="271"/>
      <c r="L40" s="271"/>
      <c r="M40" s="258"/>
      <c r="N40" s="344"/>
      <c r="O40" s="344"/>
      <c r="P40" s="271"/>
      <c r="Q40" s="271"/>
      <c r="R40" s="271"/>
      <c r="S40" s="271"/>
      <c r="T40" s="258"/>
      <c r="U40" s="344"/>
      <c r="V40" s="344"/>
      <c r="W40" s="328"/>
      <c r="X40" s="271"/>
      <c r="Y40" s="271"/>
      <c r="Z40" s="328"/>
      <c r="AA40" s="257"/>
      <c r="AB40" s="344"/>
      <c r="AC40" s="344"/>
      <c r="AD40" s="271"/>
      <c r="AE40" s="271"/>
      <c r="AF40" s="271"/>
      <c r="AG40" s="271"/>
      <c r="AH40" s="258"/>
      <c r="AI40" s="344"/>
      <c r="AJ40" s="344"/>
      <c r="AK40" s="271"/>
      <c r="AL40" s="262">
        <f t="shared" si="10"/>
        <v>0</v>
      </c>
      <c r="AM40" s="265"/>
      <c r="AN40" s="263" t="b">
        <v>0</v>
      </c>
    </row>
    <row r="41" ht="15.75" customHeight="1">
      <c r="A41" s="249" t="s">
        <v>13</v>
      </c>
      <c r="B41" s="256" t="s">
        <v>10</v>
      </c>
      <c r="C41" s="256" t="s">
        <v>15</v>
      </c>
      <c r="D41" s="256"/>
      <c r="E41" s="205"/>
      <c r="F41" s="205"/>
      <c r="G41" s="344"/>
      <c r="H41" s="344"/>
      <c r="I41" s="259"/>
      <c r="J41" s="271"/>
      <c r="K41" s="271"/>
      <c r="L41" s="271"/>
      <c r="M41" s="258"/>
      <c r="N41" s="344"/>
      <c r="O41" s="344"/>
      <c r="P41" s="271"/>
      <c r="Q41" s="271"/>
      <c r="R41" s="271"/>
      <c r="S41" s="271"/>
      <c r="T41" s="258"/>
      <c r="U41" s="344"/>
      <c r="V41" s="344"/>
      <c r="W41" s="328"/>
      <c r="X41" s="271"/>
      <c r="Y41" s="271"/>
      <c r="Z41" s="328"/>
      <c r="AA41" s="257"/>
      <c r="AB41" s="344"/>
      <c r="AC41" s="344"/>
      <c r="AD41" s="271"/>
      <c r="AE41" s="271"/>
      <c r="AF41" s="271"/>
      <c r="AG41" s="271"/>
      <c r="AH41" s="258"/>
      <c r="AI41" s="344"/>
      <c r="AJ41" s="344"/>
      <c r="AK41" s="271"/>
      <c r="AL41" s="262">
        <f t="shared" si="10"/>
        <v>0</v>
      </c>
      <c r="AM41" s="265"/>
      <c r="AN41" s="263" t="b">
        <v>0</v>
      </c>
    </row>
    <row r="42" ht="15.75" customHeight="1">
      <c r="A42" s="266" t="s">
        <v>13</v>
      </c>
      <c r="B42" s="267" t="s">
        <v>10</v>
      </c>
      <c r="C42" s="267" t="s">
        <v>15</v>
      </c>
      <c r="D42" s="267" t="s">
        <v>245</v>
      </c>
      <c r="E42" s="243"/>
      <c r="F42" s="243"/>
      <c r="G42" s="268">
        <f t="shared" ref="G42:AK42" si="11">SUM(G36:G41)</f>
        <v>3</v>
      </c>
      <c r="H42" s="268">
        <f t="shared" si="11"/>
        <v>4</v>
      </c>
      <c r="I42" s="268">
        <f t="shared" si="11"/>
        <v>4</v>
      </c>
      <c r="J42" s="268">
        <f t="shared" si="11"/>
        <v>4</v>
      </c>
      <c r="K42" s="268">
        <f t="shared" si="11"/>
        <v>4</v>
      </c>
      <c r="L42" s="268">
        <f t="shared" si="11"/>
        <v>4</v>
      </c>
      <c r="M42" s="268">
        <f t="shared" si="11"/>
        <v>4</v>
      </c>
      <c r="N42" s="268">
        <f t="shared" si="11"/>
        <v>3</v>
      </c>
      <c r="O42" s="268">
        <f t="shared" si="11"/>
        <v>4</v>
      </c>
      <c r="P42" s="268">
        <f t="shared" si="11"/>
        <v>4</v>
      </c>
      <c r="Q42" s="268">
        <f t="shared" si="11"/>
        <v>4</v>
      </c>
      <c r="R42" s="268">
        <f t="shared" si="11"/>
        <v>3</v>
      </c>
      <c r="S42" s="268">
        <f t="shared" si="11"/>
        <v>4</v>
      </c>
      <c r="T42" s="268">
        <f t="shared" si="11"/>
        <v>4</v>
      </c>
      <c r="U42" s="268">
        <f t="shared" si="11"/>
        <v>4</v>
      </c>
      <c r="V42" s="268">
        <f t="shared" si="11"/>
        <v>4</v>
      </c>
      <c r="W42" s="268">
        <f t="shared" si="11"/>
        <v>4</v>
      </c>
      <c r="X42" s="268">
        <f t="shared" si="11"/>
        <v>4</v>
      </c>
      <c r="Y42" s="268">
        <f t="shared" si="11"/>
        <v>4</v>
      </c>
      <c r="Z42" s="268">
        <f t="shared" si="11"/>
        <v>4</v>
      </c>
      <c r="AA42" s="268">
        <f t="shared" si="11"/>
        <v>1</v>
      </c>
      <c r="AB42" s="268">
        <f t="shared" si="11"/>
        <v>0</v>
      </c>
      <c r="AC42" s="268">
        <f t="shared" si="11"/>
        <v>4</v>
      </c>
      <c r="AD42" s="268">
        <f t="shared" si="11"/>
        <v>4</v>
      </c>
      <c r="AE42" s="268">
        <f t="shared" si="11"/>
        <v>4</v>
      </c>
      <c r="AF42" s="268">
        <f t="shared" si="11"/>
        <v>4</v>
      </c>
      <c r="AG42" s="268">
        <f t="shared" si="11"/>
        <v>4</v>
      </c>
      <c r="AH42" s="268">
        <f t="shared" si="11"/>
        <v>4</v>
      </c>
      <c r="AI42" s="268">
        <f t="shared" si="11"/>
        <v>4</v>
      </c>
      <c r="AJ42" s="268">
        <f t="shared" si="11"/>
        <v>4</v>
      </c>
      <c r="AK42" s="268">
        <f t="shared" si="11"/>
        <v>0</v>
      </c>
      <c r="AL42" s="269">
        <f>SUM(G42:AK42)</f>
        <v>110</v>
      </c>
      <c r="AM42" s="270"/>
      <c r="AN42" s="270" t="b">
        <v>0</v>
      </c>
    </row>
    <row r="43" ht="15.75" customHeight="1">
      <c r="A43" s="249" t="s">
        <v>13</v>
      </c>
      <c r="B43" s="256" t="s">
        <v>10</v>
      </c>
      <c r="C43" s="256" t="s">
        <v>22</v>
      </c>
      <c r="D43" s="256" t="s">
        <v>280</v>
      </c>
      <c r="E43" s="205"/>
      <c r="F43" s="205"/>
      <c r="G43" s="344"/>
      <c r="H43" s="344"/>
      <c r="I43" s="259"/>
      <c r="J43" s="271"/>
      <c r="K43" s="271"/>
      <c r="L43" s="271"/>
      <c r="M43" s="258"/>
      <c r="N43" s="344"/>
      <c r="O43" s="344"/>
      <c r="P43" s="271"/>
      <c r="Q43" s="271"/>
      <c r="R43" s="271"/>
      <c r="S43" s="271"/>
      <c r="T43" s="258"/>
      <c r="U43" s="344"/>
      <c r="V43" s="344"/>
      <c r="W43" s="328"/>
      <c r="X43" s="271"/>
      <c r="Y43" s="271"/>
      <c r="Z43" s="328"/>
      <c r="AA43" s="257"/>
      <c r="AB43" s="344"/>
      <c r="AC43" s="344"/>
      <c r="AD43" s="271"/>
      <c r="AE43" s="271"/>
      <c r="AF43" s="271"/>
      <c r="AG43" s="271"/>
      <c r="AH43" s="258"/>
      <c r="AI43" s="344"/>
      <c r="AJ43" s="344">
        <v>1.0</v>
      </c>
      <c r="AK43" s="271"/>
      <c r="AL43" s="262">
        <f t="shared" ref="AL43:AL44" si="12">SUM(G43:AJ43)</f>
        <v>1</v>
      </c>
      <c r="AM43" s="264"/>
      <c r="AN43" s="263" t="b">
        <v>0</v>
      </c>
    </row>
    <row r="44" ht="15.75" customHeight="1">
      <c r="A44" s="249" t="s">
        <v>13</v>
      </c>
      <c r="B44" s="256" t="s">
        <v>10</v>
      </c>
      <c r="C44" s="256" t="s">
        <v>22</v>
      </c>
      <c r="D44" s="256"/>
      <c r="E44" s="205"/>
      <c r="F44" s="205"/>
      <c r="G44" s="344"/>
      <c r="H44" s="344"/>
      <c r="I44" s="259"/>
      <c r="J44" s="271"/>
      <c r="K44" s="271"/>
      <c r="L44" s="271"/>
      <c r="M44" s="258"/>
      <c r="N44" s="344"/>
      <c r="O44" s="344"/>
      <c r="P44" s="271"/>
      <c r="Q44" s="271"/>
      <c r="R44" s="271"/>
      <c r="S44" s="271"/>
      <c r="T44" s="258"/>
      <c r="U44" s="344"/>
      <c r="V44" s="344"/>
      <c r="W44" s="328"/>
      <c r="X44" s="271"/>
      <c r="Y44" s="271"/>
      <c r="Z44" s="328"/>
      <c r="AA44" s="257"/>
      <c r="AB44" s="344"/>
      <c r="AC44" s="344"/>
      <c r="AD44" s="271"/>
      <c r="AE44" s="271"/>
      <c r="AF44" s="271"/>
      <c r="AG44" s="271"/>
      <c r="AH44" s="258"/>
      <c r="AI44" s="344"/>
      <c r="AJ44" s="344"/>
      <c r="AK44" s="271"/>
      <c r="AL44" s="262">
        <f t="shared" si="12"/>
        <v>0</v>
      </c>
      <c r="AM44" s="265"/>
      <c r="AN44" s="263" t="b">
        <v>0</v>
      </c>
    </row>
    <row r="45" ht="15.75" customHeight="1">
      <c r="A45" s="266" t="s">
        <v>13</v>
      </c>
      <c r="B45" s="267" t="s">
        <v>10</v>
      </c>
      <c r="C45" s="267" t="s">
        <v>22</v>
      </c>
      <c r="D45" s="267" t="s">
        <v>279</v>
      </c>
      <c r="E45" s="243"/>
      <c r="F45" s="243"/>
      <c r="G45" s="268">
        <f t="shared" ref="G45:AK45" si="13">SUM(G43:G44)</f>
        <v>0</v>
      </c>
      <c r="H45" s="268">
        <f t="shared" si="13"/>
        <v>0</v>
      </c>
      <c r="I45" s="268">
        <f t="shared" si="13"/>
        <v>0</v>
      </c>
      <c r="J45" s="268">
        <f t="shared" si="13"/>
        <v>0</v>
      </c>
      <c r="K45" s="268">
        <f t="shared" si="13"/>
        <v>0</v>
      </c>
      <c r="L45" s="268">
        <f t="shared" si="13"/>
        <v>0</v>
      </c>
      <c r="M45" s="268">
        <f t="shared" si="13"/>
        <v>0</v>
      </c>
      <c r="N45" s="268">
        <f t="shared" si="13"/>
        <v>0</v>
      </c>
      <c r="O45" s="268">
        <f t="shared" si="13"/>
        <v>0</v>
      </c>
      <c r="P45" s="268">
        <f t="shared" si="13"/>
        <v>0</v>
      </c>
      <c r="Q45" s="268">
        <f t="shared" si="13"/>
        <v>0</v>
      </c>
      <c r="R45" s="268">
        <f t="shared" si="13"/>
        <v>0</v>
      </c>
      <c r="S45" s="268">
        <f t="shared" si="13"/>
        <v>0</v>
      </c>
      <c r="T45" s="268">
        <f t="shared" si="13"/>
        <v>0</v>
      </c>
      <c r="U45" s="268">
        <f t="shared" si="13"/>
        <v>0</v>
      </c>
      <c r="V45" s="268">
        <f t="shared" si="13"/>
        <v>0</v>
      </c>
      <c r="W45" s="268">
        <f t="shared" si="13"/>
        <v>0</v>
      </c>
      <c r="X45" s="268">
        <f t="shared" si="13"/>
        <v>0</v>
      </c>
      <c r="Y45" s="268">
        <f t="shared" si="13"/>
        <v>0</v>
      </c>
      <c r="Z45" s="268">
        <f t="shared" si="13"/>
        <v>0</v>
      </c>
      <c r="AA45" s="268">
        <f t="shared" si="13"/>
        <v>0</v>
      </c>
      <c r="AB45" s="268">
        <f t="shared" si="13"/>
        <v>0</v>
      </c>
      <c r="AC45" s="268">
        <f t="shared" si="13"/>
        <v>0</v>
      </c>
      <c r="AD45" s="268">
        <f t="shared" si="13"/>
        <v>0</v>
      </c>
      <c r="AE45" s="268">
        <f t="shared" si="13"/>
        <v>0</v>
      </c>
      <c r="AF45" s="268">
        <f t="shared" si="13"/>
        <v>0</v>
      </c>
      <c r="AG45" s="268">
        <f t="shared" si="13"/>
        <v>0</v>
      </c>
      <c r="AH45" s="268">
        <f t="shared" si="13"/>
        <v>0</v>
      </c>
      <c r="AI45" s="268">
        <f t="shared" si="13"/>
        <v>0</v>
      </c>
      <c r="AJ45" s="268">
        <f t="shared" si="13"/>
        <v>1</v>
      </c>
      <c r="AK45" s="268">
        <f t="shared" si="13"/>
        <v>0</v>
      </c>
      <c r="AL45" s="269">
        <f t="shared" ref="AL45:AL46" si="14">SUM(G45:AK45)</f>
        <v>1</v>
      </c>
      <c r="AM45" s="270"/>
      <c r="AN45" s="270" t="b">
        <v>0</v>
      </c>
    </row>
    <row r="46" ht="15.75" customHeight="1">
      <c r="A46" s="249" t="s">
        <v>13</v>
      </c>
      <c r="B46" s="256" t="s">
        <v>10</v>
      </c>
      <c r="C46" s="256" t="s">
        <v>18</v>
      </c>
      <c r="D46" s="256" t="s">
        <v>282</v>
      </c>
      <c r="E46" s="205"/>
      <c r="F46" s="205"/>
      <c r="G46" s="344"/>
      <c r="H46" s="344"/>
      <c r="I46" s="259"/>
      <c r="J46" s="271"/>
      <c r="K46" s="271">
        <v>1.0</v>
      </c>
      <c r="L46" s="271">
        <v>1.0</v>
      </c>
      <c r="M46" s="258"/>
      <c r="N46" s="344"/>
      <c r="O46" s="344"/>
      <c r="P46" s="271"/>
      <c r="Q46" s="271"/>
      <c r="R46" s="271">
        <v>1.0</v>
      </c>
      <c r="S46" s="271"/>
      <c r="T46" s="258">
        <v>1.0</v>
      </c>
      <c r="U46" s="344"/>
      <c r="V46" s="344"/>
      <c r="W46" s="328"/>
      <c r="X46" s="271">
        <v>1.0</v>
      </c>
      <c r="Y46" s="271">
        <v>1.0</v>
      </c>
      <c r="Z46" s="328"/>
      <c r="AA46" s="257">
        <v>1.0</v>
      </c>
      <c r="AB46" s="344"/>
      <c r="AC46" s="344"/>
      <c r="AD46" s="271">
        <v>1.0</v>
      </c>
      <c r="AE46" s="271"/>
      <c r="AF46" s="271">
        <v>1.0</v>
      </c>
      <c r="AG46" s="271"/>
      <c r="AH46" s="258">
        <v>1.0</v>
      </c>
      <c r="AI46" s="344"/>
      <c r="AJ46" s="344"/>
      <c r="AK46" s="271"/>
      <c r="AL46" s="262">
        <f t="shared" si="14"/>
        <v>10</v>
      </c>
      <c r="AM46" s="264"/>
      <c r="AN46" s="263" t="b">
        <v>1</v>
      </c>
    </row>
    <row r="47" ht="15.75" customHeight="1">
      <c r="A47" s="249" t="s">
        <v>13</v>
      </c>
      <c r="B47" s="256" t="s">
        <v>10</v>
      </c>
      <c r="C47" s="256" t="s">
        <v>18</v>
      </c>
      <c r="D47" s="256"/>
      <c r="E47" s="205"/>
      <c r="F47" s="205"/>
      <c r="G47" s="344"/>
      <c r="H47" s="344"/>
      <c r="I47" s="259"/>
      <c r="J47" s="271"/>
      <c r="K47" s="271"/>
      <c r="L47" s="271"/>
      <c r="M47" s="258"/>
      <c r="N47" s="344"/>
      <c r="O47" s="344"/>
      <c r="P47" s="271"/>
      <c r="Q47" s="271"/>
      <c r="R47" s="271"/>
      <c r="S47" s="271"/>
      <c r="T47" s="258"/>
      <c r="U47" s="344"/>
      <c r="V47" s="344"/>
      <c r="W47" s="328"/>
      <c r="X47" s="271"/>
      <c r="Y47" s="271"/>
      <c r="Z47" s="328"/>
      <c r="AA47" s="257"/>
      <c r="AB47" s="344"/>
      <c r="AC47" s="344"/>
      <c r="AD47" s="271"/>
      <c r="AE47" s="271"/>
      <c r="AF47" s="271"/>
      <c r="AG47" s="271"/>
      <c r="AH47" s="258"/>
      <c r="AI47" s="344"/>
      <c r="AJ47" s="344"/>
      <c r="AK47" s="271"/>
      <c r="AL47" s="262">
        <f>SUM(G47:AJ47)</f>
        <v>0</v>
      </c>
      <c r="AM47" s="265"/>
      <c r="AN47" s="263" t="b">
        <v>0</v>
      </c>
    </row>
    <row r="48" ht="15.75" customHeight="1">
      <c r="A48" s="266" t="s">
        <v>13</v>
      </c>
      <c r="B48" s="267" t="s">
        <v>10</v>
      </c>
      <c r="C48" s="267" t="s">
        <v>18</v>
      </c>
      <c r="D48" s="267" t="s">
        <v>281</v>
      </c>
      <c r="E48" s="243"/>
      <c r="F48" s="243"/>
      <c r="G48" s="268">
        <f t="shared" ref="G48:AK48" si="15">SUM(G46:G47)</f>
        <v>0</v>
      </c>
      <c r="H48" s="268">
        <f t="shared" si="15"/>
        <v>0</v>
      </c>
      <c r="I48" s="268">
        <f t="shared" si="15"/>
        <v>0</v>
      </c>
      <c r="J48" s="268">
        <f t="shared" si="15"/>
        <v>0</v>
      </c>
      <c r="K48" s="268">
        <f t="shared" si="15"/>
        <v>1</v>
      </c>
      <c r="L48" s="268">
        <f t="shared" si="15"/>
        <v>1</v>
      </c>
      <c r="M48" s="268">
        <f t="shared" si="15"/>
        <v>0</v>
      </c>
      <c r="N48" s="268">
        <f t="shared" si="15"/>
        <v>0</v>
      </c>
      <c r="O48" s="268">
        <f t="shared" si="15"/>
        <v>0</v>
      </c>
      <c r="P48" s="268">
        <f t="shared" si="15"/>
        <v>0</v>
      </c>
      <c r="Q48" s="268">
        <f t="shared" si="15"/>
        <v>0</v>
      </c>
      <c r="R48" s="268">
        <f t="shared" si="15"/>
        <v>1</v>
      </c>
      <c r="S48" s="268">
        <f t="shared" si="15"/>
        <v>0</v>
      </c>
      <c r="T48" s="268">
        <f t="shared" si="15"/>
        <v>1</v>
      </c>
      <c r="U48" s="268">
        <f t="shared" si="15"/>
        <v>0</v>
      </c>
      <c r="V48" s="268">
        <f t="shared" si="15"/>
        <v>0</v>
      </c>
      <c r="W48" s="268">
        <f t="shared" si="15"/>
        <v>0</v>
      </c>
      <c r="X48" s="268">
        <f t="shared" si="15"/>
        <v>1</v>
      </c>
      <c r="Y48" s="268">
        <f t="shared" si="15"/>
        <v>1</v>
      </c>
      <c r="Z48" s="268">
        <f t="shared" si="15"/>
        <v>0</v>
      </c>
      <c r="AA48" s="268">
        <f t="shared" si="15"/>
        <v>1</v>
      </c>
      <c r="AB48" s="268">
        <f t="shared" si="15"/>
        <v>0</v>
      </c>
      <c r="AC48" s="268">
        <f t="shared" si="15"/>
        <v>0</v>
      </c>
      <c r="AD48" s="268">
        <f t="shared" si="15"/>
        <v>1</v>
      </c>
      <c r="AE48" s="268">
        <f t="shared" si="15"/>
        <v>0</v>
      </c>
      <c r="AF48" s="268">
        <f t="shared" si="15"/>
        <v>1</v>
      </c>
      <c r="AG48" s="268">
        <f t="shared" si="15"/>
        <v>0</v>
      </c>
      <c r="AH48" s="268">
        <f t="shared" si="15"/>
        <v>1</v>
      </c>
      <c r="AI48" s="268">
        <f t="shared" si="15"/>
        <v>0</v>
      </c>
      <c r="AJ48" s="268">
        <f t="shared" si="15"/>
        <v>0</v>
      </c>
      <c r="AK48" s="268">
        <f t="shared" si="15"/>
        <v>0</v>
      </c>
      <c r="AL48" s="269">
        <f t="shared" ref="AL48:AL49" si="16">SUM(G48:AK48)</f>
        <v>10</v>
      </c>
      <c r="AM48" s="270"/>
      <c r="AN48" s="270" t="b">
        <v>0</v>
      </c>
    </row>
    <row r="49" ht="15.75" customHeight="1">
      <c r="A49" s="249" t="s">
        <v>13</v>
      </c>
      <c r="B49" s="256" t="s">
        <v>10</v>
      </c>
      <c r="C49" s="256" t="s">
        <v>7</v>
      </c>
      <c r="D49" s="273" t="s">
        <v>268</v>
      </c>
      <c r="E49" s="205"/>
      <c r="F49" s="205"/>
      <c r="G49" s="345"/>
      <c r="H49" s="345"/>
      <c r="I49" s="278">
        <v>1.0</v>
      </c>
      <c r="J49" s="278"/>
      <c r="K49" s="278"/>
      <c r="L49" s="278">
        <v>1.0</v>
      </c>
      <c r="M49" s="277"/>
      <c r="N49" s="345"/>
      <c r="O49" s="345"/>
      <c r="P49" s="278"/>
      <c r="Q49" s="278">
        <v>1.0</v>
      </c>
      <c r="R49" s="278"/>
      <c r="S49" s="278"/>
      <c r="T49" s="277">
        <v>1.0</v>
      </c>
      <c r="U49" s="345"/>
      <c r="V49" s="345"/>
      <c r="W49" s="329"/>
      <c r="X49" s="278"/>
      <c r="Y49" s="278"/>
      <c r="Z49" s="329"/>
      <c r="AA49" s="276"/>
      <c r="AB49" s="345"/>
      <c r="AC49" s="345"/>
      <c r="AD49" s="278">
        <v>1.0</v>
      </c>
      <c r="AE49" s="278"/>
      <c r="AF49" s="278"/>
      <c r="AG49" s="278"/>
      <c r="AH49" s="277"/>
      <c r="AI49" s="345"/>
      <c r="AJ49" s="345"/>
      <c r="AK49" s="278"/>
      <c r="AL49" s="262">
        <f t="shared" si="16"/>
        <v>5</v>
      </c>
      <c r="AM49" s="264"/>
      <c r="AN49" s="263" t="b">
        <v>0</v>
      </c>
    </row>
    <row r="50" ht="15.75" customHeight="1">
      <c r="A50" s="249" t="s">
        <v>13</v>
      </c>
      <c r="B50" s="256" t="s">
        <v>10</v>
      </c>
      <c r="C50" s="256" t="s">
        <v>7</v>
      </c>
      <c r="D50" s="273"/>
      <c r="E50" s="205"/>
      <c r="F50" s="205"/>
      <c r="G50" s="344"/>
      <c r="H50" s="344"/>
      <c r="I50" s="259"/>
      <c r="J50" s="259"/>
      <c r="K50" s="259"/>
      <c r="L50" s="259"/>
      <c r="M50" s="258"/>
      <c r="N50" s="344"/>
      <c r="O50" s="344"/>
      <c r="P50" s="259"/>
      <c r="Q50" s="259"/>
      <c r="R50" s="259"/>
      <c r="S50" s="259"/>
      <c r="T50" s="258"/>
      <c r="U50" s="344"/>
      <c r="V50" s="344"/>
      <c r="W50" s="327"/>
      <c r="X50" s="259"/>
      <c r="Y50" s="259"/>
      <c r="Z50" s="327"/>
      <c r="AA50" s="257"/>
      <c r="AB50" s="344"/>
      <c r="AC50" s="344"/>
      <c r="AD50" s="259"/>
      <c r="AE50" s="259"/>
      <c r="AF50" s="259"/>
      <c r="AG50" s="259"/>
      <c r="AH50" s="258"/>
      <c r="AI50" s="344"/>
      <c r="AJ50" s="344"/>
      <c r="AK50" s="259"/>
      <c r="AL50" s="262">
        <f>SUM(G50:AJ50)</f>
        <v>0</v>
      </c>
      <c r="AM50" s="265"/>
      <c r="AN50" s="263" t="b">
        <v>0</v>
      </c>
    </row>
    <row r="51" ht="15.75" customHeight="1">
      <c r="A51" s="266" t="s">
        <v>13</v>
      </c>
      <c r="B51" s="267" t="s">
        <v>10</v>
      </c>
      <c r="C51" s="267" t="s">
        <v>7</v>
      </c>
      <c r="D51" s="283" t="s">
        <v>267</v>
      </c>
      <c r="E51" s="284"/>
      <c r="F51" s="285"/>
      <c r="G51" s="268">
        <f t="shared" ref="G51:AK51" si="17">SUM(G49:G50)</f>
        <v>0</v>
      </c>
      <c r="H51" s="268">
        <f t="shared" si="17"/>
        <v>0</v>
      </c>
      <c r="I51" s="268">
        <f t="shared" si="17"/>
        <v>1</v>
      </c>
      <c r="J51" s="268">
        <f t="shared" si="17"/>
        <v>0</v>
      </c>
      <c r="K51" s="268">
        <f t="shared" si="17"/>
        <v>0</v>
      </c>
      <c r="L51" s="268">
        <f t="shared" si="17"/>
        <v>1</v>
      </c>
      <c r="M51" s="268">
        <f t="shared" si="17"/>
        <v>0</v>
      </c>
      <c r="N51" s="268">
        <f t="shared" si="17"/>
        <v>0</v>
      </c>
      <c r="O51" s="268">
        <f t="shared" si="17"/>
        <v>0</v>
      </c>
      <c r="P51" s="268">
        <f t="shared" si="17"/>
        <v>0</v>
      </c>
      <c r="Q51" s="268">
        <f t="shared" si="17"/>
        <v>1</v>
      </c>
      <c r="R51" s="268">
        <f t="shared" si="17"/>
        <v>0</v>
      </c>
      <c r="S51" s="268">
        <f t="shared" si="17"/>
        <v>0</v>
      </c>
      <c r="T51" s="268">
        <f t="shared" si="17"/>
        <v>1</v>
      </c>
      <c r="U51" s="268">
        <f t="shared" si="17"/>
        <v>0</v>
      </c>
      <c r="V51" s="268">
        <f t="shared" si="17"/>
        <v>0</v>
      </c>
      <c r="W51" s="268">
        <f t="shared" si="17"/>
        <v>0</v>
      </c>
      <c r="X51" s="268">
        <f t="shared" si="17"/>
        <v>0</v>
      </c>
      <c r="Y51" s="268">
        <f t="shared" si="17"/>
        <v>0</v>
      </c>
      <c r="Z51" s="268">
        <f t="shared" si="17"/>
        <v>0</v>
      </c>
      <c r="AA51" s="268">
        <f t="shared" si="17"/>
        <v>0</v>
      </c>
      <c r="AB51" s="268">
        <f t="shared" si="17"/>
        <v>0</v>
      </c>
      <c r="AC51" s="268">
        <f t="shared" si="17"/>
        <v>0</v>
      </c>
      <c r="AD51" s="268">
        <f t="shared" si="17"/>
        <v>1</v>
      </c>
      <c r="AE51" s="268">
        <f t="shared" si="17"/>
        <v>0</v>
      </c>
      <c r="AF51" s="268">
        <f t="shared" si="17"/>
        <v>0</v>
      </c>
      <c r="AG51" s="268">
        <f t="shared" si="17"/>
        <v>0</v>
      </c>
      <c r="AH51" s="268">
        <f t="shared" si="17"/>
        <v>0</v>
      </c>
      <c r="AI51" s="268">
        <f t="shared" si="17"/>
        <v>0</v>
      </c>
      <c r="AJ51" s="268">
        <f t="shared" si="17"/>
        <v>0</v>
      </c>
      <c r="AK51" s="268">
        <f t="shared" si="17"/>
        <v>0</v>
      </c>
      <c r="AL51" s="269">
        <f>SUM(G51:AK51)</f>
        <v>5</v>
      </c>
      <c r="AM51" s="270"/>
      <c r="AN51" s="270" t="b">
        <v>0</v>
      </c>
    </row>
    <row r="52" ht="15.75" customHeight="1">
      <c r="A52" s="249" t="s">
        <v>20</v>
      </c>
      <c r="B52" s="256" t="s">
        <v>29</v>
      </c>
      <c r="C52" s="256" t="s">
        <v>11</v>
      </c>
      <c r="D52" s="256"/>
      <c r="E52" s="205"/>
      <c r="F52" s="205"/>
      <c r="G52" s="344"/>
      <c r="H52" s="344"/>
      <c r="I52" s="259"/>
      <c r="J52" s="271"/>
      <c r="K52" s="271"/>
      <c r="L52" s="271"/>
      <c r="M52" s="258"/>
      <c r="N52" s="344"/>
      <c r="O52" s="344"/>
      <c r="P52" s="271"/>
      <c r="Q52" s="271"/>
      <c r="R52" s="271"/>
      <c r="S52" s="271"/>
      <c r="T52" s="258"/>
      <c r="U52" s="344"/>
      <c r="V52" s="344"/>
      <c r="W52" s="328"/>
      <c r="X52" s="271"/>
      <c r="Y52" s="271"/>
      <c r="Z52" s="328"/>
      <c r="AA52" s="257"/>
      <c r="AB52" s="344"/>
      <c r="AC52" s="344"/>
      <c r="AD52" s="271"/>
      <c r="AE52" s="271"/>
      <c r="AF52" s="271"/>
      <c r="AG52" s="271"/>
      <c r="AH52" s="258"/>
      <c r="AI52" s="344"/>
      <c r="AJ52" s="344"/>
      <c r="AK52" s="271"/>
      <c r="AL52" s="262">
        <f>SUM(G52:AJ52)</f>
        <v>0</v>
      </c>
      <c r="AM52" s="264"/>
      <c r="AN52" s="263" t="b">
        <v>0</v>
      </c>
    </row>
    <row r="53" ht="15.75" customHeight="1">
      <c r="A53" s="249" t="s">
        <v>20</v>
      </c>
      <c r="B53" s="256" t="s">
        <v>29</v>
      </c>
      <c r="C53" s="256" t="s">
        <v>11</v>
      </c>
      <c r="D53" s="256" t="s">
        <v>162</v>
      </c>
      <c r="E53" s="205"/>
      <c r="F53" s="205"/>
      <c r="G53" s="344">
        <v>1.0</v>
      </c>
      <c r="H53" s="344">
        <v>1.0</v>
      </c>
      <c r="I53" s="259">
        <v>1.0</v>
      </c>
      <c r="J53" s="271">
        <v>1.0</v>
      </c>
      <c r="K53" s="271">
        <v>1.0</v>
      </c>
      <c r="L53" s="271">
        <v>1.0</v>
      </c>
      <c r="M53" s="258">
        <v>1.0</v>
      </c>
      <c r="N53" s="344">
        <v>1.0</v>
      </c>
      <c r="O53" s="344">
        <v>1.0</v>
      </c>
      <c r="P53" s="271">
        <v>1.0</v>
      </c>
      <c r="Q53" s="271">
        <v>1.0</v>
      </c>
      <c r="R53" s="271">
        <v>1.0</v>
      </c>
      <c r="S53" s="271">
        <v>1.0</v>
      </c>
      <c r="T53" s="258">
        <v>1.0</v>
      </c>
      <c r="U53" s="344">
        <v>1.0</v>
      </c>
      <c r="V53" s="344">
        <v>1.0</v>
      </c>
      <c r="W53" s="328">
        <v>1.0</v>
      </c>
      <c r="X53" s="271">
        <v>1.0</v>
      </c>
      <c r="Y53" s="271">
        <v>1.0</v>
      </c>
      <c r="Z53" s="328">
        <v>1.0</v>
      </c>
      <c r="AA53" s="257">
        <v>1.0</v>
      </c>
      <c r="AB53" s="344">
        <v>1.0</v>
      </c>
      <c r="AC53" s="344">
        <v>1.0</v>
      </c>
      <c r="AD53" s="271">
        <v>1.0</v>
      </c>
      <c r="AE53" s="271">
        <v>1.0</v>
      </c>
      <c r="AF53" s="271">
        <v>1.0</v>
      </c>
      <c r="AG53" s="271">
        <v>1.0</v>
      </c>
      <c r="AH53" s="258">
        <v>1.0</v>
      </c>
      <c r="AI53" s="344">
        <v>1.0</v>
      </c>
      <c r="AJ53" s="344">
        <v>1.0</v>
      </c>
      <c r="AK53" s="271"/>
      <c r="AL53" s="262">
        <f t="shared" ref="AL53:AL54" si="19">SUM(G53:AK53)</f>
        <v>30</v>
      </c>
      <c r="AM53" s="264"/>
      <c r="AN53" s="263" t="b">
        <v>0</v>
      </c>
    </row>
    <row r="54" ht="15.75" customHeight="1">
      <c r="A54" s="266" t="s">
        <v>20</v>
      </c>
      <c r="B54" s="267" t="s">
        <v>29</v>
      </c>
      <c r="C54" s="267" t="s">
        <v>11</v>
      </c>
      <c r="D54" s="267" t="s">
        <v>141</v>
      </c>
      <c r="E54" s="243"/>
      <c r="F54" s="243"/>
      <c r="G54" s="268">
        <f t="shared" ref="G54:AK54" si="18">SUM(G52:G53)</f>
        <v>1</v>
      </c>
      <c r="H54" s="268">
        <f t="shared" si="18"/>
        <v>1</v>
      </c>
      <c r="I54" s="268">
        <f t="shared" si="18"/>
        <v>1</v>
      </c>
      <c r="J54" s="268">
        <f t="shared" si="18"/>
        <v>1</v>
      </c>
      <c r="K54" s="268">
        <f t="shared" si="18"/>
        <v>1</v>
      </c>
      <c r="L54" s="268">
        <f t="shared" si="18"/>
        <v>1</v>
      </c>
      <c r="M54" s="268">
        <f t="shared" si="18"/>
        <v>1</v>
      </c>
      <c r="N54" s="268">
        <f t="shared" si="18"/>
        <v>1</v>
      </c>
      <c r="O54" s="268">
        <f t="shared" si="18"/>
        <v>1</v>
      </c>
      <c r="P54" s="268">
        <f t="shared" si="18"/>
        <v>1</v>
      </c>
      <c r="Q54" s="268">
        <f t="shared" si="18"/>
        <v>1</v>
      </c>
      <c r="R54" s="268">
        <f t="shared" si="18"/>
        <v>1</v>
      </c>
      <c r="S54" s="268">
        <f t="shared" si="18"/>
        <v>1</v>
      </c>
      <c r="T54" s="268">
        <f t="shared" si="18"/>
        <v>1</v>
      </c>
      <c r="U54" s="268">
        <f t="shared" si="18"/>
        <v>1</v>
      </c>
      <c r="V54" s="268">
        <f t="shared" si="18"/>
        <v>1</v>
      </c>
      <c r="W54" s="268">
        <f t="shared" si="18"/>
        <v>1</v>
      </c>
      <c r="X54" s="268">
        <f t="shared" si="18"/>
        <v>1</v>
      </c>
      <c r="Y54" s="268">
        <f t="shared" si="18"/>
        <v>1</v>
      </c>
      <c r="Z54" s="268">
        <f t="shared" si="18"/>
        <v>1</v>
      </c>
      <c r="AA54" s="268">
        <f t="shared" si="18"/>
        <v>1</v>
      </c>
      <c r="AB54" s="268">
        <f t="shared" si="18"/>
        <v>1</v>
      </c>
      <c r="AC54" s="268">
        <f t="shared" si="18"/>
        <v>1</v>
      </c>
      <c r="AD54" s="268">
        <f t="shared" si="18"/>
        <v>1</v>
      </c>
      <c r="AE54" s="268">
        <f t="shared" si="18"/>
        <v>1</v>
      </c>
      <c r="AF54" s="268">
        <f t="shared" si="18"/>
        <v>1</v>
      </c>
      <c r="AG54" s="268">
        <f t="shared" si="18"/>
        <v>1</v>
      </c>
      <c r="AH54" s="268">
        <f t="shared" si="18"/>
        <v>1</v>
      </c>
      <c r="AI54" s="268">
        <f t="shared" si="18"/>
        <v>1</v>
      </c>
      <c r="AJ54" s="268">
        <f t="shared" si="18"/>
        <v>1</v>
      </c>
      <c r="AK54" s="268">
        <f t="shared" si="18"/>
        <v>0</v>
      </c>
      <c r="AL54" s="269">
        <f t="shared" si="19"/>
        <v>30</v>
      </c>
      <c r="AM54" s="270"/>
      <c r="AN54" s="270" t="b">
        <v>0</v>
      </c>
    </row>
    <row r="55" ht="15.75" customHeight="1">
      <c r="A55" s="249" t="s">
        <v>20</v>
      </c>
      <c r="B55" s="256" t="s">
        <v>29</v>
      </c>
      <c r="C55" s="256" t="s">
        <v>7</v>
      </c>
      <c r="D55" s="256" t="s">
        <v>269</v>
      </c>
      <c r="E55" s="205"/>
      <c r="F55" s="205"/>
      <c r="G55" s="344"/>
      <c r="H55" s="344"/>
      <c r="I55" s="259"/>
      <c r="J55" s="271"/>
      <c r="K55" s="271"/>
      <c r="L55" s="271"/>
      <c r="M55" s="258"/>
      <c r="N55" s="344"/>
      <c r="O55" s="344"/>
      <c r="P55" s="271"/>
      <c r="Q55" s="271"/>
      <c r="R55" s="271"/>
      <c r="S55" s="271">
        <v>1.0</v>
      </c>
      <c r="T55" s="258"/>
      <c r="U55" s="344"/>
      <c r="V55" s="344"/>
      <c r="W55" s="328"/>
      <c r="X55" s="271"/>
      <c r="Y55" s="271"/>
      <c r="Z55" s="328"/>
      <c r="AA55" s="257"/>
      <c r="AB55" s="344"/>
      <c r="AC55" s="344"/>
      <c r="AD55" s="271"/>
      <c r="AE55" s="271"/>
      <c r="AF55" s="271"/>
      <c r="AG55" s="271"/>
      <c r="AH55" s="258"/>
      <c r="AI55" s="344"/>
      <c r="AJ55" s="344"/>
      <c r="AK55" s="271"/>
      <c r="AL55" s="262">
        <f>SUM(G55:AJ55)</f>
        <v>1</v>
      </c>
      <c r="AM55" s="264"/>
      <c r="AN55" s="263" t="b">
        <v>1</v>
      </c>
    </row>
    <row r="56" ht="15.75" customHeight="1">
      <c r="A56" s="266" t="s">
        <v>20</v>
      </c>
      <c r="B56" s="267" t="s">
        <v>29</v>
      </c>
      <c r="C56" s="267" t="s">
        <v>7</v>
      </c>
      <c r="D56" s="267" t="s">
        <v>267</v>
      </c>
      <c r="E56" s="243"/>
      <c r="F56" s="243"/>
      <c r="G56" s="268">
        <f t="shared" ref="G56:AK56" si="20">SUM(G55)</f>
        <v>0</v>
      </c>
      <c r="H56" s="268">
        <f t="shared" si="20"/>
        <v>0</v>
      </c>
      <c r="I56" s="268">
        <f t="shared" si="20"/>
        <v>0</v>
      </c>
      <c r="J56" s="268">
        <f t="shared" si="20"/>
        <v>0</v>
      </c>
      <c r="K56" s="268">
        <f t="shared" si="20"/>
        <v>0</v>
      </c>
      <c r="L56" s="268">
        <f t="shared" si="20"/>
        <v>0</v>
      </c>
      <c r="M56" s="268">
        <f t="shared" si="20"/>
        <v>0</v>
      </c>
      <c r="N56" s="268">
        <f t="shared" si="20"/>
        <v>0</v>
      </c>
      <c r="O56" s="268">
        <f t="shared" si="20"/>
        <v>0</v>
      </c>
      <c r="P56" s="268">
        <f t="shared" si="20"/>
        <v>0</v>
      </c>
      <c r="Q56" s="268">
        <f t="shared" si="20"/>
        <v>0</v>
      </c>
      <c r="R56" s="268">
        <f t="shared" si="20"/>
        <v>0</v>
      </c>
      <c r="S56" s="268">
        <f t="shared" si="20"/>
        <v>1</v>
      </c>
      <c r="T56" s="268">
        <f t="shared" si="20"/>
        <v>0</v>
      </c>
      <c r="U56" s="268">
        <f t="shared" si="20"/>
        <v>0</v>
      </c>
      <c r="V56" s="268">
        <f t="shared" si="20"/>
        <v>0</v>
      </c>
      <c r="W56" s="268">
        <f t="shared" si="20"/>
        <v>0</v>
      </c>
      <c r="X56" s="268">
        <f t="shared" si="20"/>
        <v>0</v>
      </c>
      <c r="Y56" s="268">
        <f t="shared" si="20"/>
        <v>0</v>
      </c>
      <c r="Z56" s="268">
        <f t="shared" si="20"/>
        <v>0</v>
      </c>
      <c r="AA56" s="268">
        <f t="shared" si="20"/>
        <v>0</v>
      </c>
      <c r="AB56" s="268">
        <f t="shared" si="20"/>
        <v>0</v>
      </c>
      <c r="AC56" s="268">
        <f t="shared" si="20"/>
        <v>0</v>
      </c>
      <c r="AD56" s="268">
        <f t="shared" si="20"/>
        <v>0</v>
      </c>
      <c r="AE56" s="268">
        <f t="shared" si="20"/>
        <v>0</v>
      </c>
      <c r="AF56" s="268">
        <f t="shared" si="20"/>
        <v>0</v>
      </c>
      <c r="AG56" s="268">
        <f t="shared" si="20"/>
        <v>0</v>
      </c>
      <c r="AH56" s="268">
        <f t="shared" si="20"/>
        <v>0</v>
      </c>
      <c r="AI56" s="268">
        <f t="shared" si="20"/>
        <v>0</v>
      </c>
      <c r="AJ56" s="268">
        <f t="shared" si="20"/>
        <v>0</v>
      </c>
      <c r="AK56" s="268">
        <f t="shared" si="20"/>
        <v>0</v>
      </c>
      <c r="AL56" s="269">
        <f>SUM(G56:AK56)</f>
        <v>1</v>
      </c>
      <c r="AM56" s="270"/>
      <c r="AN56" s="270" t="b">
        <v>0</v>
      </c>
    </row>
    <row r="57" ht="15.75" customHeight="1">
      <c r="A57" s="249" t="s">
        <v>20</v>
      </c>
      <c r="B57" s="289" t="s">
        <v>29</v>
      </c>
      <c r="C57" s="256" t="s">
        <v>22</v>
      </c>
      <c r="D57" s="256" t="s">
        <v>280</v>
      </c>
      <c r="E57" s="205"/>
      <c r="F57" s="205"/>
      <c r="G57" s="344"/>
      <c r="H57" s="344"/>
      <c r="I57" s="259"/>
      <c r="J57" s="259"/>
      <c r="K57" s="259"/>
      <c r="L57" s="259"/>
      <c r="M57" s="258"/>
      <c r="N57" s="344"/>
      <c r="O57" s="344"/>
      <c r="P57" s="259"/>
      <c r="Q57" s="259"/>
      <c r="R57" s="259"/>
      <c r="S57" s="259"/>
      <c r="T57" s="258"/>
      <c r="U57" s="344"/>
      <c r="V57" s="344"/>
      <c r="W57" s="327"/>
      <c r="X57" s="259"/>
      <c r="Y57" s="259"/>
      <c r="Z57" s="327"/>
      <c r="AA57" s="257"/>
      <c r="AB57" s="344"/>
      <c r="AC57" s="344"/>
      <c r="AD57" s="259"/>
      <c r="AE57" s="259"/>
      <c r="AF57" s="259">
        <v>1.0</v>
      </c>
      <c r="AG57" s="259"/>
      <c r="AH57" s="258"/>
      <c r="AI57" s="344"/>
      <c r="AJ57" s="344"/>
      <c r="AK57" s="259"/>
      <c r="AL57" s="262">
        <f t="shared" ref="AL57:AL58" si="21">SUM(G57:AJ57)</f>
        <v>1</v>
      </c>
      <c r="AM57" s="264"/>
      <c r="AN57" s="263" t="b">
        <v>0</v>
      </c>
    </row>
    <row r="58" ht="15.75" customHeight="1">
      <c r="A58" s="249" t="s">
        <v>20</v>
      </c>
      <c r="B58" s="289" t="s">
        <v>29</v>
      </c>
      <c r="C58" s="256" t="s">
        <v>22</v>
      </c>
      <c r="D58" s="256"/>
      <c r="E58" s="205"/>
      <c r="F58" s="205"/>
      <c r="G58" s="344"/>
      <c r="H58" s="344"/>
      <c r="I58" s="259"/>
      <c r="J58" s="259"/>
      <c r="K58" s="259"/>
      <c r="L58" s="259"/>
      <c r="M58" s="258"/>
      <c r="N58" s="344"/>
      <c r="O58" s="344"/>
      <c r="P58" s="259"/>
      <c r="Q58" s="259"/>
      <c r="R58" s="259"/>
      <c r="S58" s="259"/>
      <c r="T58" s="258"/>
      <c r="U58" s="344"/>
      <c r="V58" s="344"/>
      <c r="W58" s="327"/>
      <c r="X58" s="259"/>
      <c r="Y58" s="259"/>
      <c r="Z58" s="327"/>
      <c r="AA58" s="257"/>
      <c r="AB58" s="344"/>
      <c r="AC58" s="344"/>
      <c r="AD58" s="259"/>
      <c r="AE58" s="259"/>
      <c r="AF58" s="259"/>
      <c r="AG58" s="259"/>
      <c r="AH58" s="258"/>
      <c r="AI58" s="344"/>
      <c r="AJ58" s="344"/>
      <c r="AK58" s="259"/>
      <c r="AL58" s="262">
        <f t="shared" si="21"/>
        <v>0</v>
      </c>
      <c r="AM58" s="265"/>
      <c r="AN58" s="263" t="b">
        <v>0</v>
      </c>
    </row>
    <row r="59" ht="15.75" customHeight="1">
      <c r="A59" s="266" t="s">
        <v>20</v>
      </c>
      <c r="B59" s="267" t="s">
        <v>29</v>
      </c>
      <c r="C59" s="291" t="s">
        <v>22</v>
      </c>
      <c r="D59" s="292" t="s">
        <v>279</v>
      </c>
      <c r="E59" s="32"/>
      <c r="F59" s="32"/>
      <c r="G59" s="268">
        <f t="shared" ref="G59:AK59" si="22">SUM(G57:G58)</f>
        <v>0</v>
      </c>
      <c r="H59" s="268">
        <f t="shared" si="22"/>
        <v>0</v>
      </c>
      <c r="I59" s="268">
        <f t="shared" si="22"/>
        <v>0</v>
      </c>
      <c r="J59" s="268">
        <f t="shared" si="22"/>
        <v>0</v>
      </c>
      <c r="K59" s="268">
        <f t="shared" si="22"/>
        <v>0</v>
      </c>
      <c r="L59" s="268">
        <f t="shared" si="22"/>
        <v>0</v>
      </c>
      <c r="M59" s="268">
        <f t="shared" si="22"/>
        <v>0</v>
      </c>
      <c r="N59" s="268">
        <f t="shared" si="22"/>
        <v>0</v>
      </c>
      <c r="O59" s="268">
        <f t="shared" si="22"/>
        <v>0</v>
      </c>
      <c r="P59" s="268">
        <f t="shared" si="22"/>
        <v>0</v>
      </c>
      <c r="Q59" s="268">
        <f t="shared" si="22"/>
        <v>0</v>
      </c>
      <c r="R59" s="268">
        <f t="shared" si="22"/>
        <v>0</v>
      </c>
      <c r="S59" s="268">
        <f t="shared" si="22"/>
        <v>0</v>
      </c>
      <c r="T59" s="268">
        <f t="shared" si="22"/>
        <v>0</v>
      </c>
      <c r="U59" s="268">
        <f t="shared" si="22"/>
        <v>0</v>
      </c>
      <c r="V59" s="268">
        <f t="shared" si="22"/>
        <v>0</v>
      </c>
      <c r="W59" s="268">
        <f t="shared" si="22"/>
        <v>0</v>
      </c>
      <c r="X59" s="268">
        <f t="shared" si="22"/>
        <v>0</v>
      </c>
      <c r="Y59" s="268">
        <f t="shared" si="22"/>
        <v>0</v>
      </c>
      <c r="Z59" s="268">
        <f t="shared" si="22"/>
        <v>0</v>
      </c>
      <c r="AA59" s="268">
        <f t="shared" si="22"/>
        <v>0</v>
      </c>
      <c r="AB59" s="268">
        <f t="shared" si="22"/>
        <v>0</v>
      </c>
      <c r="AC59" s="268">
        <f t="shared" si="22"/>
        <v>0</v>
      </c>
      <c r="AD59" s="268">
        <f t="shared" si="22"/>
        <v>0</v>
      </c>
      <c r="AE59" s="268">
        <f t="shared" si="22"/>
        <v>0</v>
      </c>
      <c r="AF59" s="268">
        <f t="shared" si="22"/>
        <v>1</v>
      </c>
      <c r="AG59" s="268">
        <f t="shared" si="22"/>
        <v>0</v>
      </c>
      <c r="AH59" s="268">
        <f t="shared" si="22"/>
        <v>0</v>
      </c>
      <c r="AI59" s="268">
        <f t="shared" si="22"/>
        <v>0</v>
      </c>
      <c r="AJ59" s="268">
        <f t="shared" si="22"/>
        <v>0</v>
      </c>
      <c r="AK59" s="268">
        <f t="shared" si="22"/>
        <v>0</v>
      </c>
      <c r="AL59" s="269">
        <f>SUM(G59:AK59)</f>
        <v>1</v>
      </c>
      <c r="AM59" s="270"/>
      <c r="AN59" s="270" t="b">
        <v>0</v>
      </c>
    </row>
    <row r="60" ht="15.75" customHeight="1">
      <c r="A60" s="249" t="s">
        <v>24</v>
      </c>
      <c r="B60" s="256" t="s">
        <v>43</v>
      </c>
      <c r="C60" s="256" t="s">
        <v>7</v>
      </c>
      <c r="D60" s="273" t="s">
        <v>275</v>
      </c>
      <c r="E60" s="205"/>
      <c r="F60" s="205"/>
      <c r="G60" s="344"/>
      <c r="H60" s="344"/>
      <c r="I60" s="259"/>
      <c r="J60" s="259"/>
      <c r="K60" s="259"/>
      <c r="L60" s="259"/>
      <c r="M60" s="258"/>
      <c r="N60" s="344"/>
      <c r="O60" s="344"/>
      <c r="P60" s="259"/>
      <c r="Q60" s="259"/>
      <c r="R60" s="259"/>
      <c r="S60" s="259"/>
      <c r="T60" s="258"/>
      <c r="U60" s="344"/>
      <c r="V60" s="344"/>
      <c r="W60" s="327"/>
      <c r="X60" s="259"/>
      <c r="Y60" s="259"/>
      <c r="Z60" s="327"/>
      <c r="AA60" s="257"/>
      <c r="AB60" s="344"/>
      <c r="AC60" s="344"/>
      <c r="AD60" s="259"/>
      <c r="AE60" s="259"/>
      <c r="AF60" s="259"/>
      <c r="AG60" s="259"/>
      <c r="AH60" s="258"/>
      <c r="AI60" s="344"/>
      <c r="AJ60" s="344"/>
      <c r="AK60" s="259"/>
      <c r="AL60" s="262">
        <f t="shared" ref="AL60:AL61" si="23">SUM(G60:AJ60)</f>
        <v>0</v>
      </c>
      <c r="AM60" s="264"/>
      <c r="AN60" s="263" t="b">
        <v>0</v>
      </c>
    </row>
    <row r="61" ht="15.75" customHeight="1">
      <c r="A61" s="249" t="s">
        <v>24</v>
      </c>
      <c r="B61" s="256" t="s">
        <v>43</v>
      </c>
      <c r="C61" s="256" t="s">
        <v>7</v>
      </c>
      <c r="D61" s="273" t="s">
        <v>269</v>
      </c>
      <c r="E61" s="205"/>
      <c r="F61" s="205"/>
      <c r="G61" s="344"/>
      <c r="H61" s="344"/>
      <c r="I61" s="259"/>
      <c r="J61" s="259"/>
      <c r="K61" s="259"/>
      <c r="L61" s="259">
        <v>1.0</v>
      </c>
      <c r="M61" s="258"/>
      <c r="N61" s="344"/>
      <c r="O61" s="344"/>
      <c r="P61" s="259"/>
      <c r="Q61" s="259">
        <v>1.0</v>
      </c>
      <c r="R61" s="259"/>
      <c r="S61" s="259"/>
      <c r="T61" s="258"/>
      <c r="U61" s="344"/>
      <c r="V61" s="344"/>
      <c r="W61" s="327"/>
      <c r="X61" s="259">
        <v>1.0</v>
      </c>
      <c r="Y61" s="259"/>
      <c r="Z61" s="327"/>
      <c r="AA61" s="257"/>
      <c r="AB61" s="344"/>
      <c r="AC61" s="344"/>
      <c r="AD61" s="259"/>
      <c r="AE61" s="259">
        <v>1.0</v>
      </c>
      <c r="AF61" s="259"/>
      <c r="AG61" s="259"/>
      <c r="AH61" s="258"/>
      <c r="AI61" s="344"/>
      <c r="AJ61" s="344"/>
      <c r="AK61" s="259"/>
      <c r="AL61" s="262">
        <f t="shared" si="23"/>
        <v>4</v>
      </c>
      <c r="AM61" s="265"/>
      <c r="AN61" s="263" t="b">
        <v>1</v>
      </c>
    </row>
    <row r="62" ht="15.75" customHeight="1">
      <c r="A62" s="266" t="s">
        <v>24</v>
      </c>
      <c r="B62" s="267" t="s">
        <v>43</v>
      </c>
      <c r="C62" s="267" t="s">
        <v>7</v>
      </c>
      <c r="D62" s="283" t="s">
        <v>267</v>
      </c>
      <c r="E62" s="284"/>
      <c r="F62" s="285"/>
      <c r="G62" s="268">
        <f t="shared" ref="G62:AK62" si="24">SUM(G60:G61)</f>
        <v>0</v>
      </c>
      <c r="H62" s="268">
        <f t="shared" si="24"/>
        <v>0</v>
      </c>
      <c r="I62" s="268">
        <f t="shared" si="24"/>
        <v>0</v>
      </c>
      <c r="J62" s="268">
        <f t="shared" si="24"/>
        <v>0</v>
      </c>
      <c r="K62" s="268">
        <f t="shared" si="24"/>
        <v>0</v>
      </c>
      <c r="L62" s="268">
        <f t="shared" si="24"/>
        <v>1</v>
      </c>
      <c r="M62" s="268">
        <f t="shared" si="24"/>
        <v>0</v>
      </c>
      <c r="N62" s="268">
        <f t="shared" si="24"/>
        <v>0</v>
      </c>
      <c r="O62" s="268">
        <f t="shared" si="24"/>
        <v>0</v>
      </c>
      <c r="P62" s="268">
        <f t="shared" si="24"/>
        <v>0</v>
      </c>
      <c r="Q62" s="268">
        <f t="shared" si="24"/>
        <v>1</v>
      </c>
      <c r="R62" s="268">
        <f t="shared" si="24"/>
        <v>0</v>
      </c>
      <c r="S62" s="268">
        <f t="shared" si="24"/>
        <v>0</v>
      </c>
      <c r="T62" s="268">
        <f t="shared" si="24"/>
        <v>0</v>
      </c>
      <c r="U62" s="268">
        <f t="shared" si="24"/>
        <v>0</v>
      </c>
      <c r="V62" s="268">
        <f t="shared" si="24"/>
        <v>0</v>
      </c>
      <c r="W62" s="268">
        <f t="shared" si="24"/>
        <v>0</v>
      </c>
      <c r="X62" s="268">
        <f t="shared" si="24"/>
        <v>1</v>
      </c>
      <c r="Y62" s="268">
        <f t="shared" si="24"/>
        <v>0</v>
      </c>
      <c r="Z62" s="268">
        <f t="shared" si="24"/>
        <v>0</v>
      </c>
      <c r="AA62" s="268">
        <f t="shared" si="24"/>
        <v>0</v>
      </c>
      <c r="AB62" s="268">
        <f t="shared" si="24"/>
        <v>0</v>
      </c>
      <c r="AC62" s="268">
        <f t="shared" si="24"/>
        <v>0</v>
      </c>
      <c r="AD62" s="268">
        <f t="shared" si="24"/>
        <v>0</v>
      </c>
      <c r="AE62" s="268">
        <f t="shared" si="24"/>
        <v>1</v>
      </c>
      <c r="AF62" s="268">
        <f t="shared" si="24"/>
        <v>0</v>
      </c>
      <c r="AG62" s="268">
        <f t="shared" si="24"/>
        <v>0</v>
      </c>
      <c r="AH62" s="268">
        <f t="shared" si="24"/>
        <v>0</v>
      </c>
      <c r="AI62" s="268">
        <f t="shared" si="24"/>
        <v>0</v>
      </c>
      <c r="AJ62" s="268">
        <f t="shared" si="24"/>
        <v>0</v>
      </c>
      <c r="AK62" s="268">
        <f t="shared" si="24"/>
        <v>0</v>
      </c>
      <c r="AL62" s="269">
        <f>SUM(G62:AK62)</f>
        <v>4</v>
      </c>
      <c r="AM62" s="270"/>
      <c r="AN62" s="270" t="b">
        <v>0</v>
      </c>
    </row>
    <row r="63" ht="15.75" customHeight="1">
      <c r="A63" s="249" t="s">
        <v>24</v>
      </c>
      <c r="B63" s="256" t="s">
        <v>43</v>
      </c>
      <c r="C63" s="256" t="s">
        <v>15</v>
      </c>
      <c r="D63" s="273"/>
      <c r="E63" s="205"/>
      <c r="F63" s="205"/>
      <c r="G63" s="344"/>
      <c r="H63" s="344"/>
      <c r="I63" s="259"/>
      <c r="J63" s="259"/>
      <c r="K63" s="259"/>
      <c r="L63" s="259"/>
      <c r="M63" s="258"/>
      <c r="N63" s="344"/>
      <c r="O63" s="344"/>
      <c r="P63" s="259"/>
      <c r="Q63" s="259"/>
      <c r="R63" s="259"/>
      <c r="S63" s="259"/>
      <c r="T63" s="258"/>
      <c r="U63" s="344"/>
      <c r="V63" s="344"/>
      <c r="W63" s="327"/>
      <c r="X63" s="259"/>
      <c r="Y63" s="259"/>
      <c r="Z63" s="327"/>
      <c r="AA63" s="257"/>
      <c r="AB63" s="344"/>
      <c r="AC63" s="344"/>
      <c r="AD63" s="259"/>
      <c r="AE63" s="259"/>
      <c r="AF63" s="259"/>
      <c r="AG63" s="259"/>
      <c r="AH63" s="258"/>
      <c r="AI63" s="344"/>
      <c r="AJ63" s="344"/>
      <c r="AK63" s="259"/>
      <c r="AL63" s="262">
        <f>SUM(G63:AJ63)</f>
        <v>0</v>
      </c>
      <c r="AM63" s="264"/>
      <c r="AN63" s="263" t="b">
        <v>0</v>
      </c>
    </row>
    <row r="64" ht="15.75" customHeight="1">
      <c r="A64" s="266" t="s">
        <v>24</v>
      </c>
      <c r="B64" s="267" t="s">
        <v>43</v>
      </c>
      <c r="C64" s="267" t="s">
        <v>15</v>
      </c>
      <c r="D64" s="283" t="s">
        <v>245</v>
      </c>
      <c r="E64" s="284"/>
      <c r="F64" s="285"/>
      <c r="G64" s="268">
        <f t="shared" ref="G64:AK64" si="25">SUM(G63)</f>
        <v>0</v>
      </c>
      <c r="H64" s="268">
        <f t="shared" si="25"/>
        <v>0</v>
      </c>
      <c r="I64" s="268">
        <f t="shared" si="25"/>
        <v>0</v>
      </c>
      <c r="J64" s="268">
        <f t="shared" si="25"/>
        <v>0</v>
      </c>
      <c r="K64" s="268">
        <f t="shared" si="25"/>
        <v>0</v>
      </c>
      <c r="L64" s="268">
        <f t="shared" si="25"/>
        <v>0</v>
      </c>
      <c r="M64" s="268">
        <f t="shared" si="25"/>
        <v>0</v>
      </c>
      <c r="N64" s="268">
        <f t="shared" si="25"/>
        <v>0</v>
      </c>
      <c r="O64" s="268">
        <f t="shared" si="25"/>
        <v>0</v>
      </c>
      <c r="P64" s="268">
        <f t="shared" si="25"/>
        <v>0</v>
      </c>
      <c r="Q64" s="268">
        <f t="shared" si="25"/>
        <v>0</v>
      </c>
      <c r="R64" s="268">
        <f t="shared" si="25"/>
        <v>0</v>
      </c>
      <c r="S64" s="268">
        <f t="shared" si="25"/>
        <v>0</v>
      </c>
      <c r="T64" s="268">
        <f t="shared" si="25"/>
        <v>0</v>
      </c>
      <c r="U64" s="268">
        <f t="shared" si="25"/>
        <v>0</v>
      </c>
      <c r="V64" s="268">
        <f t="shared" si="25"/>
        <v>0</v>
      </c>
      <c r="W64" s="268">
        <f t="shared" si="25"/>
        <v>0</v>
      </c>
      <c r="X64" s="268">
        <f t="shared" si="25"/>
        <v>0</v>
      </c>
      <c r="Y64" s="268">
        <f t="shared" si="25"/>
        <v>0</v>
      </c>
      <c r="Z64" s="268">
        <f t="shared" si="25"/>
        <v>0</v>
      </c>
      <c r="AA64" s="268">
        <f t="shared" si="25"/>
        <v>0</v>
      </c>
      <c r="AB64" s="268">
        <f t="shared" si="25"/>
        <v>0</v>
      </c>
      <c r="AC64" s="268">
        <f t="shared" si="25"/>
        <v>0</v>
      </c>
      <c r="AD64" s="268">
        <f t="shared" si="25"/>
        <v>0</v>
      </c>
      <c r="AE64" s="268">
        <f t="shared" si="25"/>
        <v>0</v>
      </c>
      <c r="AF64" s="268">
        <f t="shared" si="25"/>
        <v>0</v>
      </c>
      <c r="AG64" s="268">
        <f t="shared" si="25"/>
        <v>0</v>
      </c>
      <c r="AH64" s="268">
        <f t="shared" si="25"/>
        <v>0</v>
      </c>
      <c r="AI64" s="268">
        <f t="shared" si="25"/>
        <v>0</v>
      </c>
      <c r="AJ64" s="268">
        <f t="shared" si="25"/>
        <v>0</v>
      </c>
      <c r="AK64" s="268">
        <f t="shared" si="25"/>
        <v>0</v>
      </c>
      <c r="AL64" s="269">
        <f>SUM(G64:AK64)</f>
        <v>0</v>
      </c>
      <c r="AM64" s="270"/>
      <c r="AN64" s="270" t="b">
        <v>0</v>
      </c>
    </row>
    <row r="65" ht="15.75" customHeight="1">
      <c r="A65" s="340" t="s">
        <v>24</v>
      </c>
      <c r="B65" s="256" t="s">
        <v>43</v>
      </c>
      <c r="C65" s="256" t="s">
        <v>11</v>
      </c>
      <c r="D65" s="273"/>
      <c r="E65" s="205"/>
      <c r="F65" s="205"/>
      <c r="G65" s="344"/>
      <c r="H65" s="344"/>
      <c r="I65" s="259"/>
      <c r="J65" s="259"/>
      <c r="K65" s="259"/>
      <c r="L65" s="259"/>
      <c r="M65" s="258"/>
      <c r="N65" s="344"/>
      <c r="O65" s="344"/>
      <c r="P65" s="259"/>
      <c r="Q65" s="259"/>
      <c r="R65" s="259"/>
      <c r="S65" s="259"/>
      <c r="T65" s="258"/>
      <c r="U65" s="344"/>
      <c r="V65" s="344"/>
      <c r="W65" s="327"/>
      <c r="X65" s="259"/>
      <c r="Y65" s="259"/>
      <c r="Z65" s="327"/>
      <c r="AA65" s="257"/>
      <c r="AB65" s="344"/>
      <c r="AC65" s="344"/>
      <c r="AD65" s="259"/>
      <c r="AE65" s="259"/>
      <c r="AF65" s="259"/>
      <c r="AG65" s="259"/>
      <c r="AH65" s="258"/>
      <c r="AI65" s="344"/>
      <c r="AJ65" s="344"/>
      <c r="AK65" s="259"/>
      <c r="AL65" s="262"/>
      <c r="AM65" s="264"/>
      <c r="AN65" s="263" t="b">
        <v>0</v>
      </c>
    </row>
    <row r="66" ht="15.75" customHeight="1">
      <c r="A66" s="341" t="s">
        <v>24</v>
      </c>
      <c r="B66" s="267" t="s">
        <v>43</v>
      </c>
      <c r="C66" s="267" t="s">
        <v>11</v>
      </c>
      <c r="D66" s="283" t="s">
        <v>141</v>
      </c>
      <c r="E66" s="284"/>
      <c r="F66" s="285"/>
      <c r="G66" s="268">
        <f t="shared" ref="G66:AK66" si="26">SUM(G65)</f>
        <v>0</v>
      </c>
      <c r="H66" s="268">
        <f t="shared" si="26"/>
        <v>0</v>
      </c>
      <c r="I66" s="268">
        <f t="shared" si="26"/>
        <v>0</v>
      </c>
      <c r="J66" s="268">
        <f t="shared" si="26"/>
        <v>0</v>
      </c>
      <c r="K66" s="268">
        <f t="shared" si="26"/>
        <v>0</v>
      </c>
      <c r="L66" s="268">
        <f t="shared" si="26"/>
        <v>0</v>
      </c>
      <c r="M66" s="268">
        <f t="shared" si="26"/>
        <v>0</v>
      </c>
      <c r="N66" s="268">
        <f t="shared" si="26"/>
        <v>0</v>
      </c>
      <c r="O66" s="268">
        <f t="shared" si="26"/>
        <v>0</v>
      </c>
      <c r="P66" s="268">
        <f t="shared" si="26"/>
        <v>0</v>
      </c>
      <c r="Q66" s="268">
        <f t="shared" si="26"/>
        <v>0</v>
      </c>
      <c r="R66" s="268">
        <f t="shared" si="26"/>
        <v>0</v>
      </c>
      <c r="S66" s="268">
        <f t="shared" si="26"/>
        <v>0</v>
      </c>
      <c r="T66" s="268">
        <f t="shared" si="26"/>
        <v>0</v>
      </c>
      <c r="U66" s="268">
        <f t="shared" si="26"/>
        <v>0</v>
      </c>
      <c r="V66" s="268">
        <f t="shared" si="26"/>
        <v>0</v>
      </c>
      <c r="W66" s="268">
        <f t="shared" si="26"/>
        <v>0</v>
      </c>
      <c r="X66" s="268">
        <f t="shared" si="26"/>
        <v>0</v>
      </c>
      <c r="Y66" s="268">
        <f t="shared" si="26"/>
        <v>0</v>
      </c>
      <c r="Z66" s="268">
        <f t="shared" si="26"/>
        <v>0</v>
      </c>
      <c r="AA66" s="268">
        <f t="shared" si="26"/>
        <v>0</v>
      </c>
      <c r="AB66" s="268">
        <f t="shared" si="26"/>
        <v>0</v>
      </c>
      <c r="AC66" s="268">
        <f t="shared" si="26"/>
        <v>0</v>
      </c>
      <c r="AD66" s="268">
        <f t="shared" si="26"/>
        <v>0</v>
      </c>
      <c r="AE66" s="268">
        <f t="shared" si="26"/>
        <v>0</v>
      </c>
      <c r="AF66" s="268">
        <f t="shared" si="26"/>
        <v>0</v>
      </c>
      <c r="AG66" s="268">
        <f t="shared" si="26"/>
        <v>0</v>
      </c>
      <c r="AH66" s="268">
        <f t="shared" si="26"/>
        <v>0</v>
      </c>
      <c r="AI66" s="268">
        <f t="shared" si="26"/>
        <v>0</v>
      </c>
      <c r="AJ66" s="268">
        <f t="shared" si="26"/>
        <v>0</v>
      </c>
      <c r="AK66" s="268">
        <f t="shared" si="26"/>
        <v>0</v>
      </c>
      <c r="AL66" s="269">
        <f>SUM(G66:AK66)</f>
        <v>0</v>
      </c>
      <c r="AM66" s="270"/>
      <c r="AN66" s="270" t="b">
        <v>0</v>
      </c>
    </row>
    <row r="67" ht="15.75" customHeight="1">
      <c r="A67" s="249" t="s">
        <v>16</v>
      </c>
      <c r="B67" s="256" t="s">
        <v>77</v>
      </c>
      <c r="C67" s="256" t="s">
        <v>7</v>
      </c>
      <c r="D67" s="273" t="s">
        <v>269</v>
      </c>
      <c r="E67" s="205"/>
      <c r="F67" s="205"/>
      <c r="G67" s="344"/>
      <c r="H67" s="344"/>
      <c r="I67" s="259">
        <v>1.0</v>
      </c>
      <c r="J67" s="259"/>
      <c r="K67" s="259"/>
      <c r="L67" s="259"/>
      <c r="M67" s="258"/>
      <c r="N67" s="344"/>
      <c r="O67" s="344"/>
      <c r="P67" s="259"/>
      <c r="Q67" s="259"/>
      <c r="R67" s="259"/>
      <c r="S67" s="259"/>
      <c r="T67" s="258"/>
      <c r="U67" s="344"/>
      <c r="V67" s="344"/>
      <c r="W67" s="327"/>
      <c r="X67" s="259"/>
      <c r="Y67" s="259"/>
      <c r="Z67" s="327"/>
      <c r="AA67" s="257"/>
      <c r="AB67" s="344"/>
      <c r="AC67" s="344"/>
      <c r="AD67" s="259"/>
      <c r="AE67" s="259"/>
      <c r="AF67" s="259"/>
      <c r="AG67" s="259"/>
      <c r="AH67" s="258"/>
      <c r="AI67" s="344"/>
      <c r="AJ67" s="344"/>
      <c r="AK67" s="259"/>
      <c r="AL67" s="262">
        <f t="shared" ref="AL67:AL68" si="27">SUM(G67:AJ67)</f>
        <v>1</v>
      </c>
      <c r="AM67" s="265"/>
      <c r="AN67" s="263" t="b">
        <v>1</v>
      </c>
    </row>
    <row r="68" ht="15.75" customHeight="1">
      <c r="A68" s="249" t="s">
        <v>16</v>
      </c>
      <c r="B68" s="256" t="s">
        <v>77</v>
      </c>
      <c r="C68" s="256" t="s">
        <v>7</v>
      </c>
      <c r="D68" s="273"/>
      <c r="E68" s="205"/>
      <c r="F68" s="205"/>
      <c r="G68" s="344"/>
      <c r="H68" s="344"/>
      <c r="I68" s="259"/>
      <c r="J68" s="259"/>
      <c r="K68" s="259"/>
      <c r="L68" s="259"/>
      <c r="M68" s="258"/>
      <c r="N68" s="344"/>
      <c r="O68" s="344"/>
      <c r="P68" s="259"/>
      <c r="Q68" s="259"/>
      <c r="R68" s="259"/>
      <c r="S68" s="259"/>
      <c r="T68" s="258"/>
      <c r="U68" s="344"/>
      <c r="V68" s="344"/>
      <c r="W68" s="327"/>
      <c r="X68" s="259"/>
      <c r="Y68" s="259"/>
      <c r="Z68" s="327"/>
      <c r="AA68" s="257"/>
      <c r="AB68" s="344"/>
      <c r="AC68" s="344"/>
      <c r="AD68" s="259"/>
      <c r="AE68" s="259"/>
      <c r="AF68" s="259"/>
      <c r="AG68" s="259"/>
      <c r="AH68" s="258"/>
      <c r="AI68" s="344"/>
      <c r="AJ68" s="344"/>
      <c r="AK68" s="259"/>
      <c r="AL68" s="262">
        <f t="shared" si="27"/>
        <v>0</v>
      </c>
      <c r="AM68" s="265"/>
      <c r="AN68" s="263" t="b">
        <v>0</v>
      </c>
    </row>
    <row r="69" ht="15.75" customHeight="1">
      <c r="A69" s="266" t="s">
        <v>16</v>
      </c>
      <c r="B69" s="288" t="s">
        <v>77</v>
      </c>
      <c r="C69" s="267" t="s">
        <v>7</v>
      </c>
      <c r="D69" s="283" t="s">
        <v>267</v>
      </c>
      <c r="E69" s="284"/>
      <c r="F69" s="285"/>
      <c r="G69" s="268">
        <f t="shared" ref="G69:AK69" si="28">SUM(G67:G68)</f>
        <v>0</v>
      </c>
      <c r="H69" s="268">
        <f t="shared" si="28"/>
        <v>0</v>
      </c>
      <c r="I69" s="268">
        <f t="shared" si="28"/>
        <v>1</v>
      </c>
      <c r="J69" s="268">
        <f t="shared" si="28"/>
        <v>0</v>
      </c>
      <c r="K69" s="268">
        <f t="shared" si="28"/>
        <v>0</v>
      </c>
      <c r="L69" s="268">
        <f t="shared" si="28"/>
        <v>0</v>
      </c>
      <c r="M69" s="268">
        <f t="shared" si="28"/>
        <v>0</v>
      </c>
      <c r="N69" s="268">
        <f t="shared" si="28"/>
        <v>0</v>
      </c>
      <c r="O69" s="268">
        <f t="shared" si="28"/>
        <v>0</v>
      </c>
      <c r="P69" s="268">
        <f t="shared" si="28"/>
        <v>0</v>
      </c>
      <c r="Q69" s="268">
        <f t="shared" si="28"/>
        <v>0</v>
      </c>
      <c r="R69" s="268">
        <f t="shared" si="28"/>
        <v>0</v>
      </c>
      <c r="S69" s="268">
        <f t="shared" si="28"/>
        <v>0</v>
      </c>
      <c r="T69" s="268">
        <f t="shared" si="28"/>
        <v>0</v>
      </c>
      <c r="U69" s="268">
        <f t="shared" si="28"/>
        <v>0</v>
      </c>
      <c r="V69" s="268">
        <f t="shared" si="28"/>
        <v>0</v>
      </c>
      <c r="W69" s="268">
        <f t="shared" si="28"/>
        <v>0</v>
      </c>
      <c r="X69" s="268">
        <f t="shared" si="28"/>
        <v>0</v>
      </c>
      <c r="Y69" s="268">
        <f t="shared" si="28"/>
        <v>0</v>
      </c>
      <c r="Z69" s="268">
        <f t="shared" si="28"/>
        <v>0</v>
      </c>
      <c r="AA69" s="268">
        <f t="shared" si="28"/>
        <v>0</v>
      </c>
      <c r="AB69" s="268">
        <f t="shared" si="28"/>
        <v>0</v>
      </c>
      <c r="AC69" s="268">
        <f t="shared" si="28"/>
        <v>0</v>
      </c>
      <c r="AD69" s="268">
        <f t="shared" si="28"/>
        <v>0</v>
      </c>
      <c r="AE69" s="268">
        <f t="shared" si="28"/>
        <v>0</v>
      </c>
      <c r="AF69" s="268">
        <f t="shared" si="28"/>
        <v>0</v>
      </c>
      <c r="AG69" s="268">
        <f t="shared" si="28"/>
        <v>0</v>
      </c>
      <c r="AH69" s="268">
        <f t="shared" si="28"/>
        <v>0</v>
      </c>
      <c r="AI69" s="268">
        <f t="shared" si="28"/>
        <v>0</v>
      </c>
      <c r="AJ69" s="268">
        <f t="shared" si="28"/>
        <v>0</v>
      </c>
      <c r="AK69" s="268">
        <f t="shared" si="28"/>
        <v>0</v>
      </c>
      <c r="AL69" s="269">
        <f>SUM(G69:AK69)</f>
        <v>1</v>
      </c>
      <c r="AM69" s="270"/>
      <c r="AN69" s="270" t="b">
        <v>0</v>
      </c>
    </row>
    <row r="70" ht="15.75" customHeight="1">
      <c r="A70" s="249" t="s">
        <v>16</v>
      </c>
      <c r="B70" s="256" t="s">
        <v>77</v>
      </c>
      <c r="C70" s="256" t="s">
        <v>11</v>
      </c>
      <c r="D70" s="273" t="s">
        <v>196</v>
      </c>
      <c r="E70" s="205"/>
      <c r="F70" s="205"/>
      <c r="G70" s="344"/>
      <c r="H70" s="344"/>
      <c r="I70" s="259"/>
      <c r="J70" s="259"/>
      <c r="K70" s="259"/>
      <c r="L70" s="259"/>
      <c r="M70" s="258"/>
      <c r="N70" s="344"/>
      <c r="O70" s="344"/>
      <c r="P70" s="259"/>
      <c r="Q70" s="259"/>
      <c r="R70" s="259"/>
      <c r="S70" s="259"/>
      <c r="T70" s="258"/>
      <c r="U70" s="344"/>
      <c r="V70" s="344"/>
      <c r="W70" s="327"/>
      <c r="X70" s="259"/>
      <c r="Y70" s="259">
        <v>2.0</v>
      </c>
      <c r="Z70" s="327"/>
      <c r="AA70" s="257">
        <v>2.0</v>
      </c>
      <c r="AB70" s="344"/>
      <c r="AC70" s="344"/>
      <c r="AD70" s="259">
        <v>2.0</v>
      </c>
      <c r="AE70" s="259"/>
      <c r="AF70" s="259">
        <v>2.0</v>
      </c>
      <c r="AG70" s="259"/>
      <c r="AH70" s="258">
        <v>2.0</v>
      </c>
      <c r="AI70" s="344"/>
      <c r="AJ70" s="344"/>
      <c r="AK70" s="259"/>
      <c r="AL70" s="262">
        <f t="shared" ref="AL70:AL71" si="29">SUM(G70:AJ70)</f>
        <v>10</v>
      </c>
      <c r="AM70" s="264"/>
      <c r="AN70" s="263" t="b">
        <v>0</v>
      </c>
    </row>
    <row r="71" ht="15.75" customHeight="1">
      <c r="A71" s="249" t="s">
        <v>16</v>
      </c>
      <c r="B71" s="256" t="s">
        <v>77</v>
      </c>
      <c r="C71" s="256" t="s">
        <v>11</v>
      </c>
      <c r="D71" s="273"/>
      <c r="E71" s="205"/>
      <c r="F71" s="205"/>
      <c r="G71" s="344"/>
      <c r="H71" s="344"/>
      <c r="I71" s="259"/>
      <c r="J71" s="259"/>
      <c r="K71" s="259"/>
      <c r="L71" s="259"/>
      <c r="M71" s="258"/>
      <c r="N71" s="344"/>
      <c r="O71" s="344"/>
      <c r="P71" s="259"/>
      <c r="Q71" s="259"/>
      <c r="R71" s="259"/>
      <c r="S71" s="259"/>
      <c r="T71" s="258"/>
      <c r="U71" s="344"/>
      <c r="V71" s="344"/>
      <c r="W71" s="327"/>
      <c r="X71" s="259"/>
      <c r="Y71" s="259"/>
      <c r="Z71" s="327"/>
      <c r="AA71" s="257"/>
      <c r="AB71" s="344"/>
      <c r="AC71" s="344"/>
      <c r="AD71" s="259"/>
      <c r="AE71" s="259"/>
      <c r="AF71" s="259"/>
      <c r="AG71" s="259"/>
      <c r="AH71" s="258"/>
      <c r="AI71" s="344"/>
      <c r="AJ71" s="344"/>
      <c r="AK71" s="259"/>
      <c r="AL71" s="262">
        <f t="shared" si="29"/>
        <v>0</v>
      </c>
      <c r="AM71" s="265"/>
      <c r="AN71" s="263" t="b">
        <v>0</v>
      </c>
    </row>
    <row r="72" ht="15.75" customHeight="1">
      <c r="A72" s="266" t="s">
        <v>16</v>
      </c>
      <c r="B72" s="288" t="s">
        <v>77</v>
      </c>
      <c r="C72" s="267" t="s">
        <v>11</v>
      </c>
      <c r="D72" s="283" t="s">
        <v>141</v>
      </c>
      <c r="E72" s="284"/>
      <c r="F72" s="285"/>
      <c r="G72" s="268">
        <f t="shared" ref="G72:AK72" si="30">SUM(G70:G71)</f>
        <v>0</v>
      </c>
      <c r="H72" s="268">
        <f t="shared" si="30"/>
        <v>0</v>
      </c>
      <c r="I72" s="268">
        <f t="shared" si="30"/>
        <v>0</v>
      </c>
      <c r="J72" s="268">
        <f t="shared" si="30"/>
        <v>0</v>
      </c>
      <c r="K72" s="268">
        <f t="shared" si="30"/>
        <v>0</v>
      </c>
      <c r="L72" s="268">
        <f t="shared" si="30"/>
        <v>0</v>
      </c>
      <c r="M72" s="268">
        <f t="shared" si="30"/>
        <v>0</v>
      </c>
      <c r="N72" s="268">
        <f t="shared" si="30"/>
        <v>0</v>
      </c>
      <c r="O72" s="268">
        <f t="shared" si="30"/>
        <v>0</v>
      </c>
      <c r="P72" s="268">
        <f t="shared" si="30"/>
        <v>0</v>
      </c>
      <c r="Q72" s="268">
        <f t="shared" si="30"/>
        <v>0</v>
      </c>
      <c r="R72" s="268">
        <f t="shared" si="30"/>
        <v>0</v>
      </c>
      <c r="S72" s="268">
        <f t="shared" si="30"/>
        <v>0</v>
      </c>
      <c r="T72" s="268">
        <f t="shared" si="30"/>
        <v>0</v>
      </c>
      <c r="U72" s="268">
        <f t="shared" si="30"/>
        <v>0</v>
      </c>
      <c r="V72" s="268">
        <f t="shared" si="30"/>
        <v>0</v>
      </c>
      <c r="W72" s="268">
        <f t="shared" si="30"/>
        <v>0</v>
      </c>
      <c r="X72" s="268">
        <f t="shared" si="30"/>
        <v>0</v>
      </c>
      <c r="Y72" s="268">
        <f t="shared" si="30"/>
        <v>2</v>
      </c>
      <c r="Z72" s="268">
        <f t="shared" si="30"/>
        <v>0</v>
      </c>
      <c r="AA72" s="268">
        <f t="shared" si="30"/>
        <v>2</v>
      </c>
      <c r="AB72" s="268">
        <f t="shared" si="30"/>
        <v>0</v>
      </c>
      <c r="AC72" s="268">
        <f t="shared" si="30"/>
        <v>0</v>
      </c>
      <c r="AD72" s="268">
        <f t="shared" si="30"/>
        <v>2</v>
      </c>
      <c r="AE72" s="268">
        <f t="shared" si="30"/>
        <v>0</v>
      </c>
      <c r="AF72" s="268">
        <f t="shared" si="30"/>
        <v>2</v>
      </c>
      <c r="AG72" s="268">
        <f t="shared" si="30"/>
        <v>0</v>
      </c>
      <c r="AH72" s="268">
        <f t="shared" si="30"/>
        <v>2</v>
      </c>
      <c r="AI72" s="268">
        <f t="shared" si="30"/>
        <v>0</v>
      </c>
      <c r="AJ72" s="268">
        <f t="shared" si="30"/>
        <v>0</v>
      </c>
      <c r="AK72" s="268">
        <f t="shared" si="30"/>
        <v>0</v>
      </c>
      <c r="AL72" s="269">
        <f>SUM(G72:AK72)</f>
        <v>10</v>
      </c>
      <c r="AM72" s="270"/>
      <c r="AN72" s="270" t="b">
        <v>0</v>
      </c>
    </row>
    <row r="73" ht="15.75" customHeight="1">
      <c r="A73" s="249" t="s">
        <v>32</v>
      </c>
      <c r="B73" s="256" t="s">
        <v>32</v>
      </c>
      <c r="C73" s="256" t="s">
        <v>15</v>
      </c>
      <c r="D73" s="273" t="s">
        <v>254</v>
      </c>
      <c r="E73" s="274"/>
      <c r="F73" s="294"/>
      <c r="G73" s="295"/>
      <c r="H73" s="296"/>
      <c r="I73" s="296"/>
      <c r="J73" s="296"/>
      <c r="K73" s="296"/>
      <c r="L73" s="296"/>
      <c r="M73" s="296"/>
      <c r="N73" s="296"/>
      <c r="O73" s="296"/>
      <c r="P73" s="296"/>
      <c r="Q73" s="296"/>
      <c r="R73" s="296"/>
      <c r="S73" s="296"/>
      <c r="T73" s="296"/>
      <c r="U73" s="296"/>
      <c r="V73" s="296"/>
      <c r="W73" s="296"/>
      <c r="X73" s="296"/>
      <c r="Y73" s="296"/>
      <c r="Z73" s="296"/>
      <c r="AA73" s="296"/>
      <c r="AB73" s="296"/>
      <c r="AC73" s="296"/>
      <c r="AD73" s="296"/>
      <c r="AE73" s="296"/>
      <c r="AF73" s="296"/>
      <c r="AG73" s="296"/>
      <c r="AH73" s="296"/>
      <c r="AI73" s="296"/>
      <c r="AJ73" s="296"/>
      <c r="AK73" s="297"/>
      <c r="AL73" s="298" t="str">
        <f>SUM(#REF!+#REF!+#REF!+#REF!+#REF!+#REF!+#REF!)</f>
        <v>#REF!</v>
      </c>
      <c r="AM73" s="264"/>
      <c r="AN73" s="263" t="b">
        <v>0</v>
      </c>
    </row>
    <row r="74" ht="15.75" customHeight="1">
      <c r="A74" s="266" t="s">
        <v>32</v>
      </c>
      <c r="B74" s="288" t="s">
        <v>32</v>
      </c>
      <c r="C74" s="291" t="s">
        <v>15</v>
      </c>
      <c r="D74" s="292" t="s">
        <v>245</v>
      </c>
      <c r="E74" s="299"/>
      <c r="F74" s="32"/>
      <c r="G74" s="330"/>
      <c r="H74" s="296"/>
      <c r="I74" s="296"/>
      <c r="J74" s="296"/>
      <c r="K74" s="296"/>
      <c r="L74" s="296"/>
      <c r="M74" s="296"/>
      <c r="N74" s="296"/>
      <c r="O74" s="296"/>
      <c r="P74" s="296"/>
      <c r="Q74" s="296"/>
      <c r="R74" s="296"/>
      <c r="S74" s="296"/>
      <c r="T74" s="296"/>
      <c r="U74" s="296"/>
      <c r="V74" s="296"/>
      <c r="W74" s="296"/>
      <c r="X74" s="296"/>
      <c r="Y74" s="296"/>
      <c r="Z74" s="296"/>
      <c r="AA74" s="296"/>
      <c r="AB74" s="296"/>
      <c r="AC74" s="296"/>
      <c r="AD74" s="296"/>
      <c r="AE74" s="296"/>
      <c r="AF74" s="296"/>
      <c r="AG74" s="296"/>
      <c r="AH74" s="296"/>
      <c r="AI74" s="296"/>
      <c r="AJ74" s="296"/>
      <c r="AK74" s="297"/>
      <c r="AL74" s="298" t="str">
        <f>SUM(#REF!+#REF!+#REF!+#REF!+#REF!+#REF!+#REF!+#REF!+#REF!+#REF!+#REF!+#REF!+#REF!)</f>
        <v>#REF!</v>
      </c>
      <c r="AM74" s="302"/>
      <c r="AN74" s="270" t="b">
        <v>0</v>
      </c>
    </row>
    <row r="75" ht="15.75" customHeight="1">
      <c r="A75" s="249" t="s">
        <v>24</v>
      </c>
      <c r="B75" s="256" t="s">
        <v>73</v>
      </c>
      <c r="C75" s="256" t="s">
        <v>15</v>
      </c>
      <c r="D75" s="256"/>
      <c r="E75" s="205"/>
      <c r="F75" s="205"/>
      <c r="G75" s="344"/>
      <c r="H75" s="344"/>
      <c r="I75" s="258"/>
      <c r="J75" s="258"/>
      <c r="K75" s="258"/>
      <c r="L75" s="258"/>
      <c r="M75" s="258"/>
      <c r="N75" s="344"/>
      <c r="O75" s="344"/>
      <c r="P75" s="258"/>
      <c r="Q75" s="258"/>
      <c r="R75" s="258"/>
      <c r="S75" s="258"/>
      <c r="T75" s="258"/>
      <c r="U75" s="344"/>
      <c r="V75" s="344"/>
      <c r="W75" s="257"/>
      <c r="X75" s="258"/>
      <c r="Y75" s="258"/>
      <c r="Z75" s="257"/>
      <c r="AA75" s="257"/>
      <c r="AB75" s="344"/>
      <c r="AC75" s="344"/>
      <c r="AD75" s="258"/>
      <c r="AE75" s="258"/>
      <c r="AF75" s="258"/>
      <c r="AG75" s="258"/>
      <c r="AH75" s="258"/>
      <c r="AI75" s="344"/>
      <c r="AJ75" s="344"/>
      <c r="AK75" s="258"/>
      <c r="AL75" s="262">
        <f>SUM(G75:AJ75)</f>
        <v>0</v>
      </c>
      <c r="AM75" s="264"/>
      <c r="AN75" s="263" t="b">
        <v>0</v>
      </c>
    </row>
    <row r="76" ht="15.75" customHeight="1">
      <c r="A76" s="266" t="s">
        <v>24</v>
      </c>
      <c r="B76" s="288" t="s">
        <v>73</v>
      </c>
      <c r="C76" s="267" t="s">
        <v>15</v>
      </c>
      <c r="D76" s="267" t="s">
        <v>245</v>
      </c>
      <c r="E76" s="267"/>
      <c r="F76" s="267"/>
      <c r="G76" s="268">
        <f t="shared" ref="G76:AK76" si="31">SUM(G75)</f>
        <v>0</v>
      </c>
      <c r="H76" s="268">
        <f t="shared" si="31"/>
        <v>0</v>
      </c>
      <c r="I76" s="268">
        <f t="shared" si="31"/>
        <v>0</v>
      </c>
      <c r="J76" s="268">
        <f t="shared" si="31"/>
        <v>0</v>
      </c>
      <c r="K76" s="268">
        <f t="shared" si="31"/>
        <v>0</v>
      </c>
      <c r="L76" s="268">
        <f t="shared" si="31"/>
        <v>0</v>
      </c>
      <c r="M76" s="268">
        <f t="shared" si="31"/>
        <v>0</v>
      </c>
      <c r="N76" s="268">
        <f t="shared" si="31"/>
        <v>0</v>
      </c>
      <c r="O76" s="268">
        <f t="shared" si="31"/>
        <v>0</v>
      </c>
      <c r="P76" s="268">
        <f t="shared" si="31"/>
        <v>0</v>
      </c>
      <c r="Q76" s="268">
        <f t="shared" si="31"/>
        <v>0</v>
      </c>
      <c r="R76" s="268">
        <f t="shared" si="31"/>
        <v>0</v>
      </c>
      <c r="S76" s="268">
        <f t="shared" si="31"/>
        <v>0</v>
      </c>
      <c r="T76" s="268">
        <f t="shared" si="31"/>
        <v>0</v>
      </c>
      <c r="U76" s="268">
        <f t="shared" si="31"/>
        <v>0</v>
      </c>
      <c r="V76" s="268">
        <f t="shared" si="31"/>
        <v>0</v>
      </c>
      <c r="W76" s="268">
        <f t="shared" si="31"/>
        <v>0</v>
      </c>
      <c r="X76" s="268">
        <f t="shared" si="31"/>
        <v>0</v>
      </c>
      <c r="Y76" s="268">
        <f t="shared" si="31"/>
        <v>0</v>
      </c>
      <c r="Z76" s="268">
        <f t="shared" si="31"/>
        <v>0</v>
      </c>
      <c r="AA76" s="268">
        <f t="shared" si="31"/>
        <v>0</v>
      </c>
      <c r="AB76" s="268">
        <f t="shared" si="31"/>
        <v>0</v>
      </c>
      <c r="AC76" s="268">
        <f t="shared" si="31"/>
        <v>0</v>
      </c>
      <c r="AD76" s="268">
        <f t="shared" si="31"/>
        <v>0</v>
      </c>
      <c r="AE76" s="268">
        <f t="shared" si="31"/>
        <v>0</v>
      </c>
      <c r="AF76" s="268">
        <f t="shared" si="31"/>
        <v>0</v>
      </c>
      <c r="AG76" s="268">
        <f t="shared" si="31"/>
        <v>0</v>
      </c>
      <c r="AH76" s="268">
        <f t="shared" si="31"/>
        <v>0</v>
      </c>
      <c r="AI76" s="268">
        <f t="shared" si="31"/>
        <v>0</v>
      </c>
      <c r="AJ76" s="268">
        <f t="shared" si="31"/>
        <v>0</v>
      </c>
      <c r="AK76" s="268">
        <f t="shared" si="31"/>
        <v>0</v>
      </c>
      <c r="AL76" s="269">
        <f t="shared" ref="AL76:AL77" si="32">SUM(G76:AK76)</f>
        <v>0</v>
      </c>
      <c r="AM76" s="270"/>
      <c r="AN76" s="303" t="b">
        <v>0</v>
      </c>
    </row>
    <row r="77" ht="15.75" customHeight="1">
      <c r="A77" s="249" t="s">
        <v>24</v>
      </c>
      <c r="B77" s="256" t="s">
        <v>50</v>
      </c>
      <c r="C77" s="256" t="s">
        <v>11</v>
      </c>
      <c r="D77" s="256" t="s">
        <v>168</v>
      </c>
      <c r="E77" s="205"/>
      <c r="F77" s="205"/>
      <c r="G77" s="344">
        <v>2.0</v>
      </c>
      <c r="H77" s="344">
        <v>2.0</v>
      </c>
      <c r="I77" s="258">
        <v>2.0</v>
      </c>
      <c r="J77" s="258">
        <v>2.0</v>
      </c>
      <c r="K77" s="258">
        <v>2.0</v>
      </c>
      <c r="L77" s="258">
        <v>2.0</v>
      </c>
      <c r="M77" s="258">
        <v>2.0</v>
      </c>
      <c r="N77" s="344">
        <v>2.0</v>
      </c>
      <c r="O77" s="344">
        <v>2.0</v>
      </c>
      <c r="P77" s="258">
        <v>2.0</v>
      </c>
      <c r="Q77" s="258">
        <v>2.0</v>
      </c>
      <c r="R77" s="258">
        <v>2.0</v>
      </c>
      <c r="S77" s="258">
        <v>2.0</v>
      </c>
      <c r="T77" s="258">
        <v>2.0</v>
      </c>
      <c r="U77" s="344">
        <v>2.0</v>
      </c>
      <c r="V77" s="344">
        <v>2.0</v>
      </c>
      <c r="W77" s="257">
        <v>2.0</v>
      </c>
      <c r="X77" s="258">
        <v>2.0</v>
      </c>
      <c r="Y77" s="258">
        <v>2.0</v>
      </c>
      <c r="Z77" s="257">
        <v>2.0</v>
      </c>
      <c r="AA77" s="257">
        <v>2.0</v>
      </c>
      <c r="AB77" s="344">
        <v>2.0</v>
      </c>
      <c r="AC77" s="344">
        <v>2.0</v>
      </c>
      <c r="AD77" s="258">
        <v>2.0</v>
      </c>
      <c r="AE77" s="258">
        <v>2.0</v>
      </c>
      <c r="AF77" s="258">
        <v>2.0</v>
      </c>
      <c r="AG77" s="258">
        <v>2.0</v>
      </c>
      <c r="AH77" s="258">
        <v>2.0</v>
      </c>
      <c r="AI77" s="344">
        <v>2.0</v>
      </c>
      <c r="AJ77" s="344">
        <v>2.0</v>
      </c>
      <c r="AK77" s="258">
        <v>2.0</v>
      </c>
      <c r="AL77" s="262">
        <f t="shared" si="32"/>
        <v>62</v>
      </c>
      <c r="AM77" s="264"/>
      <c r="AN77" s="263" t="b">
        <v>0</v>
      </c>
    </row>
    <row r="78" ht="15.75" customHeight="1">
      <c r="A78" s="249" t="s">
        <v>24</v>
      </c>
      <c r="B78" s="256" t="s">
        <v>50</v>
      </c>
      <c r="C78" s="256" t="s">
        <v>11</v>
      </c>
      <c r="D78" s="256"/>
      <c r="E78" s="205"/>
      <c r="F78" s="205"/>
      <c r="G78" s="346"/>
      <c r="H78" s="344"/>
      <c r="I78" s="258"/>
      <c r="J78" s="258"/>
      <c r="K78" s="258"/>
      <c r="L78" s="258"/>
      <c r="M78" s="258"/>
      <c r="N78" s="347"/>
      <c r="O78" s="347"/>
      <c r="P78" s="258"/>
      <c r="Q78" s="258"/>
      <c r="R78" s="258"/>
      <c r="S78" s="258"/>
      <c r="T78" s="258"/>
      <c r="U78" s="347"/>
      <c r="V78" s="347"/>
      <c r="W78" s="257"/>
      <c r="X78" s="258"/>
      <c r="Y78" s="258"/>
      <c r="Z78" s="257"/>
      <c r="AA78" s="257"/>
      <c r="AB78" s="347"/>
      <c r="AC78" s="347"/>
      <c r="AD78" s="258"/>
      <c r="AE78" s="258"/>
      <c r="AF78" s="258"/>
      <c r="AG78" s="258"/>
      <c r="AH78" s="258"/>
      <c r="AI78" s="347"/>
      <c r="AJ78" s="347"/>
      <c r="AK78" s="258"/>
      <c r="AL78" s="262">
        <f t="shared" ref="AL78:AL79" si="33">SUM(G78:AJ78)</f>
        <v>0</v>
      </c>
      <c r="AM78" s="264"/>
      <c r="AN78" s="263" t="b">
        <v>0</v>
      </c>
    </row>
    <row r="79" ht="15.75" customHeight="1">
      <c r="A79" s="249" t="s">
        <v>24</v>
      </c>
      <c r="B79" s="256" t="s">
        <v>50</v>
      </c>
      <c r="C79" s="256" t="s">
        <v>11</v>
      </c>
      <c r="D79" s="256"/>
      <c r="E79" s="205"/>
      <c r="F79" s="205"/>
      <c r="G79" s="347"/>
      <c r="H79" s="344"/>
      <c r="I79" s="258"/>
      <c r="J79" s="258"/>
      <c r="K79" s="258"/>
      <c r="L79" s="258"/>
      <c r="M79" s="258"/>
      <c r="N79" s="347"/>
      <c r="O79" s="347"/>
      <c r="P79" s="258"/>
      <c r="Q79" s="258"/>
      <c r="R79" s="258"/>
      <c r="S79" s="258"/>
      <c r="T79" s="258"/>
      <c r="U79" s="347"/>
      <c r="V79" s="347"/>
      <c r="W79" s="257"/>
      <c r="X79" s="258"/>
      <c r="Y79" s="258"/>
      <c r="Z79" s="257"/>
      <c r="AA79" s="257"/>
      <c r="AB79" s="347"/>
      <c r="AC79" s="347"/>
      <c r="AD79" s="258"/>
      <c r="AE79" s="258"/>
      <c r="AF79" s="258"/>
      <c r="AG79" s="258"/>
      <c r="AH79" s="258"/>
      <c r="AI79" s="347"/>
      <c r="AJ79" s="347"/>
      <c r="AK79" s="258"/>
      <c r="AL79" s="262">
        <f t="shared" si="33"/>
        <v>0</v>
      </c>
      <c r="AM79" s="264"/>
      <c r="AN79" s="263" t="b">
        <v>0</v>
      </c>
    </row>
    <row r="80" ht="15.75" customHeight="1">
      <c r="A80" s="266" t="s">
        <v>24</v>
      </c>
      <c r="B80" s="288" t="s">
        <v>50</v>
      </c>
      <c r="C80" s="291" t="s">
        <v>11</v>
      </c>
      <c r="D80" s="267" t="s">
        <v>141</v>
      </c>
      <c r="E80" s="267"/>
      <c r="F80" s="267"/>
      <c r="G80" s="305">
        <f t="shared" ref="G80:AK80" si="34">SUM(G77:G79)</f>
        <v>2</v>
      </c>
      <c r="H80" s="305">
        <f t="shared" si="34"/>
        <v>2</v>
      </c>
      <c r="I80" s="305">
        <f t="shared" si="34"/>
        <v>2</v>
      </c>
      <c r="J80" s="305">
        <f t="shared" si="34"/>
        <v>2</v>
      </c>
      <c r="K80" s="305">
        <f t="shared" si="34"/>
        <v>2</v>
      </c>
      <c r="L80" s="305">
        <f t="shared" si="34"/>
        <v>2</v>
      </c>
      <c r="M80" s="305">
        <f t="shared" si="34"/>
        <v>2</v>
      </c>
      <c r="N80" s="305">
        <f t="shared" si="34"/>
        <v>2</v>
      </c>
      <c r="O80" s="305">
        <f t="shared" si="34"/>
        <v>2</v>
      </c>
      <c r="P80" s="305">
        <f t="shared" si="34"/>
        <v>2</v>
      </c>
      <c r="Q80" s="305">
        <f t="shared" si="34"/>
        <v>2</v>
      </c>
      <c r="R80" s="305">
        <f t="shared" si="34"/>
        <v>2</v>
      </c>
      <c r="S80" s="305">
        <f t="shared" si="34"/>
        <v>2</v>
      </c>
      <c r="T80" s="305">
        <f t="shared" si="34"/>
        <v>2</v>
      </c>
      <c r="U80" s="305">
        <f t="shared" si="34"/>
        <v>2</v>
      </c>
      <c r="V80" s="305">
        <f t="shared" si="34"/>
        <v>2</v>
      </c>
      <c r="W80" s="305">
        <f t="shared" si="34"/>
        <v>2</v>
      </c>
      <c r="X80" s="305">
        <f t="shared" si="34"/>
        <v>2</v>
      </c>
      <c r="Y80" s="305">
        <f t="shared" si="34"/>
        <v>2</v>
      </c>
      <c r="Z80" s="305">
        <f t="shared" si="34"/>
        <v>2</v>
      </c>
      <c r="AA80" s="305">
        <f t="shared" si="34"/>
        <v>2</v>
      </c>
      <c r="AB80" s="305">
        <f t="shared" si="34"/>
        <v>2</v>
      </c>
      <c r="AC80" s="305">
        <f t="shared" si="34"/>
        <v>2</v>
      </c>
      <c r="AD80" s="305">
        <f t="shared" si="34"/>
        <v>2</v>
      </c>
      <c r="AE80" s="305">
        <f t="shared" si="34"/>
        <v>2</v>
      </c>
      <c r="AF80" s="305">
        <f t="shared" si="34"/>
        <v>2</v>
      </c>
      <c r="AG80" s="305">
        <f t="shared" si="34"/>
        <v>2</v>
      </c>
      <c r="AH80" s="305">
        <f t="shared" si="34"/>
        <v>2</v>
      </c>
      <c r="AI80" s="305">
        <f t="shared" si="34"/>
        <v>2</v>
      </c>
      <c r="AJ80" s="305">
        <f t="shared" si="34"/>
        <v>2</v>
      </c>
      <c r="AK80" s="305">
        <f t="shared" si="34"/>
        <v>2</v>
      </c>
      <c r="AL80" s="269">
        <f>SUM(G80:AK80)</f>
        <v>62</v>
      </c>
      <c r="AM80" s="270"/>
      <c r="AN80" s="303" t="b">
        <v>0</v>
      </c>
    </row>
    <row r="81" ht="15.75" customHeight="1">
      <c r="A81" s="249" t="s">
        <v>5</v>
      </c>
      <c r="B81" s="256" t="s">
        <v>78</v>
      </c>
      <c r="C81" s="256" t="s">
        <v>7</v>
      </c>
      <c r="D81" s="256" t="s">
        <v>278</v>
      </c>
      <c r="E81" s="205"/>
      <c r="F81" s="205"/>
      <c r="G81" s="344"/>
      <c r="H81" s="344"/>
      <c r="I81" s="258"/>
      <c r="J81" s="258"/>
      <c r="K81" s="258"/>
      <c r="L81" s="258"/>
      <c r="M81" s="258"/>
      <c r="N81" s="344"/>
      <c r="O81" s="344"/>
      <c r="P81" s="258"/>
      <c r="Q81" s="258"/>
      <c r="R81" s="258"/>
      <c r="S81" s="258"/>
      <c r="T81" s="258"/>
      <c r="U81" s="344"/>
      <c r="V81" s="344"/>
      <c r="W81" s="257"/>
      <c r="X81" s="258"/>
      <c r="Y81" s="258"/>
      <c r="Z81" s="257"/>
      <c r="AA81" s="257"/>
      <c r="AB81" s="344"/>
      <c r="AC81" s="344"/>
      <c r="AD81" s="258"/>
      <c r="AE81" s="258"/>
      <c r="AF81" s="258"/>
      <c r="AG81" s="258">
        <v>1.0</v>
      </c>
      <c r="AH81" s="258"/>
      <c r="AI81" s="344"/>
      <c r="AJ81" s="344"/>
      <c r="AK81" s="258"/>
      <c r="AL81" s="262">
        <f t="shared" ref="AL81:AL83" si="36">SUM(G81:AJ81)</f>
        <v>1</v>
      </c>
      <c r="AM81" s="306"/>
      <c r="AN81" s="263" t="b">
        <v>0</v>
      </c>
    </row>
    <row r="82" ht="15.75" customHeight="1">
      <c r="A82" s="341" t="s">
        <v>24</v>
      </c>
      <c r="B82" s="288" t="s">
        <v>78</v>
      </c>
      <c r="C82" s="267" t="s">
        <v>7</v>
      </c>
      <c r="D82" s="267" t="s">
        <v>267</v>
      </c>
      <c r="E82" s="342"/>
      <c r="F82" s="342"/>
      <c r="G82" s="268">
        <f t="shared" ref="G82:AK82" si="35">SUM(G81)</f>
        <v>0</v>
      </c>
      <c r="H82" s="268">
        <f t="shared" si="35"/>
        <v>0</v>
      </c>
      <c r="I82" s="268">
        <f t="shared" si="35"/>
        <v>0</v>
      </c>
      <c r="J82" s="268">
        <f t="shared" si="35"/>
        <v>0</v>
      </c>
      <c r="K82" s="268">
        <f t="shared" si="35"/>
        <v>0</v>
      </c>
      <c r="L82" s="268">
        <f t="shared" si="35"/>
        <v>0</v>
      </c>
      <c r="M82" s="268">
        <f t="shared" si="35"/>
        <v>0</v>
      </c>
      <c r="N82" s="268">
        <f t="shared" si="35"/>
        <v>0</v>
      </c>
      <c r="O82" s="268">
        <f t="shared" si="35"/>
        <v>0</v>
      </c>
      <c r="P82" s="268">
        <f t="shared" si="35"/>
        <v>0</v>
      </c>
      <c r="Q82" s="268">
        <f t="shared" si="35"/>
        <v>0</v>
      </c>
      <c r="R82" s="268">
        <f t="shared" si="35"/>
        <v>0</v>
      </c>
      <c r="S82" s="268">
        <f t="shared" si="35"/>
        <v>0</v>
      </c>
      <c r="T82" s="268">
        <f t="shared" si="35"/>
        <v>0</v>
      </c>
      <c r="U82" s="268">
        <f t="shared" si="35"/>
        <v>0</v>
      </c>
      <c r="V82" s="268">
        <f t="shared" si="35"/>
        <v>0</v>
      </c>
      <c r="W82" s="268">
        <f t="shared" si="35"/>
        <v>0</v>
      </c>
      <c r="X82" s="268">
        <f t="shared" si="35"/>
        <v>0</v>
      </c>
      <c r="Y82" s="268">
        <f t="shared" si="35"/>
        <v>0</v>
      </c>
      <c r="Z82" s="268">
        <f t="shared" si="35"/>
        <v>0</v>
      </c>
      <c r="AA82" s="268">
        <f t="shared" si="35"/>
        <v>0</v>
      </c>
      <c r="AB82" s="268">
        <f t="shared" si="35"/>
        <v>0</v>
      </c>
      <c r="AC82" s="268">
        <f t="shared" si="35"/>
        <v>0</v>
      </c>
      <c r="AD82" s="268">
        <f t="shared" si="35"/>
        <v>0</v>
      </c>
      <c r="AE82" s="268">
        <f t="shared" si="35"/>
        <v>0</v>
      </c>
      <c r="AF82" s="268">
        <f t="shared" si="35"/>
        <v>0</v>
      </c>
      <c r="AG82" s="268">
        <f t="shared" si="35"/>
        <v>1</v>
      </c>
      <c r="AH82" s="268">
        <f t="shared" si="35"/>
        <v>0</v>
      </c>
      <c r="AI82" s="268">
        <f t="shared" si="35"/>
        <v>0</v>
      </c>
      <c r="AJ82" s="268">
        <f t="shared" si="35"/>
        <v>0</v>
      </c>
      <c r="AK82" s="268">
        <f t="shared" si="35"/>
        <v>0</v>
      </c>
      <c r="AL82" s="269">
        <f t="shared" si="36"/>
        <v>1</v>
      </c>
      <c r="AM82" s="307"/>
      <c r="AN82" s="348" t="b">
        <v>0</v>
      </c>
    </row>
    <row r="83" ht="15.75" customHeight="1">
      <c r="A83" s="249" t="s">
        <v>24</v>
      </c>
      <c r="B83" s="256" t="s">
        <v>78</v>
      </c>
      <c r="C83" s="256" t="s">
        <v>22</v>
      </c>
      <c r="D83" s="256" t="s">
        <v>280</v>
      </c>
      <c r="E83" s="205"/>
      <c r="F83" s="205"/>
      <c r="G83" s="344"/>
      <c r="H83" s="344"/>
      <c r="I83" s="258"/>
      <c r="J83" s="258"/>
      <c r="K83" s="258"/>
      <c r="L83" s="258"/>
      <c r="M83" s="258"/>
      <c r="N83" s="344"/>
      <c r="O83" s="344"/>
      <c r="P83" s="258"/>
      <c r="Q83" s="258"/>
      <c r="R83" s="258"/>
      <c r="S83" s="258"/>
      <c r="T83" s="258"/>
      <c r="U83" s="344"/>
      <c r="V83" s="344"/>
      <c r="W83" s="257"/>
      <c r="X83" s="258"/>
      <c r="Y83" s="258"/>
      <c r="Z83" s="257"/>
      <c r="AA83" s="257"/>
      <c r="AB83" s="344"/>
      <c r="AC83" s="344"/>
      <c r="AD83" s="258"/>
      <c r="AE83" s="258"/>
      <c r="AF83" s="258"/>
      <c r="AG83" s="258"/>
      <c r="AH83" s="258">
        <v>1.0</v>
      </c>
      <c r="AI83" s="344"/>
      <c r="AJ83" s="344"/>
      <c r="AK83" s="258"/>
      <c r="AL83" s="262">
        <f t="shared" si="36"/>
        <v>1</v>
      </c>
      <c r="AM83" s="265"/>
      <c r="AN83" s="263" t="b">
        <v>0</v>
      </c>
    </row>
    <row r="84" ht="15.75" customHeight="1">
      <c r="A84" s="266" t="s">
        <v>24</v>
      </c>
      <c r="B84" s="291" t="s">
        <v>78</v>
      </c>
      <c r="C84" s="291" t="s">
        <v>22</v>
      </c>
      <c r="D84" s="291" t="s">
        <v>279</v>
      </c>
      <c r="E84" s="291"/>
      <c r="F84" s="291"/>
      <c r="G84" s="268">
        <f t="shared" ref="G84:AG84" si="37">SUM(G83)</f>
        <v>0</v>
      </c>
      <c r="H84" s="268">
        <f t="shared" si="37"/>
        <v>0</v>
      </c>
      <c r="I84" s="268">
        <f t="shared" si="37"/>
        <v>0</v>
      </c>
      <c r="J84" s="268">
        <f t="shared" si="37"/>
        <v>0</v>
      </c>
      <c r="K84" s="268">
        <f t="shared" si="37"/>
        <v>0</v>
      </c>
      <c r="L84" s="268">
        <f t="shared" si="37"/>
        <v>0</v>
      </c>
      <c r="M84" s="268">
        <f t="shared" si="37"/>
        <v>0</v>
      </c>
      <c r="N84" s="268">
        <f t="shared" si="37"/>
        <v>0</v>
      </c>
      <c r="O84" s="268">
        <f t="shared" si="37"/>
        <v>0</v>
      </c>
      <c r="P84" s="268">
        <f t="shared" si="37"/>
        <v>0</v>
      </c>
      <c r="Q84" s="268">
        <f t="shared" si="37"/>
        <v>0</v>
      </c>
      <c r="R84" s="268">
        <f t="shared" si="37"/>
        <v>0</v>
      </c>
      <c r="S84" s="268">
        <f t="shared" si="37"/>
        <v>0</v>
      </c>
      <c r="T84" s="268">
        <f t="shared" si="37"/>
        <v>0</v>
      </c>
      <c r="U84" s="268">
        <f t="shared" si="37"/>
        <v>0</v>
      </c>
      <c r="V84" s="268">
        <f t="shared" si="37"/>
        <v>0</v>
      </c>
      <c r="W84" s="268">
        <f t="shared" si="37"/>
        <v>0</v>
      </c>
      <c r="X84" s="268">
        <f t="shared" si="37"/>
        <v>0</v>
      </c>
      <c r="Y84" s="268">
        <f t="shared" si="37"/>
        <v>0</v>
      </c>
      <c r="Z84" s="268">
        <f t="shared" si="37"/>
        <v>0</v>
      </c>
      <c r="AA84" s="268">
        <f t="shared" si="37"/>
        <v>0</v>
      </c>
      <c r="AB84" s="268">
        <f t="shared" si="37"/>
        <v>0</v>
      </c>
      <c r="AC84" s="268">
        <f t="shared" si="37"/>
        <v>0</v>
      </c>
      <c r="AD84" s="268">
        <f t="shared" si="37"/>
        <v>0</v>
      </c>
      <c r="AE84" s="268">
        <f t="shared" si="37"/>
        <v>0</v>
      </c>
      <c r="AF84" s="268">
        <f t="shared" si="37"/>
        <v>0</v>
      </c>
      <c r="AG84" s="268">
        <f t="shared" si="37"/>
        <v>0</v>
      </c>
      <c r="AH84" s="268">
        <v>1.0</v>
      </c>
      <c r="AI84" s="268">
        <f t="shared" ref="AI84:AK84" si="38">SUM(AI83)</f>
        <v>0</v>
      </c>
      <c r="AJ84" s="268">
        <f t="shared" si="38"/>
        <v>0</v>
      </c>
      <c r="AK84" s="268">
        <f t="shared" si="38"/>
        <v>0</v>
      </c>
      <c r="AL84" s="269">
        <f>SUM(G84:AK84)</f>
        <v>1</v>
      </c>
      <c r="AM84" s="307"/>
      <c r="AN84" s="303" t="b">
        <v>0</v>
      </c>
    </row>
    <row r="85" ht="15.75" customHeight="1">
      <c r="A85" s="249" t="s">
        <v>24</v>
      </c>
      <c r="B85" s="256" t="s">
        <v>78</v>
      </c>
      <c r="C85" s="256" t="s">
        <v>11</v>
      </c>
      <c r="D85" s="256" t="s">
        <v>168</v>
      </c>
      <c r="E85" s="205"/>
      <c r="F85" s="205"/>
      <c r="G85" s="344"/>
      <c r="H85" s="344"/>
      <c r="I85" s="258"/>
      <c r="J85" s="258"/>
      <c r="K85" s="258"/>
      <c r="L85" s="258"/>
      <c r="M85" s="258"/>
      <c r="N85" s="344"/>
      <c r="O85" s="344"/>
      <c r="P85" s="258"/>
      <c r="Q85" s="258"/>
      <c r="R85" s="258"/>
      <c r="S85" s="258"/>
      <c r="T85" s="258"/>
      <c r="U85" s="344"/>
      <c r="V85" s="344"/>
      <c r="W85" s="257"/>
      <c r="X85" s="258"/>
      <c r="Y85" s="258"/>
      <c r="Z85" s="257"/>
      <c r="AA85" s="257"/>
      <c r="AB85" s="344"/>
      <c r="AC85" s="344"/>
      <c r="AD85" s="258"/>
      <c r="AE85" s="258"/>
      <c r="AF85" s="258"/>
      <c r="AG85" s="258">
        <v>2.0</v>
      </c>
      <c r="AH85" s="258">
        <v>4.0</v>
      </c>
      <c r="AI85" s="344">
        <v>4.0</v>
      </c>
      <c r="AJ85" s="344">
        <v>4.0</v>
      </c>
      <c r="AK85" s="258"/>
      <c r="AL85" s="262">
        <f>SUM(G85:AJ85)</f>
        <v>14</v>
      </c>
      <c r="AM85" s="306"/>
      <c r="AN85" s="263" t="b">
        <v>0</v>
      </c>
    </row>
    <row r="86" ht="15.75" customHeight="1">
      <c r="A86" s="249" t="s">
        <v>24</v>
      </c>
      <c r="B86" s="256" t="s">
        <v>78</v>
      </c>
      <c r="C86" s="256" t="s">
        <v>11</v>
      </c>
      <c r="D86" s="256"/>
      <c r="E86" s="205"/>
      <c r="F86" s="205"/>
      <c r="G86" s="344"/>
      <c r="H86" s="344"/>
      <c r="I86" s="258"/>
      <c r="J86" s="258"/>
      <c r="K86" s="258"/>
      <c r="L86" s="258"/>
      <c r="M86" s="258"/>
      <c r="N86" s="344"/>
      <c r="O86" s="344"/>
      <c r="P86" s="258"/>
      <c r="Q86" s="258"/>
      <c r="R86" s="258"/>
      <c r="S86" s="258"/>
      <c r="T86" s="258"/>
      <c r="U86" s="344"/>
      <c r="V86" s="344"/>
      <c r="W86" s="257"/>
      <c r="X86" s="258"/>
      <c r="Y86" s="258"/>
      <c r="Z86" s="257"/>
      <c r="AA86" s="257"/>
      <c r="AB86" s="344"/>
      <c r="AC86" s="344"/>
      <c r="AD86" s="258"/>
      <c r="AE86" s="258"/>
      <c r="AF86" s="258"/>
      <c r="AG86" s="258"/>
      <c r="AH86" s="258"/>
      <c r="AI86" s="344"/>
      <c r="AJ86" s="344"/>
      <c r="AK86" s="258"/>
      <c r="AL86" s="262"/>
      <c r="AM86" s="306"/>
      <c r="AN86" s="263" t="b">
        <v>0</v>
      </c>
    </row>
    <row r="87" ht="15.75" customHeight="1">
      <c r="A87" s="266" t="s">
        <v>24</v>
      </c>
      <c r="B87" s="291" t="s">
        <v>78</v>
      </c>
      <c r="C87" s="291" t="s">
        <v>11</v>
      </c>
      <c r="D87" s="291" t="s">
        <v>141</v>
      </c>
      <c r="E87" s="291"/>
      <c r="F87" s="291"/>
      <c r="G87" s="268">
        <f t="shared" ref="G87:AK87" si="39">SUM(G85:G86)</f>
        <v>0</v>
      </c>
      <c r="H87" s="268">
        <f t="shared" si="39"/>
        <v>0</v>
      </c>
      <c r="I87" s="268">
        <f t="shared" si="39"/>
        <v>0</v>
      </c>
      <c r="J87" s="268">
        <f t="shared" si="39"/>
        <v>0</v>
      </c>
      <c r="K87" s="268">
        <f t="shared" si="39"/>
        <v>0</v>
      </c>
      <c r="L87" s="268">
        <f t="shared" si="39"/>
        <v>0</v>
      </c>
      <c r="M87" s="268">
        <f t="shared" si="39"/>
        <v>0</v>
      </c>
      <c r="N87" s="268">
        <f t="shared" si="39"/>
        <v>0</v>
      </c>
      <c r="O87" s="268">
        <f t="shared" si="39"/>
        <v>0</v>
      </c>
      <c r="P87" s="268">
        <f t="shared" si="39"/>
        <v>0</v>
      </c>
      <c r="Q87" s="268">
        <f t="shared" si="39"/>
        <v>0</v>
      </c>
      <c r="R87" s="268">
        <f t="shared" si="39"/>
        <v>0</v>
      </c>
      <c r="S87" s="268">
        <f t="shared" si="39"/>
        <v>0</v>
      </c>
      <c r="T87" s="268">
        <f t="shared" si="39"/>
        <v>0</v>
      </c>
      <c r="U87" s="268">
        <f t="shared" si="39"/>
        <v>0</v>
      </c>
      <c r="V87" s="268">
        <f t="shared" si="39"/>
        <v>0</v>
      </c>
      <c r="W87" s="268">
        <f t="shared" si="39"/>
        <v>0</v>
      </c>
      <c r="X87" s="268">
        <f t="shared" si="39"/>
        <v>0</v>
      </c>
      <c r="Y87" s="268">
        <f t="shared" si="39"/>
        <v>0</v>
      </c>
      <c r="Z87" s="268">
        <f t="shared" si="39"/>
        <v>0</v>
      </c>
      <c r="AA87" s="268">
        <f t="shared" si="39"/>
        <v>0</v>
      </c>
      <c r="AB87" s="268">
        <f t="shared" si="39"/>
        <v>0</v>
      </c>
      <c r="AC87" s="268">
        <f t="shared" si="39"/>
        <v>0</v>
      </c>
      <c r="AD87" s="268">
        <f t="shared" si="39"/>
        <v>0</v>
      </c>
      <c r="AE87" s="268">
        <f t="shared" si="39"/>
        <v>0</v>
      </c>
      <c r="AF87" s="268">
        <f t="shared" si="39"/>
        <v>0</v>
      </c>
      <c r="AG87" s="268">
        <f t="shared" si="39"/>
        <v>2</v>
      </c>
      <c r="AH87" s="268">
        <f t="shared" si="39"/>
        <v>4</v>
      </c>
      <c r="AI87" s="268">
        <f t="shared" si="39"/>
        <v>4</v>
      </c>
      <c r="AJ87" s="268">
        <f t="shared" si="39"/>
        <v>4</v>
      </c>
      <c r="AK87" s="268">
        <f t="shared" si="39"/>
        <v>0</v>
      </c>
      <c r="AL87" s="269">
        <f>SUM(G87:AK87)</f>
        <v>14</v>
      </c>
      <c r="AM87" s="307"/>
      <c r="AN87" s="303" t="b">
        <v>0</v>
      </c>
    </row>
    <row r="88" ht="15.75" customHeight="1">
      <c r="A88" s="249" t="s">
        <v>24</v>
      </c>
      <c r="B88" s="308" t="s">
        <v>78</v>
      </c>
      <c r="C88" s="308" t="s">
        <v>7</v>
      </c>
      <c r="D88" s="308" t="s">
        <v>269</v>
      </c>
      <c r="E88" s="205"/>
      <c r="F88" s="205"/>
      <c r="G88" s="344"/>
      <c r="H88" s="344"/>
      <c r="I88" s="258"/>
      <c r="J88" s="258"/>
      <c r="K88" s="258"/>
      <c r="L88" s="258"/>
      <c r="M88" s="258"/>
      <c r="N88" s="344"/>
      <c r="O88" s="344"/>
      <c r="P88" s="258"/>
      <c r="Q88" s="258"/>
      <c r="R88" s="258"/>
      <c r="S88" s="258"/>
      <c r="T88" s="258"/>
      <c r="U88" s="344"/>
      <c r="V88" s="344"/>
      <c r="W88" s="257"/>
      <c r="X88" s="258"/>
      <c r="Y88" s="258"/>
      <c r="Z88" s="257"/>
      <c r="AA88" s="257"/>
      <c r="AB88" s="344"/>
      <c r="AC88" s="344"/>
      <c r="AD88" s="258"/>
      <c r="AE88" s="258"/>
      <c r="AF88" s="258"/>
      <c r="AG88" s="258"/>
      <c r="AH88" s="258">
        <v>1.0</v>
      </c>
      <c r="AI88" s="344"/>
      <c r="AJ88" s="344"/>
      <c r="AK88" s="258"/>
      <c r="AL88" s="262">
        <f>SUM(G88:AJ88)</f>
        <v>1</v>
      </c>
      <c r="AM88" s="309"/>
      <c r="AN88" s="263" t="b">
        <v>1</v>
      </c>
    </row>
    <row r="89" ht="15.75" customHeight="1">
      <c r="A89" s="266" t="s">
        <v>24</v>
      </c>
      <c r="B89" s="291" t="s">
        <v>78</v>
      </c>
      <c r="C89" s="291" t="s">
        <v>7</v>
      </c>
      <c r="D89" s="291" t="s">
        <v>267</v>
      </c>
      <c r="E89" s="291"/>
      <c r="F89" s="291"/>
      <c r="G89" s="268">
        <f t="shared" ref="G89:AK89" si="40">SUM(G88)</f>
        <v>0</v>
      </c>
      <c r="H89" s="268">
        <f t="shared" si="40"/>
        <v>0</v>
      </c>
      <c r="I89" s="268">
        <f t="shared" si="40"/>
        <v>0</v>
      </c>
      <c r="J89" s="268">
        <f t="shared" si="40"/>
        <v>0</v>
      </c>
      <c r="K89" s="268">
        <f t="shared" si="40"/>
        <v>0</v>
      </c>
      <c r="L89" s="268">
        <f t="shared" si="40"/>
        <v>0</v>
      </c>
      <c r="M89" s="268">
        <f t="shared" si="40"/>
        <v>0</v>
      </c>
      <c r="N89" s="268">
        <f t="shared" si="40"/>
        <v>0</v>
      </c>
      <c r="O89" s="268">
        <f t="shared" si="40"/>
        <v>0</v>
      </c>
      <c r="P89" s="268">
        <f t="shared" si="40"/>
        <v>0</v>
      </c>
      <c r="Q89" s="268">
        <f t="shared" si="40"/>
        <v>0</v>
      </c>
      <c r="R89" s="268">
        <f t="shared" si="40"/>
        <v>0</v>
      </c>
      <c r="S89" s="268">
        <f t="shared" si="40"/>
        <v>0</v>
      </c>
      <c r="T89" s="268">
        <f t="shared" si="40"/>
        <v>0</v>
      </c>
      <c r="U89" s="268">
        <f t="shared" si="40"/>
        <v>0</v>
      </c>
      <c r="V89" s="268">
        <f t="shared" si="40"/>
        <v>0</v>
      </c>
      <c r="W89" s="268">
        <f t="shared" si="40"/>
        <v>0</v>
      </c>
      <c r="X89" s="268">
        <f t="shared" si="40"/>
        <v>0</v>
      </c>
      <c r="Y89" s="268">
        <f t="shared" si="40"/>
        <v>0</v>
      </c>
      <c r="Z89" s="268">
        <f t="shared" si="40"/>
        <v>0</v>
      </c>
      <c r="AA89" s="268">
        <f t="shared" si="40"/>
        <v>0</v>
      </c>
      <c r="AB89" s="268">
        <f t="shared" si="40"/>
        <v>0</v>
      </c>
      <c r="AC89" s="268">
        <f t="shared" si="40"/>
        <v>0</v>
      </c>
      <c r="AD89" s="268">
        <f t="shared" si="40"/>
        <v>0</v>
      </c>
      <c r="AE89" s="268">
        <f t="shared" si="40"/>
        <v>0</v>
      </c>
      <c r="AF89" s="268">
        <f t="shared" si="40"/>
        <v>0</v>
      </c>
      <c r="AG89" s="268">
        <f t="shared" si="40"/>
        <v>0</v>
      </c>
      <c r="AH89" s="268">
        <f t="shared" si="40"/>
        <v>1</v>
      </c>
      <c r="AI89" s="268">
        <f t="shared" si="40"/>
        <v>0</v>
      </c>
      <c r="AJ89" s="268">
        <f t="shared" si="40"/>
        <v>0</v>
      </c>
      <c r="AK89" s="268">
        <f t="shared" si="40"/>
        <v>0</v>
      </c>
      <c r="AL89" s="269">
        <f t="shared" ref="AL89:AL90" si="41">SUM(G89:AK89)</f>
        <v>1</v>
      </c>
      <c r="AM89" s="307"/>
      <c r="AN89" s="303" t="b">
        <v>0</v>
      </c>
    </row>
    <row r="90" ht="15.75" customHeight="1">
      <c r="A90" s="310" t="s">
        <v>24</v>
      </c>
      <c r="B90" s="256" t="s">
        <v>65</v>
      </c>
      <c r="C90" s="256" t="s">
        <v>11</v>
      </c>
      <c r="D90" s="256" t="s">
        <v>156</v>
      </c>
      <c r="E90" s="205"/>
      <c r="F90" s="205"/>
      <c r="G90" s="344">
        <v>1.0</v>
      </c>
      <c r="H90" s="344">
        <v>1.0</v>
      </c>
      <c r="I90" s="258">
        <v>1.0</v>
      </c>
      <c r="J90" s="258">
        <v>1.0</v>
      </c>
      <c r="K90" s="258">
        <v>1.0</v>
      </c>
      <c r="L90" s="258">
        <v>1.0</v>
      </c>
      <c r="M90" s="258">
        <v>1.0</v>
      </c>
      <c r="N90" s="344">
        <v>1.0</v>
      </c>
      <c r="O90" s="344">
        <v>1.0</v>
      </c>
      <c r="P90" s="258">
        <v>1.0</v>
      </c>
      <c r="Q90" s="258">
        <v>1.0</v>
      </c>
      <c r="R90" s="258">
        <v>1.0</v>
      </c>
      <c r="S90" s="258">
        <v>1.0</v>
      </c>
      <c r="T90" s="258">
        <v>1.0</v>
      </c>
      <c r="U90" s="344">
        <v>1.0</v>
      </c>
      <c r="V90" s="344">
        <v>1.0</v>
      </c>
      <c r="W90" s="257">
        <v>1.0</v>
      </c>
      <c r="X90" s="258">
        <v>1.0</v>
      </c>
      <c r="Y90" s="258">
        <v>1.0</v>
      </c>
      <c r="Z90" s="257">
        <v>1.0</v>
      </c>
      <c r="AA90" s="257">
        <v>1.0</v>
      </c>
      <c r="AB90" s="344">
        <v>1.0</v>
      </c>
      <c r="AC90" s="344">
        <v>1.0</v>
      </c>
      <c r="AD90" s="258">
        <v>1.0</v>
      </c>
      <c r="AE90" s="258">
        <v>1.0</v>
      </c>
      <c r="AF90" s="258">
        <v>1.0</v>
      </c>
      <c r="AG90" s="258">
        <v>1.0</v>
      </c>
      <c r="AH90" s="258">
        <v>1.0</v>
      </c>
      <c r="AI90" s="344">
        <v>1.0</v>
      </c>
      <c r="AJ90" s="344">
        <v>1.0</v>
      </c>
      <c r="AK90" s="258"/>
      <c r="AL90" s="262">
        <f t="shared" si="41"/>
        <v>30</v>
      </c>
      <c r="AM90" s="306"/>
      <c r="AN90" s="263" t="b">
        <v>0</v>
      </c>
    </row>
    <row r="91" ht="15.75" customHeight="1">
      <c r="A91" s="310" t="s">
        <v>24</v>
      </c>
      <c r="B91" s="256" t="s">
        <v>65</v>
      </c>
      <c r="C91" s="256" t="s">
        <v>11</v>
      </c>
      <c r="D91" s="256"/>
      <c r="E91" s="205"/>
      <c r="F91" s="205"/>
      <c r="G91" s="344"/>
      <c r="H91" s="344"/>
      <c r="I91" s="258"/>
      <c r="J91" s="258"/>
      <c r="K91" s="258"/>
      <c r="L91" s="258"/>
      <c r="M91" s="258"/>
      <c r="N91" s="344"/>
      <c r="O91" s="344"/>
      <c r="P91" s="258"/>
      <c r="Q91" s="258"/>
      <c r="R91" s="258"/>
      <c r="S91" s="258"/>
      <c r="T91" s="258"/>
      <c r="U91" s="344"/>
      <c r="V91" s="344"/>
      <c r="W91" s="257"/>
      <c r="X91" s="258"/>
      <c r="Y91" s="258"/>
      <c r="Z91" s="257"/>
      <c r="AA91" s="257"/>
      <c r="AB91" s="344"/>
      <c r="AC91" s="344"/>
      <c r="AD91" s="258"/>
      <c r="AE91" s="258"/>
      <c r="AF91" s="258"/>
      <c r="AG91" s="258"/>
      <c r="AH91" s="258"/>
      <c r="AI91" s="344"/>
      <c r="AJ91" s="344"/>
      <c r="AK91" s="258"/>
      <c r="AL91" s="262">
        <f>SUM(G91:AJ91)</f>
        <v>0</v>
      </c>
      <c r="AM91" s="265"/>
      <c r="AN91" s="263" t="b">
        <v>0</v>
      </c>
    </row>
    <row r="92" ht="15.75" customHeight="1">
      <c r="A92" s="311" t="s">
        <v>24</v>
      </c>
      <c r="B92" s="288" t="s">
        <v>65</v>
      </c>
      <c r="C92" s="267" t="s">
        <v>11</v>
      </c>
      <c r="D92" s="267" t="s">
        <v>141</v>
      </c>
      <c r="E92" s="267"/>
      <c r="F92" s="267"/>
      <c r="G92" s="268">
        <f t="shared" ref="G92:AK92" si="42">SUM(G90:G91)</f>
        <v>1</v>
      </c>
      <c r="H92" s="268">
        <f t="shared" si="42"/>
        <v>1</v>
      </c>
      <c r="I92" s="268">
        <f t="shared" si="42"/>
        <v>1</v>
      </c>
      <c r="J92" s="268">
        <f t="shared" si="42"/>
        <v>1</v>
      </c>
      <c r="K92" s="268">
        <f t="shared" si="42"/>
        <v>1</v>
      </c>
      <c r="L92" s="268">
        <f t="shared" si="42"/>
        <v>1</v>
      </c>
      <c r="M92" s="268">
        <f t="shared" si="42"/>
        <v>1</v>
      </c>
      <c r="N92" s="268">
        <f t="shared" si="42"/>
        <v>1</v>
      </c>
      <c r="O92" s="268">
        <f t="shared" si="42"/>
        <v>1</v>
      </c>
      <c r="P92" s="268">
        <f t="shared" si="42"/>
        <v>1</v>
      </c>
      <c r="Q92" s="268">
        <f t="shared" si="42"/>
        <v>1</v>
      </c>
      <c r="R92" s="268">
        <f t="shared" si="42"/>
        <v>1</v>
      </c>
      <c r="S92" s="268">
        <f t="shared" si="42"/>
        <v>1</v>
      </c>
      <c r="T92" s="268">
        <f t="shared" si="42"/>
        <v>1</v>
      </c>
      <c r="U92" s="268">
        <f t="shared" si="42"/>
        <v>1</v>
      </c>
      <c r="V92" s="268">
        <f t="shared" si="42"/>
        <v>1</v>
      </c>
      <c r="W92" s="268">
        <f t="shared" si="42"/>
        <v>1</v>
      </c>
      <c r="X92" s="268">
        <f t="shared" si="42"/>
        <v>1</v>
      </c>
      <c r="Y92" s="268">
        <f t="shared" si="42"/>
        <v>1</v>
      </c>
      <c r="Z92" s="268">
        <f t="shared" si="42"/>
        <v>1</v>
      </c>
      <c r="AA92" s="268">
        <f t="shared" si="42"/>
        <v>1</v>
      </c>
      <c r="AB92" s="268">
        <f t="shared" si="42"/>
        <v>1</v>
      </c>
      <c r="AC92" s="268">
        <f t="shared" si="42"/>
        <v>1</v>
      </c>
      <c r="AD92" s="268">
        <f t="shared" si="42"/>
        <v>1</v>
      </c>
      <c r="AE92" s="268">
        <f t="shared" si="42"/>
        <v>1</v>
      </c>
      <c r="AF92" s="268">
        <f t="shared" si="42"/>
        <v>1</v>
      </c>
      <c r="AG92" s="268">
        <f t="shared" si="42"/>
        <v>1</v>
      </c>
      <c r="AH92" s="268">
        <f t="shared" si="42"/>
        <v>1</v>
      </c>
      <c r="AI92" s="268">
        <f t="shared" si="42"/>
        <v>1</v>
      </c>
      <c r="AJ92" s="268">
        <f t="shared" si="42"/>
        <v>1</v>
      </c>
      <c r="AK92" s="268">
        <f t="shared" si="42"/>
        <v>0</v>
      </c>
      <c r="AL92" s="269">
        <f>SUM(G92:AK92)</f>
        <v>30</v>
      </c>
      <c r="AM92" s="312"/>
      <c r="AN92" s="303" t="b">
        <v>0</v>
      </c>
    </row>
    <row r="93" ht="15.75" customHeight="1">
      <c r="A93" s="310" t="s">
        <v>24</v>
      </c>
      <c r="B93" s="256" t="s">
        <v>65</v>
      </c>
      <c r="C93" s="256" t="s">
        <v>22</v>
      </c>
      <c r="D93" s="256" t="s">
        <v>280</v>
      </c>
      <c r="E93" s="205"/>
      <c r="F93" s="205"/>
      <c r="G93" s="344"/>
      <c r="H93" s="344"/>
      <c r="I93" s="258"/>
      <c r="J93" s="258"/>
      <c r="K93" s="258"/>
      <c r="L93" s="258"/>
      <c r="M93" s="258"/>
      <c r="N93" s="344"/>
      <c r="O93" s="344"/>
      <c r="P93" s="258"/>
      <c r="Q93" s="258"/>
      <c r="R93" s="258"/>
      <c r="S93" s="258"/>
      <c r="T93" s="258"/>
      <c r="U93" s="344"/>
      <c r="V93" s="344"/>
      <c r="W93" s="257"/>
      <c r="X93" s="258"/>
      <c r="Y93" s="258"/>
      <c r="Z93" s="257"/>
      <c r="AA93" s="257"/>
      <c r="AB93" s="344"/>
      <c r="AC93" s="344"/>
      <c r="AD93" s="258"/>
      <c r="AE93" s="258"/>
      <c r="AF93" s="258"/>
      <c r="AG93" s="258"/>
      <c r="AH93" s="258">
        <v>1.0</v>
      </c>
      <c r="AI93" s="344"/>
      <c r="AJ93" s="344"/>
      <c r="AK93" s="258"/>
      <c r="AL93" s="262">
        <f t="shared" ref="AL93:AL94" si="43">SUM(G93:AJ93)</f>
        <v>1</v>
      </c>
      <c r="AM93" s="306"/>
      <c r="AN93" s="263" t="b">
        <v>0</v>
      </c>
    </row>
    <row r="94" ht="15.75" customHeight="1">
      <c r="A94" s="310" t="s">
        <v>24</v>
      </c>
      <c r="B94" s="256" t="s">
        <v>65</v>
      </c>
      <c r="C94" s="256" t="s">
        <v>22</v>
      </c>
      <c r="D94" s="256"/>
      <c r="E94" s="205"/>
      <c r="F94" s="205"/>
      <c r="G94" s="344"/>
      <c r="H94" s="344"/>
      <c r="I94" s="258"/>
      <c r="J94" s="258"/>
      <c r="K94" s="258"/>
      <c r="L94" s="258"/>
      <c r="M94" s="258"/>
      <c r="N94" s="344"/>
      <c r="O94" s="344"/>
      <c r="P94" s="258"/>
      <c r="Q94" s="258"/>
      <c r="R94" s="258"/>
      <c r="S94" s="258"/>
      <c r="T94" s="258"/>
      <c r="U94" s="344"/>
      <c r="V94" s="344"/>
      <c r="W94" s="257"/>
      <c r="X94" s="258"/>
      <c r="Y94" s="258"/>
      <c r="Z94" s="257"/>
      <c r="AA94" s="257"/>
      <c r="AB94" s="344"/>
      <c r="AC94" s="344"/>
      <c r="AD94" s="258"/>
      <c r="AE94" s="258"/>
      <c r="AF94" s="258"/>
      <c r="AG94" s="258"/>
      <c r="AH94" s="258"/>
      <c r="AI94" s="344"/>
      <c r="AJ94" s="344"/>
      <c r="AK94" s="258"/>
      <c r="AL94" s="262">
        <f t="shared" si="43"/>
        <v>0</v>
      </c>
      <c r="AM94" s="265"/>
      <c r="AN94" s="263" t="b">
        <v>0</v>
      </c>
    </row>
    <row r="95" ht="15.75" customHeight="1">
      <c r="A95" s="311" t="s">
        <v>24</v>
      </c>
      <c r="B95" s="291" t="s">
        <v>65</v>
      </c>
      <c r="C95" s="291" t="s">
        <v>22</v>
      </c>
      <c r="D95" s="291" t="s">
        <v>279</v>
      </c>
      <c r="E95" s="291"/>
      <c r="F95" s="291"/>
      <c r="G95" s="268">
        <f t="shared" ref="G95:AK95" si="44">SUM(G93:G94)</f>
        <v>0</v>
      </c>
      <c r="H95" s="268">
        <f t="shared" si="44"/>
        <v>0</v>
      </c>
      <c r="I95" s="268">
        <f t="shared" si="44"/>
        <v>0</v>
      </c>
      <c r="J95" s="268">
        <f t="shared" si="44"/>
        <v>0</v>
      </c>
      <c r="K95" s="268">
        <f t="shared" si="44"/>
        <v>0</v>
      </c>
      <c r="L95" s="268">
        <f t="shared" si="44"/>
        <v>0</v>
      </c>
      <c r="M95" s="268">
        <f t="shared" si="44"/>
        <v>0</v>
      </c>
      <c r="N95" s="268">
        <f t="shared" si="44"/>
        <v>0</v>
      </c>
      <c r="O95" s="268">
        <f t="shared" si="44"/>
        <v>0</v>
      </c>
      <c r="P95" s="268">
        <f t="shared" si="44"/>
        <v>0</v>
      </c>
      <c r="Q95" s="268">
        <f t="shared" si="44"/>
        <v>0</v>
      </c>
      <c r="R95" s="268">
        <f t="shared" si="44"/>
        <v>0</v>
      </c>
      <c r="S95" s="268">
        <f t="shared" si="44"/>
        <v>0</v>
      </c>
      <c r="T95" s="268">
        <f t="shared" si="44"/>
        <v>0</v>
      </c>
      <c r="U95" s="268">
        <f t="shared" si="44"/>
        <v>0</v>
      </c>
      <c r="V95" s="268">
        <f t="shared" si="44"/>
        <v>0</v>
      </c>
      <c r="W95" s="268">
        <f t="shared" si="44"/>
        <v>0</v>
      </c>
      <c r="X95" s="268">
        <f t="shared" si="44"/>
        <v>0</v>
      </c>
      <c r="Y95" s="268">
        <f t="shared" si="44"/>
        <v>0</v>
      </c>
      <c r="Z95" s="268">
        <f t="shared" si="44"/>
        <v>0</v>
      </c>
      <c r="AA95" s="268">
        <f t="shared" si="44"/>
        <v>0</v>
      </c>
      <c r="AB95" s="268">
        <f t="shared" si="44"/>
        <v>0</v>
      </c>
      <c r="AC95" s="268">
        <f t="shared" si="44"/>
        <v>0</v>
      </c>
      <c r="AD95" s="268">
        <f t="shared" si="44"/>
        <v>0</v>
      </c>
      <c r="AE95" s="268">
        <f t="shared" si="44"/>
        <v>0</v>
      </c>
      <c r="AF95" s="268">
        <f t="shared" si="44"/>
        <v>0</v>
      </c>
      <c r="AG95" s="268">
        <f t="shared" si="44"/>
        <v>0</v>
      </c>
      <c r="AH95" s="268">
        <f t="shared" si="44"/>
        <v>1</v>
      </c>
      <c r="AI95" s="268">
        <f t="shared" si="44"/>
        <v>0</v>
      </c>
      <c r="AJ95" s="268">
        <f t="shared" si="44"/>
        <v>0</v>
      </c>
      <c r="AK95" s="268">
        <f t="shared" si="44"/>
        <v>0</v>
      </c>
      <c r="AL95" s="269">
        <f>SUM(G95:AK95)</f>
        <v>1</v>
      </c>
      <c r="AM95" s="307"/>
      <c r="AN95" s="270" t="b">
        <v>0</v>
      </c>
    </row>
    <row r="96" ht="15.75" customHeight="1">
      <c r="A96" s="310" t="s">
        <v>24</v>
      </c>
      <c r="B96" s="256" t="s">
        <v>65</v>
      </c>
      <c r="C96" s="256" t="s">
        <v>15</v>
      </c>
      <c r="D96" s="256"/>
      <c r="E96" s="205"/>
      <c r="F96" s="205"/>
      <c r="G96" s="344"/>
      <c r="H96" s="344"/>
      <c r="I96" s="258"/>
      <c r="J96" s="258"/>
      <c r="K96" s="258"/>
      <c r="L96" s="258"/>
      <c r="M96" s="258"/>
      <c r="N96" s="344"/>
      <c r="O96" s="344"/>
      <c r="P96" s="258"/>
      <c r="Q96" s="258"/>
      <c r="R96" s="258"/>
      <c r="S96" s="258"/>
      <c r="T96" s="258"/>
      <c r="U96" s="344"/>
      <c r="V96" s="344"/>
      <c r="W96" s="257"/>
      <c r="X96" s="258"/>
      <c r="Y96" s="258"/>
      <c r="Z96" s="257"/>
      <c r="AA96" s="257"/>
      <c r="AB96" s="344"/>
      <c r="AC96" s="344"/>
      <c r="AD96" s="258"/>
      <c r="AE96" s="258"/>
      <c r="AF96" s="258"/>
      <c r="AG96" s="258"/>
      <c r="AH96" s="258"/>
      <c r="AI96" s="344"/>
      <c r="AJ96" s="344"/>
      <c r="AK96" s="258"/>
      <c r="AL96" s="262">
        <f>SUM(G96:AJ96)</f>
        <v>0</v>
      </c>
      <c r="AM96" s="306"/>
      <c r="AN96" s="263" t="b">
        <v>0</v>
      </c>
    </row>
    <row r="97" ht="15.75" customHeight="1">
      <c r="A97" s="310" t="s">
        <v>24</v>
      </c>
      <c r="B97" s="256" t="s">
        <v>65</v>
      </c>
      <c r="C97" s="256" t="s">
        <v>15</v>
      </c>
      <c r="D97" s="256" t="s">
        <v>251</v>
      </c>
      <c r="E97" s="205"/>
      <c r="F97" s="205"/>
      <c r="G97" s="344"/>
      <c r="H97" s="344"/>
      <c r="I97" s="258">
        <v>1.0</v>
      </c>
      <c r="J97" s="258">
        <v>1.0</v>
      </c>
      <c r="K97" s="258">
        <v>1.0</v>
      </c>
      <c r="L97" s="258"/>
      <c r="M97" s="258"/>
      <c r="N97" s="344"/>
      <c r="O97" s="344"/>
      <c r="P97" s="258">
        <v>1.0</v>
      </c>
      <c r="Q97" s="258">
        <v>1.0</v>
      </c>
      <c r="R97" s="258">
        <v>1.0</v>
      </c>
      <c r="S97" s="258">
        <v>1.0</v>
      </c>
      <c r="T97" s="258">
        <v>1.0</v>
      </c>
      <c r="U97" s="344"/>
      <c r="V97" s="344"/>
      <c r="W97" s="257">
        <v>1.0</v>
      </c>
      <c r="X97" s="258">
        <v>1.0</v>
      </c>
      <c r="Y97" s="258">
        <v>1.0</v>
      </c>
      <c r="Z97" s="257">
        <v>1.0</v>
      </c>
      <c r="AA97" s="257"/>
      <c r="AB97" s="344"/>
      <c r="AC97" s="344"/>
      <c r="AD97" s="258">
        <v>1.0</v>
      </c>
      <c r="AE97" s="258">
        <v>1.0</v>
      </c>
      <c r="AF97" s="258">
        <v>1.0</v>
      </c>
      <c r="AG97" s="258">
        <v>1.0</v>
      </c>
      <c r="AH97" s="258">
        <v>1.0</v>
      </c>
      <c r="AI97" s="344"/>
      <c r="AJ97" s="344"/>
      <c r="AK97" s="258"/>
      <c r="AL97" s="262">
        <f t="shared" ref="AL97:AL98" si="46">SUM(G97:AK97)</f>
        <v>17</v>
      </c>
      <c r="AM97" s="265"/>
      <c r="AN97" s="263" t="b">
        <v>0</v>
      </c>
    </row>
    <row r="98" ht="15.75" customHeight="1">
      <c r="A98" s="311" t="s">
        <v>24</v>
      </c>
      <c r="B98" s="291" t="s">
        <v>65</v>
      </c>
      <c r="C98" s="291" t="s">
        <v>15</v>
      </c>
      <c r="D98" s="291" t="s">
        <v>245</v>
      </c>
      <c r="E98" s="291"/>
      <c r="F98" s="291"/>
      <c r="G98" s="268">
        <f t="shared" ref="G98:AK98" si="45">SUM(G96:G97)</f>
        <v>0</v>
      </c>
      <c r="H98" s="268">
        <f t="shared" si="45"/>
        <v>0</v>
      </c>
      <c r="I98" s="268">
        <f t="shared" si="45"/>
        <v>1</v>
      </c>
      <c r="J98" s="268">
        <f t="shared" si="45"/>
        <v>1</v>
      </c>
      <c r="K98" s="268">
        <f t="shared" si="45"/>
        <v>1</v>
      </c>
      <c r="L98" s="268">
        <f t="shared" si="45"/>
        <v>0</v>
      </c>
      <c r="M98" s="268">
        <f t="shared" si="45"/>
        <v>0</v>
      </c>
      <c r="N98" s="268">
        <f t="shared" si="45"/>
        <v>0</v>
      </c>
      <c r="O98" s="268">
        <f t="shared" si="45"/>
        <v>0</v>
      </c>
      <c r="P98" s="268">
        <f t="shared" si="45"/>
        <v>1</v>
      </c>
      <c r="Q98" s="268">
        <f t="shared" si="45"/>
        <v>1</v>
      </c>
      <c r="R98" s="268">
        <f t="shared" si="45"/>
        <v>1</v>
      </c>
      <c r="S98" s="268">
        <f t="shared" si="45"/>
        <v>1</v>
      </c>
      <c r="T98" s="268">
        <f t="shared" si="45"/>
        <v>1</v>
      </c>
      <c r="U98" s="268">
        <f t="shared" si="45"/>
        <v>0</v>
      </c>
      <c r="V98" s="268">
        <f t="shared" si="45"/>
        <v>0</v>
      </c>
      <c r="W98" s="268">
        <f t="shared" si="45"/>
        <v>1</v>
      </c>
      <c r="X98" s="268">
        <f t="shared" si="45"/>
        <v>1</v>
      </c>
      <c r="Y98" s="268">
        <f t="shared" si="45"/>
        <v>1</v>
      </c>
      <c r="Z98" s="268">
        <f t="shared" si="45"/>
        <v>1</v>
      </c>
      <c r="AA98" s="268">
        <f t="shared" si="45"/>
        <v>0</v>
      </c>
      <c r="AB98" s="268">
        <f t="shared" si="45"/>
        <v>0</v>
      </c>
      <c r="AC98" s="268">
        <f t="shared" si="45"/>
        <v>0</v>
      </c>
      <c r="AD98" s="268">
        <f t="shared" si="45"/>
        <v>1</v>
      </c>
      <c r="AE98" s="268">
        <f t="shared" si="45"/>
        <v>1</v>
      </c>
      <c r="AF98" s="268">
        <f t="shared" si="45"/>
        <v>1</v>
      </c>
      <c r="AG98" s="268">
        <f t="shared" si="45"/>
        <v>1</v>
      </c>
      <c r="AH98" s="268">
        <f t="shared" si="45"/>
        <v>1</v>
      </c>
      <c r="AI98" s="268">
        <f t="shared" si="45"/>
        <v>0</v>
      </c>
      <c r="AJ98" s="268">
        <f t="shared" si="45"/>
        <v>0</v>
      </c>
      <c r="AK98" s="268">
        <f t="shared" si="45"/>
        <v>0</v>
      </c>
      <c r="AL98" s="269">
        <f t="shared" si="46"/>
        <v>17</v>
      </c>
      <c r="AM98" s="307"/>
      <c r="AN98" s="270" t="b">
        <v>0</v>
      </c>
    </row>
    <row r="99" ht="15.75" customHeight="1">
      <c r="A99" s="310" t="s">
        <v>16</v>
      </c>
      <c r="B99" s="256" t="s">
        <v>65</v>
      </c>
      <c r="C99" s="256" t="s">
        <v>18</v>
      </c>
      <c r="D99" s="256"/>
      <c r="E99" s="205"/>
      <c r="F99" s="205"/>
      <c r="G99" s="344"/>
      <c r="H99" s="344"/>
      <c r="I99" s="258"/>
      <c r="J99" s="258"/>
      <c r="K99" s="258"/>
      <c r="L99" s="258"/>
      <c r="M99" s="258"/>
      <c r="N99" s="344"/>
      <c r="O99" s="344"/>
      <c r="P99" s="258"/>
      <c r="Q99" s="258"/>
      <c r="R99" s="258"/>
      <c r="S99" s="258"/>
      <c r="T99" s="258"/>
      <c r="U99" s="344"/>
      <c r="V99" s="344"/>
      <c r="W99" s="257"/>
      <c r="X99" s="258"/>
      <c r="Y99" s="258"/>
      <c r="Z99" s="257"/>
      <c r="AA99" s="257"/>
      <c r="AB99" s="344"/>
      <c r="AC99" s="344"/>
      <c r="AD99" s="258"/>
      <c r="AE99" s="258"/>
      <c r="AF99" s="258"/>
      <c r="AG99" s="258"/>
      <c r="AH99" s="258"/>
      <c r="AI99" s="344"/>
      <c r="AJ99" s="344"/>
      <c r="AK99" s="258"/>
      <c r="AL99" s="262">
        <f>SUM(G99:AJ99)</f>
        <v>0</v>
      </c>
      <c r="AM99" s="306"/>
      <c r="AN99" s="263" t="b">
        <v>0</v>
      </c>
    </row>
    <row r="100" ht="15.75" customHeight="1">
      <c r="A100" s="311" t="s">
        <v>16</v>
      </c>
      <c r="B100" s="288" t="s">
        <v>65</v>
      </c>
      <c r="C100" s="267" t="s">
        <v>18</v>
      </c>
      <c r="D100" s="267" t="s">
        <v>281</v>
      </c>
      <c r="E100" s="267"/>
      <c r="F100" s="267"/>
      <c r="G100" s="268">
        <f t="shared" ref="G100:AK100" si="47">SUM(G99)</f>
        <v>0</v>
      </c>
      <c r="H100" s="268">
        <f t="shared" si="47"/>
        <v>0</v>
      </c>
      <c r="I100" s="268">
        <f t="shared" si="47"/>
        <v>0</v>
      </c>
      <c r="J100" s="268">
        <f t="shared" si="47"/>
        <v>0</v>
      </c>
      <c r="K100" s="268">
        <f t="shared" si="47"/>
        <v>0</v>
      </c>
      <c r="L100" s="268">
        <f t="shared" si="47"/>
        <v>0</v>
      </c>
      <c r="M100" s="268">
        <f t="shared" si="47"/>
        <v>0</v>
      </c>
      <c r="N100" s="268">
        <f t="shared" si="47"/>
        <v>0</v>
      </c>
      <c r="O100" s="268">
        <f t="shared" si="47"/>
        <v>0</v>
      </c>
      <c r="P100" s="268">
        <f t="shared" si="47"/>
        <v>0</v>
      </c>
      <c r="Q100" s="268">
        <f t="shared" si="47"/>
        <v>0</v>
      </c>
      <c r="R100" s="268">
        <f t="shared" si="47"/>
        <v>0</v>
      </c>
      <c r="S100" s="268">
        <f t="shared" si="47"/>
        <v>0</v>
      </c>
      <c r="T100" s="268">
        <f t="shared" si="47"/>
        <v>0</v>
      </c>
      <c r="U100" s="268">
        <f t="shared" si="47"/>
        <v>0</v>
      </c>
      <c r="V100" s="268">
        <f t="shared" si="47"/>
        <v>0</v>
      </c>
      <c r="W100" s="268">
        <f t="shared" si="47"/>
        <v>0</v>
      </c>
      <c r="X100" s="268">
        <f t="shared" si="47"/>
        <v>0</v>
      </c>
      <c r="Y100" s="268">
        <f t="shared" si="47"/>
        <v>0</v>
      </c>
      <c r="Z100" s="268">
        <f t="shared" si="47"/>
        <v>0</v>
      </c>
      <c r="AA100" s="268">
        <f t="shared" si="47"/>
        <v>0</v>
      </c>
      <c r="AB100" s="268">
        <f t="shared" si="47"/>
        <v>0</v>
      </c>
      <c r="AC100" s="268">
        <f t="shared" si="47"/>
        <v>0</v>
      </c>
      <c r="AD100" s="268">
        <f t="shared" si="47"/>
        <v>0</v>
      </c>
      <c r="AE100" s="268">
        <f t="shared" si="47"/>
        <v>0</v>
      </c>
      <c r="AF100" s="268">
        <f t="shared" si="47"/>
        <v>0</v>
      </c>
      <c r="AG100" s="268">
        <f t="shared" si="47"/>
        <v>0</v>
      </c>
      <c r="AH100" s="268">
        <f t="shared" si="47"/>
        <v>0</v>
      </c>
      <c r="AI100" s="268">
        <f t="shared" si="47"/>
        <v>0</v>
      </c>
      <c r="AJ100" s="268">
        <f t="shared" si="47"/>
        <v>0</v>
      </c>
      <c r="AK100" s="268">
        <f t="shared" si="47"/>
        <v>0</v>
      </c>
      <c r="AL100" s="269">
        <f>SUM(G100:AK100)</f>
        <v>0</v>
      </c>
      <c r="AM100" s="307"/>
      <c r="AN100" s="270" t="b">
        <v>0</v>
      </c>
    </row>
    <row r="101" ht="15.75" customHeight="1">
      <c r="A101" s="310" t="s">
        <v>24</v>
      </c>
      <c r="B101" s="256" t="s">
        <v>43</v>
      </c>
      <c r="C101" s="256" t="s">
        <v>11</v>
      </c>
      <c r="D101" s="256"/>
      <c r="E101" s="205"/>
      <c r="F101" s="205"/>
      <c r="G101" s="344"/>
      <c r="H101" s="344"/>
      <c r="I101" s="258"/>
      <c r="J101" s="258"/>
      <c r="K101" s="258"/>
      <c r="L101" s="258"/>
      <c r="M101" s="258"/>
      <c r="N101" s="344"/>
      <c r="O101" s="344"/>
      <c r="P101" s="258"/>
      <c r="Q101" s="258"/>
      <c r="R101" s="258"/>
      <c r="S101" s="258"/>
      <c r="T101" s="258"/>
      <c r="U101" s="344"/>
      <c r="V101" s="344"/>
      <c r="W101" s="257"/>
      <c r="X101" s="258"/>
      <c r="Y101" s="258"/>
      <c r="Z101" s="257"/>
      <c r="AA101" s="257"/>
      <c r="AB101" s="344"/>
      <c r="AC101" s="344"/>
      <c r="AD101" s="258"/>
      <c r="AE101" s="258"/>
      <c r="AF101" s="258"/>
      <c r="AG101" s="258"/>
      <c r="AH101" s="258"/>
      <c r="AI101" s="344"/>
      <c r="AJ101" s="344"/>
      <c r="AK101" s="258"/>
      <c r="AL101" s="262">
        <f>SUM(G101:AJ101)</f>
        <v>0</v>
      </c>
      <c r="AM101" s="306"/>
      <c r="AN101" s="263" t="b">
        <v>0</v>
      </c>
    </row>
    <row r="102" ht="15.75" customHeight="1">
      <c r="A102" s="311" t="s">
        <v>24</v>
      </c>
      <c r="B102" s="291" t="s">
        <v>43</v>
      </c>
      <c r="C102" s="291" t="s">
        <v>11</v>
      </c>
      <c r="D102" s="291" t="s">
        <v>141</v>
      </c>
      <c r="E102" s="291"/>
      <c r="F102" s="291"/>
      <c r="G102" s="268">
        <f t="shared" ref="G102:AK102" si="48">SUM(G101)</f>
        <v>0</v>
      </c>
      <c r="H102" s="268">
        <f t="shared" si="48"/>
        <v>0</v>
      </c>
      <c r="I102" s="268">
        <f t="shared" si="48"/>
        <v>0</v>
      </c>
      <c r="J102" s="268">
        <f t="shared" si="48"/>
        <v>0</v>
      </c>
      <c r="K102" s="268">
        <f t="shared" si="48"/>
        <v>0</v>
      </c>
      <c r="L102" s="268">
        <f t="shared" si="48"/>
        <v>0</v>
      </c>
      <c r="M102" s="268">
        <f t="shared" si="48"/>
        <v>0</v>
      </c>
      <c r="N102" s="268">
        <f t="shared" si="48"/>
        <v>0</v>
      </c>
      <c r="O102" s="268">
        <f t="shared" si="48"/>
        <v>0</v>
      </c>
      <c r="P102" s="268">
        <f t="shared" si="48"/>
        <v>0</v>
      </c>
      <c r="Q102" s="268">
        <f t="shared" si="48"/>
        <v>0</v>
      </c>
      <c r="R102" s="268">
        <f t="shared" si="48"/>
        <v>0</v>
      </c>
      <c r="S102" s="268">
        <f t="shared" si="48"/>
        <v>0</v>
      </c>
      <c r="T102" s="268">
        <f t="shared" si="48"/>
        <v>0</v>
      </c>
      <c r="U102" s="268">
        <f t="shared" si="48"/>
        <v>0</v>
      </c>
      <c r="V102" s="268">
        <f t="shared" si="48"/>
        <v>0</v>
      </c>
      <c r="W102" s="268">
        <f t="shared" si="48"/>
        <v>0</v>
      </c>
      <c r="X102" s="268">
        <f t="shared" si="48"/>
        <v>0</v>
      </c>
      <c r="Y102" s="268">
        <f t="shared" si="48"/>
        <v>0</v>
      </c>
      <c r="Z102" s="268">
        <f t="shared" si="48"/>
        <v>0</v>
      </c>
      <c r="AA102" s="268">
        <f t="shared" si="48"/>
        <v>0</v>
      </c>
      <c r="AB102" s="268">
        <f t="shared" si="48"/>
        <v>0</v>
      </c>
      <c r="AC102" s="268">
        <f t="shared" si="48"/>
        <v>0</v>
      </c>
      <c r="AD102" s="268">
        <f t="shared" si="48"/>
        <v>0</v>
      </c>
      <c r="AE102" s="268">
        <f t="shared" si="48"/>
        <v>0</v>
      </c>
      <c r="AF102" s="268">
        <f t="shared" si="48"/>
        <v>0</v>
      </c>
      <c r="AG102" s="268">
        <f t="shared" si="48"/>
        <v>0</v>
      </c>
      <c r="AH102" s="268">
        <f t="shared" si="48"/>
        <v>0</v>
      </c>
      <c r="AI102" s="268">
        <f t="shared" si="48"/>
        <v>0</v>
      </c>
      <c r="AJ102" s="268">
        <f t="shared" si="48"/>
        <v>0</v>
      </c>
      <c r="AK102" s="268">
        <f t="shared" si="48"/>
        <v>0</v>
      </c>
      <c r="AL102" s="269">
        <f t="shared" ref="AL102:AL103" si="49">SUM(G102:AK102)</f>
        <v>0</v>
      </c>
      <c r="AM102" s="307"/>
      <c r="AN102" s="270" t="b">
        <v>0</v>
      </c>
    </row>
    <row r="103" ht="15.75" customHeight="1">
      <c r="A103" s="310" t="s">
        <v>24</v>
      </c>
      <c r="B103" s="256" t="s">
        <v>68</v>
      </c>
      <c r="C103" s="256" t="s">
        <v>11</v>
      </c>
      <c r="D103" s="256" t="s">
        <v>168</v>
      </c>
      <c r="E103" s="205"/>
      <c r="F103" s="205"/>
      <c r="G103" s="344">
        <v>1.0</v>
      </c>
      <c r="H103" s="344">
        <v>1.0</v>
      </c>
      <c r="I103" s="258">
        <v>1.0</v>
      </c>
      <c r="J103" s="258">
        <v>1.0</v>
      </c>
      <c r="K103" s="258">
        <v>1.0</v>
      </c>
      <c r="L103" s="258"/>
      <c r="M103" s="258"/>
      <c r="N103" s="344"/>
      <c r="O103" s="344"/>
      <c r="P103" s="258"/>
      <c r="Q103" s="258"/>
      <c r="R103" s="258"/>
      <c r="S103" s="258"/>
      <c r="T103" s="258"/>
      <c r="U103" s="344"/>
      <c r="V103" s="344"/>
      <c r="W103" s="257"/>
      <c r="X103" s="258"/>
      <c r="Y103" s="258"/>
      <c r="Z103" s="327"/>
      <c r="AA103" s="257"/>
      <c r="AB103" s="344"/>
      <c r="AC103" s="344"/>
      <c r="AD103" s="258"/>
      <c r="AE103" s="258"/>
      <c r="AF103" s="258"/>
      <c r="AG103" s="258"/>
      <c r="AH103" s="258"/>
      <c r="AI103" s="344"/>
      <c r="AJ103" s="344"/>
      <c r="AK103" s="258"/>
      <c r="AL103" s="262">
        <f t="shared" si="49"/>
        <v>5</v>
      </c>
      <c r="AM103" s="265"/>
      <c r="AN103" s="263" t="b">
        <v>0</v>
      </c>
    </row>
    <row r="104" ht="15.75" customHeight="1">
      <c r="A104" s="313" t="s">
        <v>24</v>
      </c>
      <c r="B104" s="314" t="s">
        <v>68</v>
      </c>
      <c r="C104" s="314" t="s">
        <v>11</v>
      </c>
      <c r="D104" s="314"/>
      <c r="E104" s="205"/>
      <c r="F104" s="205"/>
      <c r="G104" s="344"/>
      <c r="H104" s="344"/>
      <c r="I104" s="258"/>
      <c r="J104" s="258"/>
      <c r="K104" s="258"/>
      <c r="L104" s="258"/>
      <c r="M104" s="258"/>
      <c r="N104" s="344"/>
      <c r="O104" s="344"/>
      <c r="P104" s="258"/>
      <c r="Q104" s="258"/>
      <c r="R104" s="258"/>
      <c r="S104" s="258"/>
      <c r="T104" s="258"/>
      <c r="U104" s="344"/>
      <c r="V104" s="344"/>
      <c r="W104" s="257"/>
      <c r="X104" s="258"/>
      <c r="Y104" s="258"/>
      <c r="Z104" s="257"/>
      <c r="AA104" s="257"/>
      <c r="AB104" s="344"/>
      <c r="AC104" s="344"/>
      <c r="AD104" s="258"/>
      <c r="AE104" s="258"/>
      <c r="AF104" s="258"/>
      <c r="AG104" s="258"/>
      <c r="AH104" s="258"/>
      <c r="AI104" s="344"/>
      <c r="AJ104" s="344"/>
      <c r="AK104" s="258"/>
      <c r="AL104" s="262">
        <f>SUM(G104:AJ104)</f>
        <v>0</v>
      </c>
      <c r="AM104" s="265"/>
      <c r="AN104" s="263" t="b">
        <v>0</v>
      </c>
    </row>
    <row r="105" ht="15.75" customHeight="1">
      <c r="A105" s="311" t="s">
        <v>24</v>
      </c>
      <c r="B105" s="291" t="s">
        <v>68</v>
      </c>
      <c r="C105" s="291" t="s">
        <v>11</v>
      </c>
      <c r="D105" s="291" t="s">
        <v>141</v>
      </c>
      <c r="E105" s="291"/>
      <c r="F105" s="291"/>
      <c r="G105" s="268">
        <f t="shared" ref="G105:AK105" si="50">SUM(G103:G104)</f>
        <v>1</v>
      </c>
      <c r="H105" s="268">
        <f t="shared" si="50"/>
        <v>1</v>
      </c>
      <c r="I105" s="268">
        <f t="shared" si="50"/>
        <v>1</v>
      </c>
      <c r="J105" s="268">
        <f t="shared" si="50"/>
        <v>1</v>
      </c>
      <c r="K105" s="268">
        <f t="shared" si="50"/>
        <v>1</v>
      </c>
      <c r="L105" s="268">
        <f t="shared" si="50"/>
        <v>0</v>
      </c>
      <c r="M105" s="268">
        <f t="shared" si="50"/>
        <v>0</v>
      </c>
      <c r="N105" s="268">
        <f t="shared" si="50"/>
        <v>0</v>
      </c>
      <c r="O105" s="268">
        <f t="shared" si="50"/>
        <v>0</v>
      </c>
      <c r="P105" s="268">
        <f t="shared" si="50"/>
        <v>0</v>
      </c>
      <c r="Q105" s="268">
        <f t="shared" si="50"/>
        <v>0</v>
      </c>
      <c r="R105" s="268">
        <f t="shared" si="50"/>
        <v>0</v>
      </c>
      <c r="S105" s="268">
        <f t="shared" si="50"/>
        <v>0</v>
      </c>
      <c r="T105" s="268">
        <f t="shared" si="50"/>
        <v>0</v>
      </c>
      <c r="U105" s="268">
        <f t="shared" si="50"/>
        <v>0</v>
      </c>
      <c r="V105" s="268">
        <f t="shared" si="50"/>
        <v>0</v>
      </c>
      <c r="W105" s="268">
        <f t="shared" si="50"/>
        <v>0</v>
      </c>
      <c r="X105" s="268">
        <f t="shared" si="50"/>
        <v>0</v>
      </c>
      <c r="Y105" s="268">
        <f t="shared" si="50"/>
        <v>0</v>
      </c>
      <c r="Z105" s="268">
        <f t="shared" si="50"/>
        <v>0</v>
      </c>
      <c r="AA105" s="268">
        <f t="shared" si="50"/>
        <v>0</v>
      </c>
      <c r="AB105" s="268">
        <f t="shared" si="50"/>
        <v>0</v>
      </c>
      <c r="AC105" s="268">
        <f t="shared" si="50"/>
        <v>0</v>
      </c>
      <c r="AD105" s="268">
        <f t="shared" si="50"/>
        <v>0</v>
      </c>
      <c r="AE105" s="268">
        <f t="shared" si="50"/>
        <v>0</v>
      </c>
      <c r="AF105" s="268">
        <f t="shared" si="50"/>
        <v>0</v>
      </c>
      <c r="AG105" s="268">
        <f t="shared" si="50"/>
        <v>0</v>
      </c>
      <c r="AH105" s="268">
        <f t="shared" si="50"/>
        <v>0</v>
      </c>
      <c r="AI105" s="268">
        <f t="shared" si="50"/>
        <v>0</v>
      </c>
      <c r="AJ105" s="268">
        <f t="shared" si="50"/>
        <v>0</v>
      </c>
      <c r="AK105" s="268">
        <f t="shared" si="50"/>
        <v>0</v>
      </c>
      <c r="AL105" s="269">
        <f>SUM(G105:AK105)</f>
        <v>5</v>
      </c>
      <c r="AM105" s="307"/>
      <c r="AN105" s="270" t="b">
        <v>0</v>
      </c>
    </row>
    <row r="106" ht="15.75" customHeight="1">
      <c r="A106" s="310" t="s">
        <v>24</v>
      </c>
      <c r="B106" s="256" t="s">
        <v>68</v>
      </c>
      <c r="C106" s="256" t="s">
        <v>15</v>
      </c>
      <c r="D106" s="256"/>
      <c r="E106" s="205"/>
      <c r="F106" s="205"/>
      <c r="G106" s="344"/>
      <c r="H106" s="344"/>
      <c r="I106" s="258"/>
      <c r="J106" s="258"/>
      <c r="K106" s="258"/>
      <c r="L106" s="258"/>
      <c r="M106" s="258"/>
      <c r="N106" s="344"/>
      <c r="O106" s="344"/>
      <c r="P106" s="258"/>
      <c r="Q106" s="258"/>
      <c r="R106" s="258"/>
      <c r="S106" s="258"/>
      <c r="T106" s="258"/>
      <c r="U106" s="344"/>
      <c r="V106" s="344"/>
      <c r="W106" s="257"/>
      <c r="X106" s="258"/>
      <c r="Y106" s="258"/>
      <c r="Z106" s="257"/>
      <c r="AA106" s="257"/>
      <c r="AB106" s="344"/>
      <c r="AC106" s="344"/>
      <c r="AD106" s="258"/>
      <c r="AE106" s="258"/>
      <c r="AF106" s="258"/>
      <c r="AG106" s="258"/>
      <c r="AH106" s="258"/>
      <c r="AI106" s="344"/>
      <c r="AJ106" s="344"/>
      <c r="AK106" s="258"/>
      <c r="AL106" s="262">
        <f t="shared" ref="AL106:AL107" si="51">SUM(G106:AJ106)</f>
        <v>0</v>
      </c>
      <c r="AM106" s="265"/>
      <c r="AN106" s="263" t="b">
        <v>0</v>
      </c>
    </row>
    <row r="107" ht="15.75" customHeight="1">
      <c r="A107" s="313" t="s">
        <v>24</v>
      </c>
      <c r="B107" s="314" t="s">
        <v>68</v>
      </c>
      <c r="C107" s="314" t="s">
        <v>15</v>
      </c>
      <c r="D107" s="314"/>
      <c r="E107" s="205"/>
      <c r="F107" s="205"/>
      <c r="G107" s="344"/>
      <c r="H107" s="344"/>
      <c r="I107" s="258"/>
      <c r="J107" s="258"/>
      <c r="K107" s="258"/>
      <c r="L107" s="258"/>
      <c r="M107" s="258"/>
      <c r="N107" s="344"/>
      <c r="O107" s="344"/>
      <c r="P107" s="258"/>
      <c r="Q107" s="258"/>
      <c r="R107" s="258"/>
      <c r="S107" s="258"/>
      <c r="T107" s="258"/>
      <c r="U107" s="344"/>
      <c r="V107" s="344"/>
      <c r="W107" s="257"/>
      <c r="X107" s="258"/>
      <c r="Y107" s="258"/>
      <c r="Z107" s="257"/>
      <c r="AA107" s="257"/>
      <c r="AB107" s="344"/>
      <c r="AC107" s="344"/>
      <c r="AD107" s="258"/>
      <c r="AE107" s="258"/>
      <c r="AF107" s="258"/>
      <c r="AG107" s="258"/>
      <c r="AH107" s="258"/>
      <c r="AI107" s="344"/>
      <c r="AJ107" s="344"/>
      <c r="AK107" s="258"/>
      <c r="AL107" s="262">
        <f t="shared" si="51"/>
        <v>0</v>
      </c>
      <c r="AM107" s="265"/>
      <c r="AN107" s="263" t="b">
        <v>0</v>
      </c>
    </row>
    <row r="108" ht="15.75" customHeight="1">
      <c r="A108" s="311" t="s">
        <v>24</v>
      </c>
      <c r="B108" s="291" t="s">
        <v>68</v>
      </c>
      <c r="C108" s="291" t="s">
        <v>15</v>
      </c>
      <c r="D108" s="291" t="s">
        <v>245</v>
      </c>
      <c r="E108" s="291"/>
      <c r="F108" s="291"/>
      <c r="G108" s="268">
        <f t="shared" ref="G108:AK108" si="52">SUM(G106:G107)</f>
        <v>0</v>
      </c>
      <c r="H108" s="268">
        <f t="shared" si="52"/>
        <v>0</v>
      </c>
      <c r="I108" s="268">
        <f t="shared" si="52"/>
        <v>0</v>
      </c>
      <c r="J108" s="268">
        <f t="shared" si="52"/>
        <v>0</v>
      </c>
      <c r="K108" s="268">
        <f t="shared" si="52"/>
        <v>0</v>
      </c>
      <c r="L108" s="268">
        <f t="shared" si="52"/>
        <v>0</v>
      </c>
      <c r="M108" s="268">
        <f t="shared" si="52"/>
        <v>0</v>
      </c>
      <c r="N108" s="268">
        <f t="shared" si="52"/>
        <v>0</v>
      </c>
      <c r="O108" s="268">
        <f t="shared" si="52"/>
        <v>0</v>
      </c>
      <c r="P108" s="268">
        <f t="shared" si="52"/>
        <v>0</v>
      </c>
      <c r="Q108" s="268">
        <f t="shared" si="52"/>
        <v>0</v>
      </c>
      <c r="R108" s="268">
        <f t="shared" si="52"/>
        <v>0</v>
      </c>
      <c r="S108" s="268">
        <f t="shared" si="52"/>
        <v>0</v>
      </c>
      <c r="T108" s="268">
        <f t="shared" si="52"/>
        <v>0</v>
      </c>
      <c r="U108" s="268">
        <f t="shared" si="52"/>
        <v>0</v>
      </c>
      <c r="V108" s="268">
        <f t="shared" si="52"/>
        <v>0</v>
      </c>
      <c r="W108" s="268">
        <f t="shared" si="52"/>
        <v>0</v>
      </c>
      <c r="X108" s="268">
        <f t="shared" si="52"/>
        <v>0</v>
      </c>
      <c r="Y108" s="268">
        <f t="shared" si="52"/>
        <v>0</v>
      </c>
      <c r="Z108" s="268">
        <f t="shared" si="52"/>
        <v>0</v>
      </c>
      <c r="AA108" s="268">
        <f t="shared" si="52"/>
        <v>0</v>
      </c>
      <c r="AB108" s="268">
        <f t="shared" si="52"/>
        <v>0</v>
      </c>
      <c r="AC108" s="268">
        <f t="shared" si="52"/>
        <v>0</v>
      </c>
      <c r="AD108" s="268">
        <f t="shared" si="52"/>
        <v>0</v>
      </c>
      <c r="AE108" s="268">
        <f t="shared" si="52"/>
        <v>0</v>
      </c>
      <c r="AF108" s="268">
        <f t="shared" si="52"/>
        <v>0</v>
      </c>
      <c r="AG108" s="268">
        <f t="shared" si="52"/>
        <v>0</v>
      </c>
      <c r="AH108" s="268">
        <f t="shared" si="52"/>
        <v>0</v>
      </c>
      <c r="AI108" s="268">
        <f t="shared" si="52"/>
        <v>0</v>
      </c>
      <c r="AJ108" s="268">
        <f t="shared" si="52"/>
        <v>0</v>
      </c>
      <c r="AK108" s="268">
        <f t="shared" si="52"/>
        <v>0</v>
      </c>
      <c r="AL108" s="269">
        <f t="shared" ref="AL108:AL109" si="53">SUM(G108:AK108)</f>
        <v>0</v>
      </c>
      <c r="AM108" s="307"/>
      <c r="AN108" s="270" t="b">
        <v>0</v>
      </c>
    </row>
    <row r="109" ht="15.75" customHeight="1">
      <c r="A109" s="313" t="s">
        <v>24</v>
      </c>
      <c r="B109" s="314" t="s">
        <v>74</v>
      </c>
      <c r="C109" s="314" t="s">
        <v>11</v>
      </c>
      <c r="D109" s="314" t="s">
        <v>163</v>
      </c>
      <c r="E109" s="205"/>
      <c r="F109" s="205"/>
      <c r="G109" s="344">
        <v>4.0</v>
      </c>
      <c r="H109" s="344">
        <v>4.0</v>
      </c>
      <c r="I109" s="258">
        <v>4.0</v>
      </c>
      <c r="J109" s="258">
        <v>4.0</v>
      </c>
      <c r="K109" s="258">
        <v>4.0</v>
      </c>
      <c r="L109" s="258">
        <v>4.0</v>
      </c>
      <c r="M109" s="258">
        <v>4.0</v>
      </c>
      <c r="N109" s="344">
        <v>4.0</v>
      </c>
      <c r="O109" s="344">
        <v>4.0</v>
      </c>
      <c r="P109" s="258">
        <v>4.0</v>
      </c>
      <c r="Q109" s="258">
        <v>4.0</v>
      </c>
      <c r="R109" s="258">
        <v>4.0</v>
      </c>
      <c r="S109" s="258">
        <v>4.0</v>
      </c>
      <c r="T109" s="258">
        <v>4.0</v>
      </c>
      <c r="U109" s="344">
        <v>4.0</v>
      </c>
      <c r="V109" s="344">
        <v>4.0</v>
      </c>
      <c r="W109" s="257">
        <v>4.0</v>
      </c>
      <c r="X109" s="258">
        <v>4.0</v>
      </c>
      <c r="Y109" s="258">
        <v>4.0</v>
      </c>
      <c r="Z109" s="257">
        <v>4.0</v>
      </c>
      <c r="AA109" s="257">
        <v>4.0</v>
      </c>
      <c r="AB109" s="344">
        <v>4.0</v>
      </c>
      <c r="AC109" s="344">
        <v>4.0</v>
      </c>
      <c r="AD109" s="258">
        <v>4.0</v>
      </c>
      <c r="AE109" s="258">
        <v>4.0</v>
      </c>
      <c r="AF109" s="258">
        <v>4.0</v>
      </c>
      <c r="AG109" s="258">
        <v>4.0</v>
      </c>
      <c r="AH109" s="258">
        <v>4.0</v>
      </c>
      <c r="AI109" s="344">
        <v>4.0</v>
      </c>
      <c r="AJ109" s="344">
        <v>4.0</v>
      </c>
      <c r="AK109" s="258"/>
      <c r="AL109" s="262">
        <f t="shared" si="53"/>
        <v>120</v>
      </c>
      <c r="AM109" s="265"/>
      <c r="AN109" s="263" t="b">
        <v>0</v>
      </c>
    </row>
    <row r="110" ht="15.75" customHeight="1">
      <c r="A110" s="313" t="s">
        <v>24</v>
      </c>
      <c r="B110" s="314" t="s">
        <v>74</v>
      </c>
      <c r="C110" s="314" t="s">
        <v>11</v>
      </c>
      <c r="D110" s="314" t="s">
        <v>168</v>
      </c>
      <c r="E110" s="205"/>
      <c r="F110" s="205"/>
      <c r="G110" s="344"/>
      <c r="H110" s="344"/>
      <c r="I110" s="258"/>
      <c r="J110" s="258"/>
      <c r="K110" s="258"/>
      <c r="L110" s="258"/>
      <c r="M110" s="258"/>
      <c r="N110" s="344"/>
      <c r="O110" s="344"/>
      <c r="P110" s="258"/>
      <c r="Q110" s="258"/>
      <c r="R110" s="258"/>
      <c r="S110" s="258"/>
      <c r="T110" s="258"/>
      <c r="U110" s="344"/>
      <c r="V110" s="344"/>
      <c r="W110" s="257"/>
      <c r="X110" s="258"/>
      <c r="Y110" s="258"/>
      <c r="Z110" s="257"/>
      <c r="AA110" s="257"/>
      <c r="AB110" s="344"/>
      <c r="AC110" s="344"/>
      <c r="AD110" s="258"/>
      <c r="AE110" s="258"/>
      <c r="AF110" s="258"/>
      <c r="AG110" s="258"/>
      <c r="AH110" s="258"/>
      <c r="AI110" s="344"/>
      <c r="AJ110" s="344"/>
      <c r="AK110" s="258"/>
      <c r="AL110" s="262">
        <f>SUM(G110:AJ110)</f>
        <v>0</v>
      </c>
      <c r="AM110" s="265"/>
      <c r="AN110" s="263" t="b">
        <v>0</v>
      </c>
    </row>
    <row r="111" ht="15.75" customHeight="1">
      <c r="A111" s="311" t="s">
        <v>24</v>
      </c>
      <c r="B111" s="291" t="s">
        <v>74</v>
      </c>
      <c r="C111" s="291" t="s">
        <v>11</v>
      </c>
      <c r="D111" s="291" t="s">
        <v>141</v>
      </c>
      <c r="E111" s="291"/>
      <c r="F111" s="291"/>
      <c r="G111" s="268">
        <f t="shared" ref="G111:AK111" si="54">SUM(G109:G110)</f>
        <v>4</v>
      </c>
      <c r="H111" s="268">
        <f t="shared" si="54"/>
        <v>4</v>
      </c>
      <c r="I111" s="268">
        <f t="shared" si="54"/>
        <v>4</v>
      </c>
      <c r="J111" s="268">
        <f t="shared" si="54"/>
        <v>4</v>
      </c>
      <c r="K111" s="268">
        <f t="shared" si="54"/>
        <v>4</v>
      </c>
      <c r="L111" s="268">
        <f t="shared" si="54"/>
        <v>4</v>
      </c>
      <c r="M111" s="268">
        <f t="shared" si="54"/>
        <v>4</v>
      </c>
      <c r="N111" s="268">
        <f t="shared" si="54"/>
        <v>4</v>
      </c>
      <c r="O111" s="268">
        <f t="shared" si="54"/>
        <v>4</v>
      </c>
      <c r="P111" s="268">
        <f t="shared" si="54"/>
        <v>4</v>
      </c>
      <c r="Q111" s="268">
        <f t="shared" si="54"/>
        <v>4</v>
      </c>
      <c r="R111" s="268">
        <f t="shared" si="54"/>
        <v>4</v>
      </c>
      <c r="S111" s="268">
        <f t="shared" si="54"/>
        <v>4</v>
      </c>
      <c r="T111" s="268">
        <f t="shared" si="54"/>
        <v>4</v>
      </c>
      <c r="U111" s="268">
        <f t="shared" si="54"/>
        <v>4</v>
      </c>
      <c r="V111" s="268">
        <f t="shared" si="54"/>
        <v>4</v>
      </c>
      <c r="W111" s="268">
        <f t="shared" si="54"/>
        <v>4</v>
      </c>
      <c r="X111" s="268">
        <f t="shared" si="54"/>
        <v>4</v>
      </c>
      <c r="Y111" s="268">
        <f t="shared" si="54"/>
        <v>4</v>
      </c>
      <c r="Z111" s="268">
        <f t="shared" si="54"/>
        <v>4</v>
      </c>
      <c r="AA111" s="268">
        <f t="shared" si="54"/>
        <v>4</v>
      </c>
      <c r="AB111" s="268">
        <f t="shared" si="54"/>
        <v>4</v>
      </c>
      <c r="AC111" s="268">
        <f t="shared" si="54"/>
        <v>4</v>
      </c>
      <c r="AD111" s="268">
        <f t="shared" si="54"/>
        <v>4</v>
      </c>
      <c r="AE111" s="268">
        <f t="shared" si="54"/>
        <v>4</v>
      </c>
      <c r="AF111" s="268">
        <f t="shared" si="54"/>
        <v>4</v>
      </c>
      <c r="AG111" s="268">
        <f t="shared" si="54"/>
        <v>4</v>
      </c>
      <c r="AH111" s="268">
        <f t="shared" si="54"/>
        <v>4</v>
      </c>
      <c r="AI111" s="268">
        <f t="shared" si="54"/>
        <v>4</v>
      </c>
      <c r="AJ111" s="268">
        <f t="shared" si="54"/>
        <v>4</v>
      </c>
      <c r="AK111" s="268">
        <f t="shared" si="54"/>
        <v>0</v>
      </c>
      <c r="AL111" s="269">
        <f t="shared" ref="AL111:AL112" si="55">SUM(G111:AK111)</f>
        <v>120</v>
      </c>
      <c r="AM111" s="315"/>
      <c r="AN111" s="270" t="b">
        <v>0</v>
      </c>
    </row>
    <row r="112" ht="15.75" customHeight="1">
      <c r="A112" s="313" t="s">
        <v>24</v>
      </c>
      <c r="B112" s="314" t="s">
        <v>74</v>
      </c>
      <c r="C112" s="314" t="s">
        <v>15</v>
      </c>
      <c r="D112" s="314" t="s">
        <v>257</v>
      </c>
      <c r="E112" s="205"/>
      <c r="F112" s="205"/>
      <c r="G112" s="344"/>
      <c r="H112" s="344"/>
      <c r="I112" s="258">
        <v>2.0</v>
      </c>
      <c r="J112" s="258">
        <v>2.0</v>
      </c>
      <c r="K112" s="258">
        <v>2.0</v>
      </c>
      <c r="L112" s="258">
        <v>2.0</v>
      </c>
      <c r="M112" s="258">
        <v>2.0</v>
      </c>
      <c r="N112" s="344"/>
      <c r="O112" s="344"/>
      <c r="P112" s="258">
        <v>2.0</v>
      </c>
      <c r="Q112" s="258">
        <v>2.0</v>
      </c>
      <c r="R112" s="258">
        <v>2.0</v>
      </c>
      <c r="S112" s="258">
        <v>2.0</v>
      </c>
      <c r="T112" s="258">
        <v>2.0</v>
      </c>
      <c r="U112" s="344"/>
      <c r="V112" s="344"/>
      <c r="W112" s="257">
        <v>2.0</v>
      </c>
      <c r="X112" s="258">
        <v>2.0</v>
      </c>
      <c r="Y112" s="258"/>
      <c r="Z112" s="257"/>
      <c r="AA112" s="257"/>
      <c r="AB112" s="344"/>
      <c r="AC112" s="344"/>
      <c r="AD112" s="258">
        <v>2.0</v>
      </c>
      <c r="AE112" s="258">
        <v>2.0</v>
      </c>
      <c r="AF112" s="258">
        <v>2.0</v>
      </c>
      <c r="AG112" s="258"/>
      <c r="AH112" s="258">
        <v>2.0</v>
      </c>
      <c r="AI112" s="344"/>
      <c r="AJ112" s="344"/>
      <c r="AK112" s="258"/>
      <c r="AL112" s="262">
        <f t="shared" si="55"/>
        <v>32</v>
      </c>
      <c r="AM112" s="317"/>
      <c r="AN112" s="263" t="b">
        <v>0</v>
      </c>
    </row>
    <row r="113" ht="15.75" customHeight="1">
      <c r="A113" s="313" t="s">
        <v>24</v>
      </c>
      <c r="B113" s="314" t="s">
        <v>74</v>
      </c>
      <c r="C113" s="314" t="s">
        <v>15</v>
      </c>
      <c r="D113" s="314" t="s">
        <v>253</v>
      </c>
      <c r="E113" s="205"/>
      <c r="F113" s="205"/>
      <c r="G113" s="344"/>
      <c r="H113" s="344"/>
      <c r="I113" s="258"/>
      <c r="J113" s="258"/>
      <c r="K113" s="258"/>
      <c r="L113" s="258"/>
      <c r="M113" s="258"/>
      <c r="N113" s="344"/>
      <c r="O113" s="344"/>
      <c r="P113" s="258"/>
      <c r="Q113" s="258"/>
      <c r="R113" s="258"/>
      <c r="S113" s="258"/>
      <c r="T113" s="258"/>
      <c r="U113" s="344"/>
      <c r="V113" s="344"/>
      <c r="W113" s="257"/>
      <c r="X113" s="258"/>
      <c r="Y113" s="258">
        <v>2.0</v>
      </c>
      <c r="Z113" s="257">
        <v>2.0</v>
      </c>
      <c r="AA113" s="257">
        <v>2.0</v>
      </c>
      <c r="AB113" s="344"/>
      <c r="AC113" s="344"/>
      <c r="AD113" s="258"/>
      <c r="AE113" s="258"/>
      <c r="AF113" s="258"/>
      <c r="AG113" s="258">
        <v>2.0</v>
      </c>
      <c r="AH113" s="258"/>
      <c r="AI113" s="344"/>
      <c r="AJ113" s="344"/>
      <c r="AK113" s="258"/>
      <c r="AL113" s="262">
        <f>SUM(G113:AJ113)</f>
        <v>8</v>
      </c>
      <c r="AM113" s="265"/>
      <c r="AN113" s="263" t="b">
        <v>1</v>
      </c>
    </row>
    <row r="114" ht="15.75" customHeight="1">
      <c r="A114" s="311" t="s">
        <v>24</v>
      </c>
      <c r="B114" s="291" t="s">
        <v>74</v>
      </c>
      <c r="C114" s="291" t="s">
        <v>15</v>
      </c>
      <c r="D114" s="291" t="s">
        <v>245</v>
      </c>
      <c r="E114" s="291"/>
      <c r="F114" s="291"/>
      <c r="G114" s="318">
        <f t="shared" ref="G114:AK114" si="56">SUM(G112:G113)</f>
        <v>0</v>
      </c>
      <c r="H114" s="318">
        <f t="shared" si="56"/>
        <v>0</v>
      </c>
      <c r="I114" s="318">
        <f t="shared" si="56"/>
        <v>2</v>
      </c>
      <c r="J114" s="318">
        <f t="shared" si="56"/>
        <v>2</v>
      </c>
      <c r="K114" s="318">
        <f t="shared" si="56"/>
        <v>2</v>
      </c>
      <c r="L114" s="318">
        <f t="shared" si="56"/>
        <v>2</v>
      </c>
      <c r="M114" s="318">
        <f t="shared" si="56"/>
        <v>2</v>
      </c>
      <c r="N114" s="318">
        <f t="shared" si="56"/>
        <v>0</v>
      </c>
      <c r="O114" s="318">
        <f t="shared" si="56"/>
        <v>0</v>
      </c>
      <c r="P114" s="318">
        <f t="shared" si="56"/>
        <v>2</v>
      </c>
      <c r="Q114" s="318">
        <f t="shared" si="56"/>
        <v>2</v>
      </c>
      <c r="R114" s="318">
        <f t="shared" si="56"/>
        <v>2</v>
      </c>
      <c r="S114" s="318">
        <f t="shared" si="56"/>
        <v>2</v>
      </c>
      <c r="T114" s="318">
        <f t="shared" si="56"/>
        <v>2</v>
      </c>
      <c r="U114" s="318">
        <f t="shared" si="56"/>
        <v>0</v>
      </c>
      <c r="V114" s="318">
        <f t="shared" si="56"/>
        <v>0</v>
      </c>
      <c r="W114" s="318">
        <f t="shared" si="56"/>
        <v>2</v>
      </c>
      <c r="X114" s="318">
        <f t="shared" si="56"/>
        <v>2</v>
      </c>
      <c r="Y114" s="318">
        <f t="shared" si="56"/>
        <v>2</v>
      </c>
      <c r="Z114" s="318">
        <f t="shared" si="56"/>
        <v>2</v>
      </c>
      <c r="AA114" s="318">
        <f t="shared" si="56"/>
        <v>2</v>
      </c>
      <c r="AB114" s="318">
        <f t="shared" si="56"/>
        <v>0</v>
      </c>
      <c r="AC114" s="318">
        <f t="shared" si="56"/>
        <v>0</v>
      </c>
      <c r="AD114" s="318">
        <f t="shared" si="56"/>
        <v>2</v>
      </c>
      <c r="AE114" s="318">
        <f t="shared" si="56"/>
        <v>2</v>
      </c>
      <c r="AF114" s="318">
        <f t="shared" si="56"/>
        <v>2</v>
      </c>
      <c r="AG114" s="318">
        <f t="shared" si="56"/>
        <v>2</v>
      </c>
      <c r="AH114" s="318">
        <f t="shared" si="56"/>
        <v>2</v>
      </c>
      <c r="AI114" s="318">
        <f t="shared" si="56"/>
        <v>0</v>
      </c>
      <c r="AJ114" s="318">
        <f t="shared" si="56"/>
        <v>0</v>
      </c>
      <c r="AK114" s="318">
        <f t="shared" si="56"/>
        <v>0</v>
      </c>
      <c r="AL114" s="269">
        <f>SUM(G114:AK114)</f>
        <v>40</v>
      </c>
      <c r="AM114" s="315"/>
      <c r="AN114" s="270" t="b">
        <v>0</v>
      </c>
    </row>
    <row r="115" ht="15.75" customHeight="1">
      <c r="A115" s="313" t="s">
        <v>24</v>
      </c>
      <c r="B115" s="314" t="s">
        <v>74</v>
      </c>
      <c r="C115" s="256" t="s">
        <v>22</v>
      </c>
      <c r="D115" s="256" t="s">
        <v>280</v>
      </c>
      <c r="E115" s="205"/>
      <c r="F115" s="205"/>
      <c r="G115" s="344"/>
      <c r="H115" s="344"/>
      <c r="I115" s="258"/>
      <c r="J115" s="258"/>
      <c r="K115" s="258"/>
      <c r="L115" s="258"/>
      <c r="M115" s="258"/>
      <c r="N115" s="344"/>
      <c r="O115" s="344"/>
      <c r="P115" s="258"/>
      <c r="Q115" s="258"/>
      <c r="R115" s="258"/>
      <c r="S115" s="258"/>
      <c r="T115" s="258"/>
      <c r="U115" s="344"/>
      <c r="V115" s="344"/>
      <c r="W115" s="257"/>
      <c r="X115" s="258"/>
      <c r="Y115" s="258"/>
      <c r="Z115" s="257"/>
      <c r="AA115" s="257"/>
      <c r="AB115" s="344"/>
      <c r="AC115" s="344"/>
      <c r="AD115" s="258"/>
      <c r="AE115" s="258"/>
      <c r="AF115" s="258"/>
      <c r="AG115" s="258">
        <v>1.0</v>
      </c>
      <c r="AH115" s="258"/>
      <c r="AI115" s="344"/>
      <c r="AJ115" s="344"/>
      <c r="AK115" s="258"/>
      <c r="AL115" s="262">
        <f>SUM(G115:AJ115)</f>
        <v>1</v>
      </c>
      <c r="AM115" s="265"/>
      <c r="AN115" s="263" t="b">
        <v>0</v>
      </c>
    </row>
    <row r="116" ht="15.75" customHeight="1">
      <c r="A116" s="311" t="s">
        <v>24</v>
      </c>
      <c r="B116" s="291" t="s">
        <v>74</v>
      </c>
      <c r="C116" s="291" t="s">
        <v>22</v>
      </c>
      <c r="D116" s="291" t="s">
        <v>279</v>
      </c>
      <c r="E116" s="291"/>
      <c r="F116" s="291"/>
      <c r="G116" s="268">
        <f t="shared" ref="G116:AK116" si="57">SUM(G115)</f>
        <v>0</v>
      </c>
      <c r="H116" s="268">
        <f t="shared" si="57"/>
        <v>0</v>
      </c>
      <c r="I116" s="268">
        <f t="shared" si="57"/>
        <v>0</v>
      </c>
      <c r="J116" s="268">
        <f t="shared" si="57"/>
        <v>0</v>
      </c>
      <c r="K116" s="268">
        <f t="shared" si="57"/>
        <v>0</v>
      </c>
      <c r="L116" s="268">
        <f t="shared" si="57"/>
        <v>0</v>
      </c>
      <c r="M116" s="268">
        <f t="shared" si="57"/>
        <v>0</v>
      </c>
      <c r="N116" s="268">
        <f t="shared" si="57"/>
        <v>0</v>
      </c>
      <c r="O116" s="268">
        <f t="shared" si="57"/>
        <v>0</v>
      </c>
      <c r="P116" s="268">
        <f t="shared" si="57"/>
        <v>0</v>
      </c>
      <c r="Q116" s="268">
        <f t="shared" si="57"/>
        <v>0</v>
      </c>
      <c r="R116" s="268">
        <f t="shared" si="57"/>
        <v>0</v>
      </c>
      <c r="S116" s="268">
        <f t="shared" si="57"/>
        <v>0</v>
      </c>
      <c r="T116" s="268">
        <f t="shared" si="57"/>
        <v>0</v>
      </c>
      <c r="U116" s="268">
        <f t="shared" si="57"/>
        <v>0</v>
      </c>
      <c r="V116" s="268">
        <f t="shared" si="57"/>
        <v>0</v>
      </c>
      <c r="W116" s="268">
        <f t="shared" si="57"/>
        <v>0</v>
      </c>
      <c r="X116" s="268">
        <f t="shared" si="57"/>
        <v>0</v>
      </c>
      <c r="Y116" s="268">
        <f t="shared" si="57"/>
        <v>0</v>
      </c>
      <c r="Z116" s="268">
        <f t="shared" si="57"/>
        <v>0</v>
      </c>
      <c r="AA116" s="268">
        <f t="shared" si="57"/>
        <v>0</v>
      </c>
      <c r="AB116" s="268">
        <f t="shared" si="57"/>
        <v>0</v>
      </c>
      <c r="AC116" s="268">
        <f t="shared" si="57"/>
        <v>0</v>
      </c>
      <c r="AD116" s="268">
        <f t="shared" si="57"/>
        <v>0</v>
      </c>
      <c r="AE116" s="268">
        <f t="shared" si="57"/>
        <v>0</v>
      </c>
      <c r="AF116" s="268">
        <f t="shared" si="57"/>
        <v>0</v>
      </c>
      <c r="AG116" s="268">
        <f t="shared" si="57"/>
        <v>1</v>
      </c>
      <c r="AH116" s="268">
        <f t="shared" si="57"/>
        <v>0</v>
      </c>
      <c r="AI116" s="268">
        <f t="shared" si="57"/>
        <v>0</v>
      </c>
      <c r="AJ116" s="268">
        <f t="shared" si="57"/>
        <v>0</v>
      </c>
      <c r="AK116" s="268">
        <f t="shared" si="57"/>
        <v>0</v>
      </c>
      <c r="AL116" s="269">
        <f t="shared" ref="AL116:AL117" si="58">SUM(G116:AK116)</f>
        <v>1</v>
      </c>
      <c r="AM116" s="315"/>
      <c r="AN116" s="270" t="b">
        <v>0</v>
      </c>
    </row>
    <row r="117" ht="15.75" customHeight="1">
      <c r="A117" s="313" t="s">
        <v>24</v>
      </c>
      <c r="B117" s="314" t="s">
        <v>74</v>
      </c>
      <c r="C117" s="256" t="s">
        <v>7</v>
      </c>
      <c r="D117" s="256" t="s">
        <v>269</v>
      </c>
      <c r="E117" s="205"/>
      <c r="F117" s="205"/>
      <c r="G117" s="344"/>
      <c r="H117" s="344"/>
      <c r="I117" s="258"/>
      <c r="J117" s="258"/>
      <c r="K117" s="258"/>
      <c r="L117" s="258"/>
      <c r="M117" s="258">
        <v>1.0</v>
      </c>
      <c r="N117" s="344"/>
      <c r="O117" s="344"/>
      <c r="P117" s="258"/>
      <c r="Q117" s="258">
        <v>1.0</v>
      </c>
      <c r="R117" s="258"/>
      <c r="S117" s="258"/>
      <c r="T117" s="258">
        <v>1.0</v>
      </c>
      <c r="U117" s="344"/>
      <c r="V117" s="344"/>
      <c r="W117" s="257"/>
      <c r="X117" s="258">
        <v>1.0</v>
      </c>
      <c r="Y117" s="258"/>
      <c r="Z117" s="257">
        <v>1.0</v>
      </c>
      <c r="AA117" s="257"/>
      <c r="AB117" s="344"/>
      <c r="AC117" s="344"/>
      <c r="AD117" s="258"/>
      <c r="AE117" s="258">
        <v>1.0</v>
      </c>
      <c r="AF117" s="258"/>
      <c r="AG117" s="258"/>
      <c r="AH117" s="258">
        <v>1.0</v>
      </c>
      <c r="AI117" s="344"/>
      <c r="AJ117" s="344"/>
      <c r="AK117" s="258"/>
      <c r="AL117" s="262">
        <f t="shared" si="58"/>
        <v>7</v>
      </c>
      <c r="AM117" s="265"/>
      <c r="AN117" s="263" t="b">
        <v>1</v>
      </c>
    </row>
    <row r="118" ht="15.75" customHeight="1">
      <c r="A118" s="313"/>
      <c r="B118" s="314" t="s">
        <v>74</v>
      </c>
      <c r="C118" s="256" t="s">
        <v>7</v>
      </c>
      <c r="D118" s="256" t="s">
        <v>275</v>
      </c>
      <c r="E118" s="205"/>
      <c r="F118" s="205"/>
      <c r="G118" s="344"/>
      <c r="H118" s="344"/>
      <c r="I118" s="258"/>
      <c r="J118" s="258">
        <v>1.0</v>
      </c>
      <c r="K118" s="258"/>
      <c r="L118" s="258"/>
      <c r="M118" s="258"/>
      <c r="N118" s="344"/>
      <c r="O118" s="344"/>
      <c r="P118" s="258"/>
      <c r="Q118" s="258"/>
      <c r="R118" s="258"/>
      <c r="S118" s="258"/>
      <c r="T118" s="258"/>
      <c r="U118" s="344"/>
      <c r="V118" s="344"/>
      <c r="W118" s="257"/>
      <c r="X118" s="258"/>
      <c r="Y118" s="258"/>
      <c r="Z118" s="257"/>
      <c r="AA118" s="257"/>
      <c r="AB118" s="344"/>
      <c r="AC118" s="344"/>
      <c r="AD118" s="258"/>
      <c r="AE118" s="258"/>
      <c r="AF118" s="258"/>
      <c r="AG118" s="258"/>
      <c r="AH118" s="258"/>
      <c r="AI118" s="344"/>
      <c r="AJ118" s="344"/>
      <c r="AK118" s="258"/>
      <c r="AL118" s="262">
        <f>SUM(G118:AJ118)</f>
        <v>1</v>
      </c>
      <c r="AM118" s="265"/>
      <c r="AN118" s="263" t="b">
        <v>1</v>
      </c>
    </row>
    <row r="119" ht="15.75" customHeight="1">
      <c r="A119" s="311" t="s">
        <v>24</v>
      </c>
      <c r="B119" s="291" t="s">
        <v>74</v>
      </c>
      <c r="C119" s="291" t="s">
        <v>7</v>
      </c>
      <c r="D119" s="291" t="s">
        <v>267</v>
      </c>
      <c r="E119" s="291"/>
      <c r="F119" s="291"/>
      <c r="G119" s="268">
        <f t="shared" ref="G119:AK119" si="59">SUM(G117:G118)</f>
        <v>0</v>
      </c>
      <c r="H119" s="268">
        <f t="shared" si="59"/>
        <v>0</v>
      </c>
      <c r="I119" s="268">
        <f t="shared" si="59"/>
        <v>0</v>
      </c>
      <c r="J119" s="268">
        <f t="shared" si="59"/>
        <v>1</v>
      </c>
      <c r="K119" s="268">
        <f t="shared" si="59"/>
        <v>0</v>
      </c>
      <c r="L119" s="268">
        <f t="shared" si="59"/>
        <v>0</v>
      </c>
      <c r="M119" s="268">
        <f t="shared" si="59"/>
        <v>1</v>
      </c>
      <c r="N119" s="268">
        <f t="shared" si="59"/>
        <v>0</v>
      </c>
      <c r="O119" s="268">
        <f t="shared" si="59"/>
        <v>0</v>
      </c>
      <c r="P119" s="268">
        <f t="shared" si="59"/>
        <v>0</v>
      </c>
      <c r="Q119" s="268">
        <f t="shared" si="59"/>
        <v>1</v>
      </c>
      <c r="R119" s="268">
        <f t="shared" si="59"/>
        <v>0</v>
      </c>
      <c r="S119" s="268">
        <f t="shared" si="59"/>
        <v>0</v>
      </c>
      <c r="T119" s="268">
        <f t="shared" si="59"/>
        <v>1</v>
      </c>
      <c r="U119" s="268">
        <f t="shared" si="59"/>
        <v>0</v>
      </c>
      <c r="V119" s="268">
        <f t="shared" si="59"/>
        <v>0</v>
      </c>
      <c r="W119" s="268">
        <f t="shared" si="59"/>
        <v>0</v>
      </c>
      <c r="X119" s="268">
        <f t="shared" si="59"/>
        <v>1</v>
      </c>
      <c r="Y119" s="268">
        <f t="shared" si="59"/>
        <v>0</v>
      </c>
      <c r="Z119" s="268">
        <f t="shared" si="59"/>
        <v>1</v>
      </c>
      <c r="AA119" s="268">
        <f t="shared" si="59"/>
        <v>0</v>
      </c>
      <c r="AB119" s="268">
        <f t="shared" si="59"/>
        <v>0</v>
      </c>
      <c r="AC119" s="268">
        <f t="shared" si="59"/>
        <v>0</v>
      </c>
      <c r="AD119" s="268">
        <f t="shared" si="59"/>
        <v>0</v>
      </c>
      <c r="AE119" s="268">
        <f t="shared" si="59"/>
        <v>1</v>
      </c>
      <c r="AF119" s="268">
        <f t="shared" si="59"/>
        <v>0</v>
      </c>
      <c r="AG119" s="268">
        <f t="shared" si="59"/>
        <v>0</v>
      </c>
      <c r="AH119" s="268">
        <f t="shared" si="59"/>
        <v>1</v>
      </c>
      <c r="AI119" s="268">
        <f t="shared" si="59"/>
        <v>0</v>
      </c>
      <c r="AJ119" s="268">
        <f t="shared" si="59"/>
        <v>0</v>
      </c>
      <c r="AK119" s="268">
        <f t="shared" si="59"/>
        <v>0</v>
      </c>
      <c r="AL119" s="269">
        <f>SUM(G119:AK119)</f>
        <v>8</v>
      </c>
      <c r="AM119" s="315"/>
      <c r="AN119" s="270" t="b">
        <v>0</v>
      </c>
    </row>
    <row r="120" ht="15.75" customHeight="1">
      <c r="A120" s="313" t="s">
        <v>24</v>
      </c>
      <c r="B120" s="314" t="s">
        <v>75</v>
      </c>
      <c r="C120" s="256" t="s">
        <v>15</v>
      </c>
      <c r="D120" s="256" t="s">
        <v>264</v>
      </c>
      <c r="E120" s="205"/>
      <c r="F120" s="205"/>
      <c r="G120" s="344"/>
      <c r="H120" s="344"/>
      <c r="I120" s="258"/>
      <c r="J120" s="258"/>
      <c r="K120" s="258"/>
      <c r="L120" s="258"/>
      <c r="M120" s="258"/>
      <c r="N120" s="344"/>
      <c r="O120" s="344"/>
      <c r="P120" s="258"/>
      <c r="Q120" s="258"/>
      <c r="R120" s="258"/>
      <c r="S120" s="258"/>
      <c r="T120" s="258">
        <v>1.0</v>
      </c>
      <c r="U120" s="344"/>
      <c r="V120" s="344"/>
      <c r="W120" s="257">
        <v>1.0</v>
      </c>
      <c r="X120" s="258"/>
      <c r="Y120" s="258">
        <v>1.0</v>
      </c>
      <c r="Z120" s="257"/>
      <c r="AA120" s="257">
        <v>1.0</v>
      </c>
      <c r="AB120" s="344"/>
      <c r="AC120" s="344"/>
      <c r="AD120" s="258">
        <v>1.0</v>
      </c>
      <c r="AE120" s="258"/>
      <c r="AF120" s="258">
        <v>1.0</v>
      </c>
      <c r="AG120" s="258"/>
      <c r="AH120" s="258">
        <v>1.0</v>
      </c>
      <c r="AI120" s="344"/>
      <c r="AJ120" s="344"/>
      <c r="AK120" s="258"/>
      <c r="AL120" s="262">
        <f>SUM(G120:AJ120)</f>
        <v>7</v>
      </c>
      <c r="AM120" s="265"/>
      <c r="AN120" s="263" t="b">
        <v>0</v>
      </c>
    </row>
    <row r="121" ht="15.75" customHeight="1">
      <c r="A121" s="311" t="s">
        <v>24</v>
      </c>
      <c r="B121" s="291" t="s">
        <v>75</v>
      </c>
      <c r="C121" s="291" t="s">
        <v>15</v>
      </c>
      <c r="D121" s="291" t="s">
        <v>245</v>
      </c>
      <c r="E121" s="291"/>
      <c r="F121" s="291"/>
      <c r="G121" s="268">
        <f t="shared" ref="G121:AK121" si="60">SUM(G120)</f>
        <v>0</v>
      </c>
      <c r="H121" s="268">
        <f t="shared" si="60"/>
        <v>0</v>
      </c>
      <c r="I121" s="268">
        <f t="shared" si="60"/>
        <v>0</v>
      </c>
      <c r="J121" s="268">
        <f t="shared" si="60"/>
        <v>0</v>
      </c>
      <c r="K121" s="268">
        <f t="shared" si="60"/>
        <v>0</v>
      </c>
      <c r="L121" s="268">
        <f t="shared" si="60"/>
        <v>0</v>
      </c>
      <c r="M121" s="268">
        <f t="shared" si="60"/>
        <v>0</v>
      </c>
      <c r="N121" s="268">
        <f t="shared" si="60"/>
        <v>0</v>
      </c>
      <c r="O121" s="268">
        <f t="shared" si="60"/>
        <v>0</v>
      </c>
      <c r="P121" s="268">
        <f t="shared" si="60"/>
        <v>0</v>
      </c>
      <c r="Q121" s="268">
        <f t="shared" si="60"/>
        <v>0</v>
      </c>
      <c r="R121" s="268">
        <f t="shared" si="60"/>
        <v>0</v>
      </c>
      <c r="S121" s="268">
        <f t="shared" si="60"/>
        <v>0</v>
      </c>
      <c r="T121" s="268">
        <f t="shared" si="60"/>
        <v>1</v>
      </c>
      <c r="U121" s="268">
        <f t="shared" si="60"/>
        <v>0</v>
      </c>
      <c r="V121" s="268">
        <f t="shared" si="60"/>
        <v>0</v>
      </c>
      <c r="W121" s="268">
        <f t="shared" si="60"/>
        <v>1</v>
      </c>
      <c r="X121" s="268">
        <f t="shared" si="60"/>
        <v>0</v>
      </c>
      <c r="Y121" s="268">
        <f t="shared" si="60"/>
        <v>1</v>
      </c>
      <c r="Z121" s="268">
        <f t="shared" si="60"/>
        <v>0</v>
      </c>
      <c r="AA121" s="268">
        <f t="shared" si="60"/>
        <v>1</v>
      </c>
      <c r="AB121" s="268">
        <f t="shared" si="60"/>
        <v>0</v>
      </c>
      <c r="AC121" s="268">
        <f t="shared" si="60"/>
        <v>0</v>
      </c>
      <c r="AD121" s="268">
        <f t="shared" si="60"/>
        <v>1</v>
      </c>
      <c r="AE121" s="268">
        <f t="shared" si="60"/>
        <v>0</v>
      </c>
      <c r="AF121" s="268">
        <f t="shared" si="60"/>
        <v>1</v>
      </c>
      <c r="AG121" s="268">
        <f t="shared" si="60"/>
        <v>0</v>
      </c>
      <c r="AH121" s="268">
        <f t="shared" si="60"/>
        <v>1</v>
      </c>
      <c r="AI121" s="268">
        <f t="shared" si="60"/>
        <v>0</v>
      </c>
      <c r="AJ121" s="268">
        <f t="shared" si="60"/>
        <v>0</v>
      </c>
      <c r="AK121" s="268">
        <f t="shared" si="60"/>
        <v>0</v>
      </c>
      <c r="AL121" s="269">
        <f>SUM(G121:AK121)</f>
        <v>7</v>
      </c>
      <c r="AM121" s="315"/>
      <c r="AN121" s="270" t="b">
        <v>0</v>
      </c>
    </row>
    <row r="122" ht="15.75" customHeight="1">
      <c r="A122" s="313" t="s">
        <v>24</v>
      </c>
      <c r="B122" s="314" t="s">
        <v>75</v>
      </c>
      <c r="C122" s="256" t="s">
        <v>11</v>
      </c>
      <c r="D122" s="256"/>
      <c r="E122" s="205"/>
      <c r="F122" s="205"/>
      <c r="G122" s="344"/>
      <c r="H122" s="344"/>
      <c r="I122" s="258"/>
      <c r="J122" s="258"/>
      <c r="K122" s="258"/>
      <c r="L122" s="258"/>
      <c r="M122" s="258"/>
      <c r="N122" s="344"/>
      <c r="O122" s="344"/>
      <c r="P122" s="258"/>
      <c r="Q122" s="258"/>
      <c r="R122" s="258"/>
      <c r="S122" s="258"/>
      <c r="T122" s="258"/>
      <c r="U122" s="344"/>
      <c r="V122" s="344"/>
      <c r="W122" s="257"/>
      <c r="X122" s="258"/>
      <c r="Y122" s="258"/>
      <c r="Z122" s="257"/>
      <c r="AA122" s="257"/>
      <c r="AB122" s="344"/>
      <c r="AC122" s="344"/>
      <c r="AD122" s="258"/>
      <c r="AE122" s="258"/>
      <c r="AF122" s="258"/>
      <c r="AG122" s="258"/>
      <c r="AH122" s="258"/>
      <c r="AI122" s="344"/>
      <c r="AJ122" s="344"/>
      <c r="AK122" s="258"/>
      <c r="AL122" s="262">
        <f>SUM(G122:AJ122)</f>
        <v>0</v>
      </c>
      <c r="AM122" s="265"/>
      <c r="AN122" s="263" t="b">
        <v>0</v>
      </c>
    </row>
    <row r="123" ht="15.75" customHeight="1">
      <c r="A123" s="311" t="s">
        <v>24</v>
      </c>
      <c r="B123" s="291" t="s">
        <v>75</v>
      </c>
      <c r="C123" s="291" t="s">
        <v>11</v>
      </c>
      <c r="D123" s="291" t="s">
        <v>141</v>
      </c>
      <c r="E123" s="291"/>
      <c r="F123" s="291"/>
      <c r="G123" s="268">
        <f t="shared" ref="G123:AK123" si="61">SUM(G122)</f>
        <v>0</v>
      </c>
      <c r="H123" s="268">
        <f t="shared" si="61"/>
        <v>0</v>
      </c>
      <c r="I123" s="268">
        <f t="shared" si="61"/>
        <v>0</v>
      </c>
      <c r="J123" s="268">
        <f t="shared" si="61"/>
        <v>0</v>
      </c>
      <c r="K123" s="268">
        <f t="shared" si="61"/>
        <v>0</v>
      </c>
      <c r="L123" s="268">
        <f t="shared" si="61"/>
        <v>0</v>
      </c>
      <c r="M123" s="268">
        <f t="shared" si="61"/>
        <v>0</v>
      </c>
      <c r="N123" s="268">
        <f t="shared" si="61"/>
        <v>0</v>
      </c>
      <c r="O123" s="268">
        <f t="shared" si="61"/>
        <v>0</v>
      </c>
      <c r="P123" s="268">
        <f t="shared" si="61"/>
        <v>0</v>
      </c>
      <c r="Q123" s="268">
        <f t="shared" si="61"/>
        <v>0</v>
      </c>
      <c r="R123" s="268">
        <f t="shared" si="61"/>
        <v>0</v>
      </c>
      <c r="S123" s="268">
        <f t="shared" si="61"/>
        <v>0</v>
      </c>
      <c r="T123" s="268">
        <f t="shared" si="61"/>
        <v>0</v>
      </c>
      <c r="U123" s="268">
        <f t="shared" si="61"/>
        <v>0</v>
      </c>
      <c r="V123" s="268">
        <f t="shared" si="61"/>
        <v>0</v>
      </c>
      <c r="W123" s="268">
        <f t="shared" si="61"/>
        <v>0</v>
      </c>
      <c r="X123" s="268">
        <f t="shared" si="61"/>
        <v>0</v>
      </c>
      <c r="Y123" s="268">
        <f t="shared" si="61"/>
        <v>0</v>
      </c>
      <c r="Z123" s="268">
        <f t="shared" si="61"/>
        <v>0</v>
      </c>
      <c r="AA123" s="268">
        <f t="shared" si="61"/>
        <v>0</v>
      </c>
      <c r="AB123" s="268">
        <f t="shared" si="61"/>
        <v>0</v>
      </c>
      <c r="AC123" s="268">
        <f t="shared" si="61"/>
        <v>0</v>
      </c>
      <c r="AD123" s="268">
        <f t="shared" si="61"/>
        <v>0</v>
      </c>
      <c r="AE123" s="268">
        <f t="shared" si="61"/>
        <v>0</v>
      </c>
      <c r="AF123" s="268">
        <f t="shared" si="61"/>
        <v>0</v>
      </c>
      <c r="AG123" s="268">
        <f t="shared" si="61"/>
        <v>0</v>
      </c>
      <c r="AH123" s="268">
        <f t="shared" si="61"/>
        <v>0</v>
      </c>
      <c r="AI123" s="268">
        <f t="shared" si="61"/>
        <v>0</v>
      </c>
      <c r="AJ123" s="268">
        <f t="shared" si="61"/>
        <v>0</v>
      </c>
      <c r="AK123" s="268">
        <f t="shared" si="61"/>
        <v>0</v>
      </c>
      <c r="AL123" s="269">
        <f>SUM(G123:AK123)</f>
        <v>0</v>
      </c>
      <c r="AM123" s="315"/>
      <c r="AN123" s="270" t="b">
        <v>0</v>
      </c>
    </row>
    <row r="124" ht="15.75" customHeight="1">
      <c r="A124" s="313" t="s">
        <v>24</v>
      </c>
      <c r="B124" s="314" t="s">
        <v>76</v>
      </c>
      <c r="C124" s="256" t="s">
        <v>22</v>
      </c>
      <c r="D124" s="256" t="s">
        <v>280</v>
      </c>
      <c r="E124" s="205"/>
      <c r="F124" s="205"/>
      <c r="G124" s="344"/>
      <c r="H124" s="344"/>
      <c r="I124" s="258"/>
      <c r="J124" s="258"/>
      <c r="K124" s="258"/>
      <c r="L124" s="258"/>
      <c r="M124" s="258"/>
      <c r="N124" s="344"/>
      <c r="O124" s="344"/>
      <c r="P124" s="258"/>
      <c r="Q124" s="258"/>
      <c r="R124" s="258"/>
      <c r="S124" s="258"/>
      <c r="T124" s="258"/>
      <c r="U124" s="344"/>
      <c r="V124" s="344"/>
      <c r="W124" s="257"/>
      <c r="X124" s="258"/>
      <c r="Y124" s="258"/>
      <c r="Z124" s="257"/>
      <c r="AA124" s="257"/>
      <c r="AB124" s="344"/>
      <c r="AC124" s="344"/>
      <c r="AD124" s="258"/>
      <c r="AE124" s="258"/>
      <c r="AF124" s="258"/>
      <c r="AG124" s="258"/>
      <c r="AH124" s="258">
        <v>1.0</v>
      </c>
      <c r="AI124" s="344"/>
      <c r="AJ124" s="344"/>
      <c r="AK124" s="258"/>
      <c r="AL124" s="262">
        <f>SUM(G124:AJ124)</f>
        <v>1</v>
      </c>
      <c r="AM124" s="265"/>
      <c r="AN124" s="263" t="b">
        <v>0</v>
      </c>
    </row>
    <row r="125" ht="15.75" customHeight="1">
      <c r="A125" s="334" t="s">
        <v>24</v>
      </c>
      <c r="B125" s="288" t="s">
        <v>76</v>
      </c>
      <c r="C125" s="267" t="s">
        <v>22</v>
      </c>
      <c r="D125" s="267" t="s">
        <v>279</v>
      </c>
      <c r="E125" s="267"/>
      <c r="F125" s="267"/>
      <c r="G125" s="268">
        <f t="shared" ref="G125:AK125" si="62">SUM(G124)</f>
        <v>0</v>
      </c>
      <c r="H125" s="268">
        <f t="shared" si="62"/>
        <v>0</v>
      </c>
      <c r="I125" s="268">
        <f t="shared" si="62"/>
        <v>0</v>
      </c>
      <c r="J125" s="268">
        <f t="shared" si="62"/>
        <v>0</v>
      </c>
      <c r="K125" s="268">
        <f t="shared" si="62"/>
        <v>0</v>
      </c>
      <c r="L125" s="268">
        <f t="shared" si="62"/>
        <v>0</v>
      </c>
      <c r="M125" s="268">
        <f t="shared" si="62"/>
        <v>0</v>
      </c>
      <c r="N125" s="268">
        <f t="shared" si="62"/>
        <v>0</v>
      </c>
      <c r="O125" s="268">
        <f t="shared" si="62"/>
        <v>0</v>
      </c>
      <c r="P125" s="268">
        <f t="shared" si="62"/>
        <v>0</v>
      </c>
      <c r="Q125" s="268">
        <f t="shared" si="62"/>
        <v>0</v>
      </c>
      <c r="R125" s="268">
        <f t="shared" si="62"/>
        <v>0</v>
      </c>
      <c r="S125" s="268">
        <f t="shared" si="62"/>
        <v>0</v>
      </c>
      <c r="T125" s="268">
        <f t="shared" si="62"/>
        <v>0</v>
      </c>
      <c r="U125" s="268">
        <f t="shared" si="62"/>
        <v>0</v>
      </c>
      <c r="V125" s="268">
        <f t="shared" si="62"/>
        <v>0</v>
      </c>
      <c r="W125" s="268">
        <f t="shared" si="62"/>
        <v>0</v>
      </c>
      <c r="X125" s="268">
        <f t="shared" si="62"/>
        <v>0</v>
      </c>
      <c r="Y125" s="268">
        <f t="shared" si="62"/>
        <v>0</v>
      </c>
      <c r="Z125" s="268">
        <f t="shared" si="62"/>
        <v>0</v>
      </c>
      <c r="AA125" s="268">
        <f t="shared" si="62"/>
        <v>0</v>
      </c>
      <c r="AB125" s="268">
        <f t="shared" si="62"/>
        <v>0</v>
      </c>
      <c r="AC125" s="268">
        <f t="shared" si="62"/>
        <v>0</v>
      </c>
      <c r="AD125" s="268">
        <f t="shared" si="62"/>
        <v>0</v>
      </c>
      <c r="AE125" s="268">
        <f t="shared" si="62"/>
        <v>0</v>
      </c>
      <c r="AF125" s="268">
        <f t="shared" si="62"/>
        <v>0</v>
      </c>
      <c r="AG125" s="268">
        <f t="shared" si="62"/>
        <v>0</v>
      </c>
      <c r="AH125" s="268">
        <f t="shared" si="62"/>
        <v>1</v>
      </c>
      <c r="AI125" s="268">
        <f t="shared" si="62"/>
        <v>0</v>
      </c>
      <c r="AJ125" s="268">
        <f t="shared" si="62"/>
        <v>0</v>
      </c>
      <c r="AK125" s="268">
        <f t="shared" si="62"/>
        <v>0</v>
      </c>
      <c r="AL125" s="269">
        <f>SUM(G125:AK125)</f>
        <v>1</v>
      </c>
      <c r="AM125" s="315"/>
      <c r="AN125" s="270" t="b">
        <v>0</v>
      </c>
    </row>
    <row r="126" ht="15.75" customHeight="1">
      <c r="A126" s="313" t="s">
        <v>24</v>
      </c>
      <c r="B126" s="314" t="s">
        <v>70</v>
      </c>
      <c r="C126" s="256" t="s">
        <v>11</v>
      </c>
      <c r="D126" s="256"/>
      <c r="E126" s="205"/>
      <c r="F126" s="205"/>
      <c r="G126" s="344"/>
      <c r="H126" s="344"/>
      <c r="I126" s="258"/>
      <c r="J126" s="258"/>
      <c r="K126" s="258"/>
      <c r="L126" s="258"/>
      <c r="M126" s="258"/>
      <c r="N126" s="344"/>
      <c r="O126" s="344"/>
      <c r="P126" s="258"/>
      <c r="Q126" s="258"/>
      <c r="R126" s="258"/>
      <c r="S126" s="258"/>
      <c r="T126" s="258"/>
      <c r="U126" s="344"/>
      <c r="V126" s="344"/>
      <c r="W126" s="257"/>
      <c r="X126" s="258"/>
      <c r="Y126" s="258"/>
      <c r="Z126" s="257"/>
      <c r="AA126" s="257"/>
      <c r="AB126" s="344"/>
      <c r="AC126" s="344"/>
      <c r="AD126" s="258"/>
      <c r="AE126" s="258"/>
      <c r="AF126" s="258"/>
      <c r="AG126" s="258"/>
      <c r="AH126" s="258"/>
      <c r="AI126" s="344"/>
      <c r="AJ126" s="344"/>
      <c r="AK126" s="258"/>
      <c r="AL126" s="262">
        <f t="shared" ref="AL126:AL127" si="63">SUM(G126:AJ126)</f>
        <v>0</v>
      </c>
      <c r="AM126" s="265"/>
      <c r="AN126" s="263" t="b">
        <v>0</v>
      </c>
    </row>
    <row r="127" ht="15.75" customHeight="1">
      <c r="A127" s="313" t="s">
        <v>24</v>
      </c>
      <c r="B127" s="314" t="s">
        <v>70</v>
      </c>
      <c r="C127" s="256" t="s">
        <v>11</v>
      </c>
      <c r="D127" s="256"/>
      <c r="E127" s="205"/>
      <c r="F127" s="205"/>
      <c r="G127" s="344"/>
      <c r="H127" s="344"/>
      <c r="I127" s="258"/>
      <c r="J127" s="258"/>
      <c r="K127" s="258"/>
      <c r="L127" s="258"/>
      <c r="M127" s="258"/>
      <c r="N127" s="344"/>
      <c r="O127" s="344"/>
      <c r="P127" s="258"/>
      <c r="Q127" s="258"/>
      <c r="R127" s="258"/>
      <c r="S127" s="258"/>
      <c r="T127" s="258"/>
      <c r="U127" s="344"/>
      <c r="V127" s="344"/>
      <c r="W127" s="257"/>
      <c r="X127" s="258"/>
      <c r="Y127" s="258"/>
      <c r="Z127" s="257"/>
      <c r="AA127" s="257"/>
      <c r="AB127" s="344"/>
      <c r="AC127" s="344"/>
      <c r="AD127" s="258"/>
      <c r="AE127" s="258"/>
      <c r="AF127" s="258"/>
      <c r="AG127" s="258"/>
      <c r="AH127" s="258"/>
      <c r="AI127" s="344"/>
      <c r="AJ127" s="344"/>
      <c r="AK127" s="258"/>
      <c r="AL127" s="262">
        <f t="shared" si="63"/>
        <v>0</v>
      </c>
      <c r="AM127" s="265"/>
      <c r="AN127" s="263" t="b">
        <v>0</v>
      </c>
    </row>
    <row r="128" ht="15.75" customHeight="1">
      <c r="A128" s="334" t="s">
        <v>24</v>
      </c>
      <c r="B128" s="288" t="s">
        <v>70</v>
      </c>
      <c r="C128" s="267" t="s">
        <v>11</v>
      </c>
      <c r="D128" s="267" t="s">
        <v>141</v>
      </c>
      <c r="E128" s="342"/>
      <c r="F128" s="342"/>
      <c r="G128" s="268">
        <f t="shared" ref="G128:AK128" si="64">SUM(G126:G127)</f>
        <v>0</v>
      </c>
      <c r="H128" s="268">
        <f t="shared" si="64"/>
        <v>0</v>
      </c>
      <c r="I128" s="268">
        <f t="shared" si="64"/>
        <v>0</v>
      </c>
      <c r="J128" s="268">
        <f t="shared" si="64"/>
        <v>0</v>
      </c>
      <c r="K128" s="268">
        <f t="shared" si="64"/>
        <v>0</v>
      </c>
      <c r="L128" s="268">
        <f t="shared" si="64"/>
        <v>0</v>
      </c>
      <c r="M128" s="268">
        <f t="shared" si="64"/>
        <v>0</v>
      </c>
      <c r="N128" s="268">
        <f t="shared" si="64"/>
        <v>0</v>
      </c>
      <c r="O128" s="268">
        <f t="shared" si="64"/>
        <v>0</v>
      </c>
      <c r="P128" s="268">
        <f t="shared" si="64"/>
        <v>0</v>
      </c>
      <c r="Q128" s="268">
        <f t="shared" si="64"/>
        <v>0</v>
      </c>
      <c r="R128" s="268">
        <f t="shared" si="64"/>
        <v>0</v>
      </c>
      <c r="S128" s="268">
        <f t="shared" si="64"/>
        <v>0</v>
      </c>
      <c r="T128" s="268">
        <f t="shared" si="64"/>
        <v>0</v>
      </c>
      <c r="U128" s="268">
        <f t="shared" si="64"/>
        <v>0</v>
      </c>
      <c r="V128" s="268">
        <f t="shared" si="64"/>
        <v>0</v>
      </c>
      <c r="W128" s="268">
        <f t="shared" si="64"/>
        <v>0</v>
      </c>
      <c r="X128" s="268">
        <f t="shared" si="64"/>
        <v>0</v>
      </c>
      <c r="Y128" s="268">
        <f t="shared" si="64"/>
        <v>0</v>
      </c>
      <c r="Z128" s="268">
        <f t="shared" si="64"/>
        <v>0</v>
      </c>
      <c r="AA128" s="268">
        <f t="shared" si="64"/>
        <v>0</v>
      </c>
      <c r="AB128" s="268">
        <f t="shared" si="64"/>
        <v>0</v>
      </c>
      <c r="AC128" s="268">
        <f t="shared" si="64"/>
        <v>0</v>
      </c>
      <c r="AD128" s="268">
        <f t="shared" si="64"/>
        <v>0</v>
      </c>
      <c r="AE128" s="268">
        <f t="shared" si="64"/>
        <v>0</v>
      </c>
      <c r="AF128" s="268">
        <f t="shared" si="64"/>
        <v>0</v>
      </c>
      <c r="AG128" s="268">
        <f t="shared" si="64"/>
        <v>0</v>
      </c>
      <c r="AH128" s="268">
        <f t="shared" si="64"/>
        <v>0</v>
      </c>
      <c r="AI128" s="268">
        <f t="shared" si="64"/>
        <v>0</v>
      </c>
      <c r="AJ128" s="268">
        <f t="shared" si="64"/>
        <v>0</v>
      </c>
      <c r="AK128" s="268">
        <f t="shared" si="64"/>
        <v>0</v>
      </c>
      <c r="AL128" s="269">
        <f>SUM(G128:AK128)</f>
        <v>0</v>
      </c>
      <c r="AM128" s="315"/>
      <c r="AN128" s="270" t="b">
        <v>0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AN$128"/>
  <customSheetViews>
    <customSheetView guid="{3AFAE1BF-D431-4701-B0FE-308CDF890555}" filter="1" showAutoFilter="1">
      <autoFilter ref="$A$14:$AN$51">
        <filterColumn colId="3">
          <filters>
            <filter val="Proveedores Kinesiologos"/>
            <filter val="Graglia Gustavo (GEREMCIA, DIRECION MEDICA, MEDICO)"/>
            <filter val="Dr Aramayo Gerardo"/>
            <filter val="Sanchez Maria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Mojan Jorge"/>
            <filter val="Leandra Griguol"/>
            <filter val="Polo Daniela"/>
            <filter val="Lazarte Graciela"/>
            <filter val="Proveedores Medicos"/>
            <filter val="Correa Agustina"/>
            <filter val="Jerez Daiana"/>
            <filter val="Viloria Judith"/>
            <filter val="Galeano Adriana Aginaldo"/>
            <filter val="Nico(CHOFER)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180730860"/>
        </ext>
      </extLst>
    </customSheetView>
    <customSheetView guid="{8C84F9F5-B296-408E-B058-38FD62EB4A0B}" filter="1" showAutoFilter="1">
      <autoFilter ref="$A$14:$AN$90">
        <filterColumn colId="2">
          <filters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962091374"/>
        </ext>
      </extLst>
    </customSheetView>
  </customSheetViews>
  <mergeCells count="44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G73:AK73"/>
    <mergeCell ref="G74:AK74"/>
  </mergeCells>
  <conditionalFormatting sqref="Q6">
    <cfRule type="notContainsBlanks" dxfId="0" priority="1">
      <formula>LEN(TRIM(Q6))&gt;0</formula>
    </cfRule>
  </conditionalFormatting>
  <conditionalFormatting sqref="G14:AK14">
    <cfRule type="expression" dxfId="1" priority="2">
      <formula>WEEKDAY(G9,2)&gt;WEEKDAY(H9,2)</formula>
    </cfRule>
  </conditionalFormatting>
  <conditionalFormatting sqref="G13:AK13 P6">
    <cfRule type="notContainsBlanks" dxfId="0" priority="3">
      <formula>LEN(TRIM(G13))&gt;0</formula>
    </cfRule>
  </conditionalFormatting>
  <conditionalFormatting sqref="G5:I5">
    <cfRule type="notContainsBlanks" dxfId="0" priority="4">
      <formula>LEN(TRIM(G5))&gt;0</formula>
    </cfRule>
  </conditionalFormatting>
  <conditionalFormatting sqref="G14:AK14">
    <cfRule type="expression" dxfId="2" priority="5">
      <formula>MONTH(G9)&lt;&gt;MONTH($G$5&amp;1)</formula>
    </cfRule>
  </conditionalFormatting>
  <conditionalFormatting sqref="G15:AK15">
    <cfRule type="expression" dxfId="3" priority="6">
      <formula>MONTH(G9)=MONTH($G$5&amp;1)</formula>
    </cfRule>
  </conditionalFormatting>
  <conditionalFormatting sqref="G15:AK15">
    <cfRule type="expression" dxfId="4" priority="7">
      <formula>MONTH(G9)&lt;&gt;MONTH($G$5&amp;1)</formula>
    </cfRule>
  </conditionalFormatting>
  <conditionalFormatting sqref="G13:AK13">
    <cfRule type="notContainsBlanks" dxfId="0" priority="8">
      <formula>LEN(TRIM(G13))&gt;0</formula>
    </cfRule>
  </conditionalFormatting>
  <conditionalFormatting sqref="G13:AK13">
    <cfRule type="expression" dxfId="5" priority="9">
      <formula>MONTH(G9)=MONTH($G$5&amp;1)</formula>
    </cfRule>
  </conditionalFormatting>
  <conditionalFormatting sqref="A3:D12">
    <cfRule type="cellIs" dxfId="0" priority="10" operator="equal">
      <formula>FECHA</formula>
    </cfRule>
  </conditionalFormatting>
  <conditionalFormatting sqref="G9:AK12">
    <cfRule type="cellIs" dxfId="6" priority="11" operator="equal">
      <formula>"1/1/2024"</formula>
    </cfRule>
  </conditionalFormatting>
  <conditionalFormatting sqref="G9:AK12">
    <cfRule type="cellIs" dxfId="6" priority="12" operator="equal">
      <formula>"24/3/2024"</formula>
    </cfRule>
  </conditionalFormatting>
  <conditionalFormatting sqref="G9:AK12">
    <cfRule type="cellIs" dxfId="6" priority="13" operator="equal">
      <formula>"2/4/2024"</formula>
    </cfRule>
  </conditionalFormatting>
  <conditionalFormatting sqref="G9:AK12">
    <cfRule type="cellIs" dxfId="6" priority="14" operator="equal">
      <formula>"1/5/2024"</formula>
    </cfRule>
  </conditionalFormatting>
  <conditionalFormatting sqref="G9:AK12">
    <cfRule type="cellIs" dxfId="6" priority="15" operator="equal">
      <formula>"25/5/2024"</formula>
    </cfRule>
  </conditionalFormatting>
  <conditionalFormatting sqref="G9:AK12">
    <cfRule type="cellIs" dxfId="6" priority="16" operator="equal">
      <formula>"17/6/2024"</formula>
    </cfRule>
  </conditionalFormatting>
  <conditionalFormatting sqref="G9:AK12">
    <cfRule type="cellIs" dxfId="6" priority="17" operator="equal">
      <formula>"20/6/2024"</formula>
    </cfRule>
  </conditionalFormatting>
  <conditionalFormatting sqref="G9:AK12">
    <cfRule type="cellIs" dxfId="6" priority="18" operator="equal">
      <formula>"13/10/2024"</formula>
    </cfRule>
  </conditionalFormatting>
  <conditionalFormatting sqref="G9:AK12">
    <cfRule type="cellIs" dxfId="6" priority="19" operator="equal">
      <formula>"20/11/2024"</formula>
    </cfRule>
  </conditionalFormatting>
  <conditionalFormatting sqref="G9:AK12">
    <cfRule type="cellIs" dxfId="6" priority="20" operator="equal">
      <formula>"8/12/2024"</formula>
    </cfRule>
  </conditionalFormatting>
  <conditionalFormatting sqref="G9:AK12">
    <cfRule type="cellIs" dxfId="6" priority="21" operator="equal">
      <formula>"25/12/2024"</formula>
    </cfRule>
  </conditionalFormatting>
  <conditionalFormatting sqref="G9:AK12">
    <cfRule type="expression" dxfId="8" priority="22">
      <formula>G9=45334</formula>
    </cfRule>
  </conditionalFormatting>
  <conditionalFormatting sqref="G9:AK12">
    <cfRule type="expression" dxfId="8" priority="23">
      <formula>G9=45335</formula>
    </cfRule>
  </conditionalFormatting>
  <conditionalFormatting sqref="AE17">
    <cfRule type="notContainsBlanks" dxfId="0" priority="24">
      <formula>LEN(TRIM(AE17))&gt;0</formula>
    </cfRule>
  </conditionalFormatting>
  <conditionalFormatting sqref="AI9:AI12">
    <cfRule type="cellIs" dxfId="8" priority="25" operator="equal">
      <formula>"29/3/2024"</formula>
    </cfRule>
  </conditionalFormatting>
  <conditionalFormatting sqref="H9:H12">
    <cfRule type="notContainsBlanks" dxfId="0" priority="26">
      <formula>LEN(TRIM(H9))&gt;0</formula>
    </cfRule>
  </conditionalFormatting>
  <conditionalFormatting sqref="G9:AJ12">
    <cfRule type="expression" dxfId="9" priority="27">
      <formula>G9=45383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InputMessage="1" showErrorMessage="1" prompt="Haz clic e introduce un valor del intervalo" sqref="C16:C128">
      <formula1>'LISTAS DESPLEGABLES '!$E$2:$E$1000</formula1>
    </dataValidation>
    <dataValidation type="list" allowBlank="1" showInputMessage="1" showErrorMessage="1" prompt="Haz clic e introduce un valor del intervalo" sqref="D16:D128">
      <formula1>'RESUMEN '!$A$73:$A$304</formula1>
    </dataValidation>
    <dataValidation type="list" allowBlank="1" showErrorMessage="1" sqref="A16:A23 A24:B24 A25:A128">
      <formula1>'LISTAS DESPLEGABLES '!$A$2:$A$100</formula1>
    </dataValidation>
    <dataValidation type="list" allowBlank="1" showInputMessage="1" showErrorMessage="1" prompt="Haz clic e introduce un valor del intervalo" sqref="B16:B23 B25:B128">
      <formula1>'LISTAS DESPLEGABLES '!$C$2:$C$100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16.57"/>
    <col customWidth="1" min="3" max="3" width="17.29"/>
    <col customWidth="1" min="4" max="4" width="51.86"/>
    <col customWidth="1" min="5" max="6" width="0.86"/>
    <col customWidth="1" min="7" max="7" width="5.29"/>
    <col customWidth="1" min="8" max="9" width="6.86"/>
    <col customWidth="1" min="10" max="10" width="6.29"/>
    <col customWidth="1" min="11" max="11" width="8.57"/>
    <col customWidth="1" min="12" max="12" width="6.43"/>
    <col customWidth="1" min="13" max="13" width="7.43"/>
    <col customWidth="1" min="14" max="14" width="6.43"/>
    <col customWidth="1" min="15" max="16" width="6.86"/>
    <col customWidth="1" min="17" max="18" width="6.29"/>
    <col customWidth="1" min="19" max="19" width="6.43"/>
    <col customWidth="1" min="20" max="20" width="7.43"/>
    <col customWidth="1" min="21" max="21" width="6.43"/>
    <col customWidth="1" min="22" max="23" width="6.86"/>
    <col customWidth="1" min="24" max="25" width="6.29"/>
    <col customWidth="1" min="26" max="26" width="6.43"/>
    <col customWidth="1" min="27" max="27" width="7.43"/>
    <col customWidth="1" min="28" max="28" width="6.43"/>
    <col customWidth="1" min="29" max="30" width="6.86"/>
    <col customWidth="1" min="31" max="32" width="6.29"/>
    <col customWidth="1" min="33" max="33" width="6.43"/>
    <col customWidth="1" min="34" max="34" width="7.43"/>
    <col customWidth="1" min="35" max="35" width="6.43"/>
    <col customWidth="1" min="36" max="37" width="6.86"/>
    <col customWidth="1" min="38" max="38" width="8.14"/>
    <col customWidth="1" min="39" max="39" width="22.14"/>
    <col customWidth="1" min="40" max="40" width="14.0"/>
  </cols>
  <sheetData>
    <row r="1" ht="25.5" customHeight="1">
      <c r="A1" s="195" t="s">
        <v>364</v>
      </c>
      <c r="B1" s="196" t="s">
        <v>365</v>
      </c>
      <c r="C1" s="197"/>
      <c r="D1" s="198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</row>
    <row r="2" ht="35.25" customHeight="1">
      <c r="A2" s="195"/>
      <c r="B2" s="200"/>
      <c r="C2" s="201"/>
      <c r="D2" s="202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</row>
    <row r="3">
      <c r="A3" s="203"/>
      <c r="B3" s="204" t="s">
        <v>366</v>
      </c>
      <c r="C3" s="197"/>
      <c r="D3" s="198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</row>
    <row r="4" ht="3.75" customHeight="1">
      <c r="A4" s="203"/>
      <c r="B4" s="206"/>
      <c r="D4" s="34"/>
      <c r="E4" s="205"/>
      <c r="F4" s="319"/>
      <c r="G4" s="320"/>
      <c r="H4" s="320"/>
      <c r="I4" s="320"/>
      <c r="J4" s="320"/>
      <c r="K4" s="320"/>
      <c r="L4" s="320"/>
      <c r="M4" s="320"/>
      <c r="N4" s="321"/>
      <c r="O4" s="205"/>
      <c r="P4" s="205"/>
      <c r="Q4" s="205"/>
      <c r="R4" s="205"/>
      <c r="S4" s="205"/>
      <c r="T4" s="205"/>
      <c r="U4" s="205"/>
      <c r="V4" s="207"/>
      <c r="W4" s="208"/>
      <c r="X4" s="208"/>
      <c r="Y4" s="208"/>
      <c r="Z4" s="208"/>
      <c r="AA4" s="208"/>
      <c r="AB4" s="208"/>
      <c r="AC4" s="208"/>
      <c r="AD4" s="208"/>
      <c r="AE4" s="208"/>
      <c r="AF4" s="209"/>
      <c r="AG4" s="205"/>
      <c r="AH4" s="207"/>
      <c r="AI4" s="208"/>
      <c r="AJ4" s="208"/>
      <c r="AK4" s="208"/>
      <c r="AL4" s="209"/>
      <c r="AM4" s="205"/>
      <c r="AN4" s="205"/>
    </row>
    <row r="5">
      <c r="A5" s="203"/>
      <c r="B5" s="206"/>
      <c r="D5" s="34"/>
      <c r="E5" s="205"/>
      <c r="F5" s="322"/>
      <c r="G5" s="211" t="s">
        <v>389</v>
      </c>
      <c r="H5" s="212"/>
      <c r="I5" s="213"/>
      <c r="J5" s="23"/>
      <c r="K5" s="214" t="s">
        <v>390</v>
      </c>
      <c r="L5" s="23"/>
      <c r="M5" s="23"/>
      <c r="N5" s="323"/>
      <c r="O5" s="205"/>
      <c r="P5" s="205"/>
      <c r="Q5" s="205"/>
      <c r="R5" s="205"/>
      <c r="S5" s="205"/>
      <c r="T5" s="205"/>
      <c r="U5" s="205"/>
      <c r="V5" s="210"/>
      <c r="W5" s="216" t="s">
        <v>369</v>
      </c>
      <c r="X5" s="217"/>
      <c r="Y5" s="217"/>
      <c r="Z5" s="217"/>
      <c r="AA5" s="217"/>
      <c r="AB5" s="217"/>
      <c r="AC5" s="217"/>
      <c r="AD5" s="217"/>
      <c r="AE5" s="217"/>
      <c r="AF5" s="218"/>
      <c r="AG5" s="205"/>
      <c r="AH5" s="219" t="s">
        <v>370</v>
      </c>
      <c r="AI5" s="220"/>
      <c r="AJ5" s="221"/>
      <c r="AK5" s="222" t="s">
        <v>371</v>
      </c>
      <c r="AL5" s="218"/>
      <c r="AM5" s="205"/>
      <c r="AN5" s="205"/>
    </row>
    <row r="6">
      <c r="A6" s="203"/>
      <c r="B6" s="206"/>
      <c r="D6" s="34"/>
      <c r="E6" s="205"/>
      <c r="F6" s="322"/>
      <c r="G6" s="23"/>
      <c r="H6" s="23"/>
      <c r="I6" s="23"/>
      <c r="J6" s="23"/>
      <c r="K6" s="23"/>
      <c r="L6" s="23"/>
      <c r="M6" s="23"/>
      <c r="N6" s="323"/>
      <c r="O6" s="205"/>
      <c r="P6" s="205"/>
      <c r="Q6" s="205"/>
      <c r="R6" s="205"/>
      <c r="S6" s="205"/>
      <c r="T6" s="205"/>
      <c r="U6" s="205"/>
      <c r="V6" s="210"/>
      <c r="W6" s="223" t="str">
        <f>"Desde "&amp;TEXT(DATE(G7,MONTH(G5&amp;1),1),"mmm-dd-yy")&amp;" /Hasta "&amp;TEXT(EOMONTH(DATE(G7,MONTH(G5&amp;1),1),0),"mmm-dd-yy")</f>
        <v>Desde jul-01-24 /Hasta jul-31-24</v>
      </c>
      <c r="X6" s="197"/>
      <c r="Y6" s="197"/>
      <c r="Z6" s="197"/>
      <c r="AA6" s="197"/>
      <c r="AB6" s="197"/>
      <c r="AC6" s="197"/>
      <c r="AD6" s="197"/>
      <c r="AE6" s="197"/>
      <c r="AF6" s="224"/>
      <c r="AG6" s="205"/>
      <c r="AH6" s="225" t="str">
        <f>G5</f>
        <v>JULIO</v>
      </c>
      <c r="AI6" s="197"/>
      <c r="AJ6" s="198"/>
      <c r="AK6" s="226">
        <f>G7</f>
        <v>2024</v>
      </c>
      <c r="AL6" s="224"/>
      <c r="AM6" s="205"/>
      <c r="AN6" s="205"/>
    </row>
    <row r="7">
      <c r="A7" s="203"/>
      <c r="B7" s="206"/>
      <c r="D7" s="34"/>
      <c r="E7" s="205"/>
      <c r="F7" s="322"/>
      <c r="G7" s="211">
        <v>2024.0</v>
      </c>
      <c r="H7" s="212"/>
      <c r="I7" s="213"/>
      <c r="J7" s="23"/>
      <c r="K7" s="227" t="s">
        <v>372</v>
      </c>
      <c r="L7" s="23"/>
      <c r="M7" s="23"/>
      <c r="N7" s="323"/>
      <c r="O7" s="205"/>
      <c r="P7" s="205"/>
      <c r="Q7" s="205"/>
      <c r="R7" s="205"/>
      <c r="S7" s="205"/>
      <c r="T7" s="205"/>
      <c r="U7" s="205"/>
      <c r="V7" s="210"/>
      <c r="W7" s="200"/>
      <c r="X7" s="201"/>
      <c r="Y7" s="201"/>
      <c r="Z7" s="201"/>
      <c r="AA7" s="201"/>
      <c r="AB7" s="201"/>
      <c r="AC7" s="201"/>
      <c r="AD7" s="201"/>
      <c r="AE7" s="201"/>
      <c r="AF7" s="228"/>
      <c r="AG7" s="205"/>
      <c r="AH7" s="229"/>
      <c r="AI7" s="201"/>
      <c r="AJ7" s="202"/>
      <c r="AK7" s="200"/>
      <c r="AL7" s="228"/>
      <c r="AM7" s="205"/>
      <c r="AN7" s="205"/>
    </row>
    <row r="8" ht="3.75" customHeight="1">
      <c r="A8" s="203"/>
      <c r="B8" s="206"/>
      <c r="D8" s="34"/>
      <c r="E8" s="205"/>
      <c r="F8" s="324"/>
      <c r="G8" s="325"/>
      <c r="H8" s="325"/>
      <c r="I8" s="325"/>
      <c r="J8" s="325"/>
      <c r="K8" s="325"/>
      <c r="L8" s="325"/>
      <c r="M8" s="325"/>
      <c r="N8" s="326"/>
      <c r="O8" s="205"/>
      <c r="P8" s="205"/>
      <c r="Q8" s="205"/>
      <c r="R8" s="205"/>
      <c r="S8" s="205"/>
      <c r="T8" s="205"/>
      <c r="U8" s="205"/>
      <c r="V8" s="230"/>
      <c r="W8" s="231"/>
      <c r="X8" s="231"/>
      <c r="Y8" s="231"/>
      <c r="Z8" s="231"/>
      <c r="AA8" s="231"/>
      <c r="AB8" s="231"/>
      <c r="AC8" s="231"/>
      <c r="AD8" s="231"/>
      <c r="AE8" s="231"/>
      <c r="AF8" s="232"/>
      <c r="AG8" s="205"/>
      <c r="AH8" s="230"/>
      <c r="AI8" s="231"/>
      <c r="AJ8" s="231"/>
      <c r="AK8" s="231"/>
      <c r="AL8" s="232"/>
      <c r="AM8" s="205"/>
      <c r="AN8" s="205"/>
    </row>
    <row r="9">
      <c r="A9" s="203"/>
      <c r="B9" s="206"/>
      <c r="D9" s="34"/>
      <c r="E9" s="205"/>
      <c r="F9" s="205"/>
      <c r="G9" s="233">
        <f>DATE(G7,MONTH(G5&amp;1),1)</f>
        <v>45474</v>
      </c>
      <c r="H9" s="233">
        <f t="shared" ref="H9:AK9" si="1">G9+1</f>
        <v>45475</v>
      </c>
      <c r="I9" s="233">
        <f t="shared" si="1"/>
        <v>45476</v>
      </c>
      <c r="J9" s="233">
        <f t="shared" si="1"/>
        <v>45477</v>
      </c>
      <c r="K9" s="233">
        <f t="shared" si="1"/>
        <v>45478</v>
      </c>
      <c r="L9" s="233">
        <f t="shared" si="1"/>
        <v>45479</v>
      </c>
      <c r="M9" s="233">
        <f t="shared" si="1"/>
        <v>45480</v>
      </c>
      <c r="N9" s="233">
        <f t="shared" si="1"/>
        <v>45481</v>
      </c>
      <c r="O9" s="233">
        <f t="shared" si="1"/>
        <v>45482</v>
      </c>
      <c r="P9" s="233">
        <f t="shared" si="1"/>
        <v>45483</v>
      </c>
      <c r="Q9" s="233">
        <f t="shared" si="1"/>
        <v>45484</v>
      </c>
      <c r="R9" s="233">
        <f t="shared" si="1"/>
        <v>45485</v>
      </c>
      <c r="S9" s="233">
        <f t="shared" si="1"/>
        <v>45486</v>
      </c>
      <c r="T9" s="233">
        <f t="shared" si="1"/>
        <v>45487</v>
      </c>
      <c r="U9" s="233">
        <f t="shared" si="1"/>
        <v>45488</v>
      </c>
      <c r="V9" s="233">
        <f t="shared" si="1"/>
        <v>45489</v>
      </c>
      <c r="W9" s="233">
        <f t="shared" si="1"/>
        <v>45490</v>
      </c>
      <c r="X9" s="233">
        <f t="shared" si="1"/>
        <v>45491</v>
      </c>
      <c r="Y9" s="233">
        <f t="shared" si="1"/>
        <v>45492</v>
      </c>
      <c r="Z9" s="233">
        <f t="shared" si="1"/>
        <v>45493</v>
      </c>
      <c r="AA9" s="343">
        <f t="shared" si="1"/>
        <v>45494</v>
      </c>
      <c r="AB9" s="233">
        <f t="shared" si="1"/>
        <v>45495</v>
      </c>
      <c r="AC9" s="233">
        <f t="shared" si="1"/>
        <v>45496</v>
      </c>
      <c r="AD9" s="233">
        <f t="shared" si="1"/>
        <v>45497</v>
      </c>
      <c r="AE9" s="233">
        <f t="shared" si="1"/>
        <v>45498</v>
      </c>
      <c r="AF9" s="233">
        <f t="shared" si="1"/>
        <v>45499</v>
      </c>
      <c r="AG9" s="233">
        <f t="shared" si="1"/>
        <v>45500</v>
      </c>
      <c r="AH9" s="233">
        <f t="shared" si="1"/>
        <v>45501</v>
      </c>
      <c r="AI9" s="233">
        <f t="shared" si="1"/>
        <v>45502</v>
      </c>
      <c r="AJ9" s="233">
        <f t="shared" si="1"/>
        <v>45503</v>
      </c>
      <c r="AK9" s="233">
        <f t="shared" si="1"/>
        <v>45504</v>
      </c>
      <c r="AL9" s="235"/>
      <c r="AM9" s="205"/>
      <c r="AN9" s="236"/>
    </row>
    <row r="10">
      <c r="A10" s="203"/>
      <c r="B10" s="206"/>
      <c r="D10" s="34"/>
      <c r="E10" s="205"/>
      <c r="F10" s="205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05"/>
      <c r="AN10" s="205"/>
    </row>
    <row r="11">
      <c r="A11" s="203"/>
      <c r="B11" s="206"/>
      <c r="D11" s="34"/>
      <c r="E11" s="205"/>
      <c r="F11" s="205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05"/>
      <c r="AN11" s="205"/>
    </row>
    <row r="12" ht="18.0" customHeight="1">
      <c r="A12" s="203"/>
      <c r="B12" s="200"/>
      <c r="C12" s="201"/>
      <c r="D12" s="202"/>
      <c r="E12" s="205"/>
      <c r="F12" s="205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05"/>
      <c r="AN12" s="205"/>
    </row>
    <row r="13" ht="7.5" customHeight="1">
      <c r="A13" s="203"/>
      <c r="B13" s="23"/>
      <c r="C13" s="23"/>
      <c r="D13" s="23"/>
      <c r="E13" s="205"/>
      <c r="F13" s="205"/>
      <c r="G13" s="239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05"/>
      <c r="AM13" s="205"/>
      <c r="AN13" s="205"/>
    </row>
    <row r="14" ht="18.0" customHeight="1">
      <c r="A14" s="241"/>
      <c r="B14" s="242" t="s">
        <v>373</v>
      </c>
      <c r="C14" s="72" t="s">
        <v>374</v>
      </c>
      <c r="D14" s="72" t="s">
        <v>375</v>
      </c>
      <c r="E14" s="243"/>
      <c r="F14" s="243"/>
      <c r="G14" s="244" t="str">
        <f>PROPER(LEFT(TEXT(G9,"dddd"),2))</f>
        <v>Lu</v>
      </c>
      <c r="H14" s="244" t="str">
        <f t="shared" ref="H14:AK14" si="2">PROPER(LEFT(TEXT(H9,"dddd"),3))</f>
        <v>Mar</v>
      </c>
      <c r="I14" s="244" t="str">
        <f t="shared" si="2"/>
        <v>Mié</v>
      </c>
      <c r="J14" s="244" t="str">
        <f t="shared" si="2"/>
        <v>Jue</v>
      </c>
      <c r="K14" s="244" t="str">
        <f t="shared" si="2"/>
        <v>Vie</v>
      </c>
      <c r="L14" s="244" t="str">
        <f t="shared" si="2"/>
        <v>Sáb</v>
      </c>
      <c r="M14" s="244" t="str">
        <f t="shared" si="2"/>
        <v>Dom</v>
      </c>
      <c r="N14" s="244" t="str">
        <f t="shared" si="2"/>
        <v>Lun</v>
      </c>
      <c r="O14" s="244" t="str">
        <f t="shared" si="2"/>
        <v>Mar</v>
      </c>
      <c r="P14" s="244" t="str">
        <f t="shared" si="2"/>
        <v>Mié</v>
      </c>
      <c r="Q14" s="244" t="str">
        <f t="shared" si="2"/>
        <v>Jue</v>
      </c>
      <c r="R14" s="244" t="str">
        <f t="shared" si="2"/>
        <v>Vie</v>
      </c>
      <c r="S14" s="244" t="str">
        <f t="shared" si="2"/>
        <v>Sáb</v>
      </c>
      <c r="T14" s="244" t="str">
        <f t="shared" si="2"/>
        <v>Dom</v>
      </c>
      <c r="U14" s="244" t="str">
        <f t="shared" si="2"/>
        <v>Lun</v>
      </c>
      <c r="V14" s="244" t="str">
        <f t="shared" si="2"/>
        <v>Mar</v>
      </c>
      <c r="W14" s="244" t="str">
        <f t="shared" si="2"/>
        <v>Mié</v>
      </c>
      <c r="X14" s="244" t="str">
        <f t="shared" si="2"/>
        <v>Jue</v>
      </c>
      <c r="Y14" s="244" t="str">
        <f t="shared" si="2"/>
        <v>Vie</v>
      </c>
      <c r="Z14" s="244" t="str">
        <f t="shared" si="2"/>
        <v>Sáb</v>
      </c>
      <c r="AA14" s="244" t="str">
        <f t="shared" si="2"/>
        <v>Dom</v>
      </c>
      <c r="AB14" s="244" t="str">
        <f t="shared" si="2"/>
        <v>Lun</v>
      </c>
      <c r="AC14" s="244" t="str">
        <f t="shared" si="2"/>
        <v>Mar</v>
      </c>
      <c r="AD14" s="244" t="str">
        <f t="shared" si="2"/>
        <v>Mié</v>
      </c>
      <c r="AE14" s="244" t="str">
        <f t="shared" si="2"/>
        <v>Jue</v>
      </c>
      <c r="AF14" s="244" t="str">
        <f t="shared" si="2"/>
        <v>Vie</v>
      </c>
      <c r="AG14" s="244" t="str">
        <f t="shared" si="2"/>
        <v>Sáb</v>
      </c>
      <c r="AH14" s="244" t="str">
        <f t="shared" si="2"/>
        <v>Dom</v>
      </c>
      <c r="AI14" s="244" t="str">
        <f t="shared" si="2"/>
        <v>Lun</v>
      </c>
      <c r="AJ14" s="244" t="str">
        <f t="shared" si="2"/>
        <v>Mar</v>
      </c>
      <c r="AK14" s="245" t="str">
        <f t="shared" si="2"/>
        <v>Mié</v>
      </c>
      <c r="AL14" s="246" t="s">
        <v>376</v>
      </c>
      <c r="AM14" s="247"/>
      <c r="AN14" s="248" t="s">
        <v>377</v>
      </c>
    </row>
    <row r="15" ht="5.25" customHeight="1">
      <c r="A15" s="249"/>
      <c r="B15" s="205"/>
      <c r="C15" s="205"/>
      <c r="D15" s="205"/>
      <c r="E15" s="205"/>
      <c r="F15" s="205"/>
      <c r="G15" s="250"/>
      <c r="H15" s="251"/>
      <c r="I15" s="252"/>
      <c r="J15" s="252"/>
      <c r="K15" s="252"/>
      <c r="L15" s="252"/>
      <c r="M15" s="251"/>
      <c r="N15" s="250"/>
      <c r="O15" s="250"/>
      <c r="P15" s="252"/>
      <c r="Q15" s="252"/>
      <c r="R15" s="252"/>
      <c r="S15" s="252"/>
      <c r="T15" s="253"/>
      <c r="U15" s="250"/>
      <c r="V15" s="250"/>
      <c r="W15" s="252"/>
      <c r="X15" s="252"/>
      <c r="Y15" s="252"/>
      <c r="Z15" s="252"/>
      <c r="AA15" s="253"/>
      <c r="AB15" s="250"/>
      <c r="AC15" s="250"/>
      <c r="AD15" s="252"/>
      <c r="AE15" s="252"/>
      <c r="AF15" s="252"/>
      <c r="AG15" s="252"/>
      <c r="AH15" s="253"/>
      <c r="AI15" s="250"/>
      <c r="AJ15" s="250"/>
      <c r="AK15" s="252"/>
      <c r="AL15" s="254"/>
      <c r="AM15" s="255"/>
      <c r="AN15" s="255"/>
    </row>
    <row r="16" ht="14.25" customHeight="1">
      <c r="A16" s="249" t="s">
        <v>9</v>
      </c>
      <c r="B16" s="256"/>
      <c r="C16" s="256" t="s">
        <v>30</v>
      </c>
      <c r="D16" s="256" t="s">
        <v>132</v>
      </c>
      <c r="E16" s="205"/>
      <c r="F16" s="205"/>
      <c r="G16" s="258">
        <v>1.0</v>
      </c>
      <c r="H16" s="258"/>
      <c r="I16" s="259"/>
      <c r="J16" s="259"/>
      <c r="K16" s="259"/>
      <c r="L16" s="349"/>
      <c r="M16" s="350"/>
      <c r="N16" s="258"/>
      <c r="O16" s="257"/>
      <c r="P16" s="259"/>
      <c r="Q16" s="259"/>
      <c r="R16" s="259"/>
      <c r="S16" s="349"/>
      <c r="T16" s="350"/>
      <c r="U16" s="258"/>
      <c r="V16" s="258"/>
      <c r="W16" s="259"/>
      <c r="X16" s="259"/>
      <c r="Y16" s="259"/>
      <c r="Z16" s="349"/>
      <c r="AA16" s="350"/>
      <c r="AB16" s="258"/>
      <c r="AC16" s="258"/>
      <c r="AD16" s="259"/>
      <c r="AE16" s="259"/>
      <c r="AF16" s="259"/>
      <c r="AG16" s="349"/>
      <c r="AH16" s="350"/>
      <c r="AI16" s="258"/>
      <c r="AJ16" s="258"/>
      <c r="AK16" s="259"/>
      <c r="AL16" s="262">
        <f>SUM(G16:AJ16)</f>
        <v>1</v>
      </c>
      <c r="AM16" s="255"/>
      <c r="AN16" s="263" t="b">
        <v>0</v>
      </c>
    </row>
    <row r="17">
      <c r="A17" s="249" t="s">
        <v>9</v>
      </c>
      <c r="B17" s="256"/>
      <c r="C17" s="256" t="s">
        <v>30</v>
      </c>
      <c r="D17" s="256" t="s">
        <v>139</v>
      </c>
      <c r="E17" s="205"/>
      <c r="F17" s="205"/>
      <c r="G17" s="258"/>
      <c r="H17" s="258"/>
      <c r="I17" s="259"/>
      <c r="J17" s="259"/>
      <c r="K17" s="259"/>
      <c r="L17" s="349"/>
      <c r="M17" s="350"/>
      <c r="N17" s="258"/>
      <c r="O17" s="257"/>
      <c r="P17" s="259"/>
      <c r="Q17" s="259"/>
      <c r="R17" s="259"/>
      <c r="S17" s="349"/>
      <c r="T17" s="350"/>
      <c r="U17" s="258"/>
      <c r="V17" s="258"/>
      <c r="W17" s="259"/>
      <c r="X17" s="259"/>
      <c r="Y17" s="259"/>
      <c r="Z17" s="349"/>
      <c r="AA17" s="350"/>
      <c r="AB17" s="258"/>
      <c r="AC17" s="258"/>
      <c r="AD17" s="259"/>
      <c r="AE17" s="259"/>
      <c r="AF17" s="259"/>
      <c r="AG17" s="349"/>
      <c r="AH17" s="350"/>
      <c r="AI17" s="258"/>
      <c r="AJ17" s="258"/>
      <c r="AK17" s="259"/>
      <c r="AL17" s="262">
        <f>SUM(G17:AK17)</f>
        <v>0</v>
      </c>
      <c r="AM17" s="255"/>
      <c r="AN17" s="263" t="b">
        <v>0</v>
      </c>
    </row>
    <row r="18">
      <c r="A18" s="249" t="s">
        <v>9</v>
      </c>
      <c r="B18" s="256"/>
      <c r="C18" s="256" t="s">
        <v>30</v>
      </c>
      <c r="D18" s="256" t="s">
        <v>131</v>
      </c>
      <c r="E18" s="205"/>
      <c r="F18" s="205"/>
      <c r="G18" s="258">
        <v>1.0</v>
      </c>
      <c r="H18" s="258"/>
      <c r="I18" s="259"/>
      <c r="J18" s="259"/>
      <c r="K18" s="259"/>
      <c r="L18" s="349"/>
      <c r="M18" s="350"/>
      <c r="N18" s="258"/>
      <c r="O18" s="257"/>
      <c r="P18" s="259"/>
      <c r="Q18" s="259"/>
      <c r="R18" s="259"/>
      <c r="S18" s="349"/>
      <c r="T18" s="350"/>
      <c r="U18" s="258"/>
      <c r="V18" s="258"/>
      <c r="W18" s="259"/>
      <c r="X18" s="259"/>
      <c r="Y18" s="259"/>
      <c r="Z18" s="349"/>
      <c r="AA18" s="350"/>
      <c r="AB18" s="258"/>
      <c r="AC18" s="258"/>
      <c r="AD18" s="259"/>
      <c r="AE18" s="259"/>
      <c r="AF18" s="259"/>
      <c r="AG18" s="349"/>
      <c r="AH18" s="350"/>
      <c r="AI18" s="258"/>
      <c r="AJ18" s="258"/>
      <c r="AK18" s="259"/>
      <c r="AL18" s="262">
        <f t="shared" ref="AL18:AL19" si="3">SUM(G18:AJ18)</f>
        <v>1</v>
      </c>
      <c r="AM18" s="264"/>
      <c r="AN18" s="263" t="b">
        <v>0</v>
      </c>
    </row>
    <row r="19">
      <c r="A19" s="249" t="s">
        <v>9</v>
      </c>
      <c r="B19" s="256"/>
      <c r="C19" s="256" t="s">
        <v>30</v>
      </c>
      <c r="D19" s="256" t="s">
        <v>137</v>
      </c>
      <c r="E19" s="205"/>
      <c r="F19" s="205"/>
      <c r="G19" s="258">
        <v>1.0</v>
      </c>
      <c r="H19" s="258"/>
      <c r="I19" s="259"/>
      <c r="J19" s="259"/>
      <c r="K19" s="259"/>
      <c r="L19" s="349"/>
      <c r="M19" s="350"/>
      <c r="N19" s="258"/>
      <c r="O19" s="257"/>
      <c r="P19" s="259"/>
      <c r="Q19" s="259"/>
      <c r="R19" s="259"/>
      <c r="S19" s="349"/>
      <c r="T19" s="350"/>
      <c r="U19" s="258"/>
      <c r="V19" s="258"/>
      <c r="W19" s="259"/>
      <c r="X19" s="259"/>
      <c r="Y19" s="259"/>
      <c r="Z19" s="349"/>
      <c r="AA19" s="350"/>
      <c r="AB19" s="258"/>
      <c r="AC19" s="258"/>
      <c r="AD19" s="259"/>
      <c r="AE19" s="259"/>
      <c r="AF19" s="259"/>
      <c r="AG19" s="349"/>
      <c r="AH19" s="350"/>
      <c r="AI19" s="258"/>
      <c r="AJ19" s="258"/>
      <c r="AK19" s="259"/>
      <c r="AL19" s="262">
        <f t="shared" si="3"/>
        <v>1</v>
      </c>
      <c r="AM19" s="264"/>
      <c r="AN19" s="263" t="b">
        <v>0</v>
      </c>
    </row>
    <row r="20">
      <c r="A20" s="249" t="s">
        <v>9</v>
      </c>
      <c r="B20" s="256"/>
      <c r="C20" s="256" t="s">
        <v>30</v>
      </c>
      <c r="D20" s="256" t="s">
        <v>136</v>
      </c>
      <c r="E20" s="205"/>
      <c r="F20" s="205"/>
      <c r="G20" s="258">
        <v>1.0</v>
      </c>
      <c r="H20" s="258"/>
      <c r="I20" s="259"/>
      <c r="J20" s="259"/>
      <c r="K20" s="259"/>
      <c r="L20" s="349"/>
      <c r="M20" s="350"/>
      <c r="N20" s="258"/>
      <c r="O20" s="257"/>
      <c r="P20" s="259"/>
      <c r="Q20" s="259"/>
      <c r="R20" s="259"/>
      <c r="S20" s="349"/>
      <c r="T20" s="350"/>
      <c r="U20" s="258"/>
      <c r="V20" s="258"/>
      <c r="W20" s="259"/>
      <c r="X20" s="259"/>
      <c r="Y20" s="259"/>
      <c r="Z20" s="349"/>
      <c r="AA20" s="350"/>
      <c r="AB20" s="258"/>
      <c r="AC20" s="258"/>
      <c r="AD20" s="259"/>
      <c r="AE20" s="259"/>
      <c r="AF20" s="259"/>
      <c r="AG20" s="349"/>
      <c r="AH20" s="350"/>
      <c r="AI20" s="258"/>
      <c r="AJ20" s="258"/>
      <c r="AK20" s="259"/>
      <c r="AL20" s="262">
        <f>SUM(G20:AK20)</f>
        <v>1</v>
      </c>
      <c r="AM20" s="264"/>
      <c r="AN20" s="263" t="b">
        <v>0</v>
      </c>
    </row>
    <row r="21" ht="15.75" customHeight="1">
      <c r="A21" s="249" t="s">
        <v>9</v>
      </c>
      <c r="B21" s="256"/>
      <c r="C21" s="256" t="s">
        <v>30</v>
      </c>
      <c r="D21" s="256" t="s">
        <v>129</v>
      </c>
      <c r="E21" s="205"/>
      <c r="F21" s="205"/>
      <c r="G21" s="258">
        <v>1.0</v>
      </c>
      <c r="H21" s="258"/>
      <c r="I21" s="259"/>
      <c r="J21" s="259"/>
      <c r="K21" s="259"/>
      <c r="L21" s="349"/>
      <c r="M21" s="350"/>
      <c r="N21" s="258"/>
      <c r="O21" s="257"/>
      <c r="P21" s="259"/>
      <c r="Q21" s="259"/>
      <c r="R21" s="259"/>
      <c r="S21" s="349"/>
      <c r="T21" s="350"/>
      <c r="U21" s="258"/>
      <c r="V21" s="258"/>
      <c r="W21" s="259"/>
      <c r="X21" s="259"/>
      <c r="Y21" s="259"/>
      <c r="Z21" s="349"/>
      <c r="AA21" s="350"/>
      <c r="AB21" s="258"/>
      <c r="AC21" s="258"/>
      <c r="AD21" s="259"/>
      <c r="AE21" s="259"/>
      <c r="AF21" s="259"/>
      <c r="AG21" s="349"/>
      <c r="AH21" s="350"/>
      <c r="AI21" s="258"/>
      <c r="AJ21" s="258"/>
      <c r="AK21" s="259"/>
      <c r="AL21" s="262">
        <f t="shared" ref="AL21:AL23" si="4">SUM(G21:AJ21)</f>
        <v>1</v>
      </c>
      <c r="AM21" s="264"/>
      <c r="AN21" s="263" t="b">
        <v>0</v>
      </c>
    </row>
    <row r="22" ht="15.75" customHeight="1">
      <c r="A22" s="249" t="s">
        <v>9</v>
      </c>
      <c r="B22" s="256"/>
      <c r="C22" s="256" t="s">
        <v>30</v>
      </c>
      <c r="D22" s="256" t="s">
        <v>130</v>
      </c>
      <c r="E22" s="205"/>
      <c r="F22" s="205"/>
      <c r="G22" s="258">
        <v>1.0</v>
      </c>
      <c r="H22" s="258"/>
      <c r="I22" s="259"/>
      <c r="J22" s="259"/>
      <c r="K22" s="259"/>
      <c r="L22" s="349"/>
      <c r="M22" s="350"/>
      <c r="N22" s="258"/>
      <c r="O22" s="257"/>
      <c r="P22" s="259"/>
      <c r="Q22" s="259"/>
      <c r="R22" s="259"/>
      <c r="S22" s="349"/>
      <c r="T22" s="350"/>
      <c r="U22" s="258"/>
      <c r="V22" s="258"/>
      <c r="W22" s="259"/>
      <c r="X22" s="259"/>
      <c r="Y22" s="259"/>
      <c r="Z22" s="349"/>
      <c r="AA22" s="350"/>
      <c r="AB22" s="258"/>
      <c r="AC22" s="258"/>
      <c r="AD22" s="259"/>
      <c r="AE22" s="259"/>
      <c r="AF22" s="259"/>
      <c r="AG22" s="349"/>
      <c r="AH22" s="350"/>
      <c r="AI22" s="258"/>
      <c r="AJ22" s="258"/>
      <c r="AK22" s="259"/>
      <c r="AL22" s="262">
        <f t="shared" si="4"/>
        <v>1</v>
      </c>
      <c r="AM22" s="264"/>
      <c r="AN22" s="263" t="b">
        <v>0</v>
      </c>
    </row>
    <row r="23" ht="15.75" customHeight="1">
      <c r="A23" s="249" t="s">
        <v>9</v>
      </c>
      <c r="B23" s="256"/>
      <c r="C23" s="256" t="s">
        <v>30</v>
      </c>
      <c r="D23" s="256"/>
      <c r="E23" s="205"/>
      <c r="F23" s="205"/>
      <c r="G23" s="258"/>
      <c r="H23" s="258"/>
      <c r="I23" s="259"/>
      <c r="J23" s="259"/>
      <c r="K23" s="259"/>
      <c r="L23" s="349"/>
      <c r="M23" s="350"/>
      <c r="N23" s="258"/>
      <c r="O23" s="257"/>
      <c r="P23" s="259"/>
      <c r="Q23" s="259"/>
      <c r="R23" s="259"/>
      <c r="S23" s="349"/>
      <c r="T23" s="350"/>
      <c r="U23" s="258"/>
      <c r="V23" s="258"/>
      <c r="W23" s="259"/>
      <c r="X23" s="259"/>
      <c r="Y23" s="259"/>
      <c r="Z23" s="349"/>
      <c r="AA23" s="350"/>
      <c r="AB23" s="258"/>
      <c r="AC23" s="258"/>
      <c r="AD23" s="259"/>
      <c r="AE23" s="259"/>
      <c r="AF23" s="259"/>
      <c r="AG23" s="349"/>
      <c r="AH23" s="350"/>
      <c r="AI23" s="258"/>
      <c r="AJ23" s="258"/>
      <c r="AK23" s="259"/>
      <c r="AL23" s="262">
        <f t="shared" si="4"/>
        <v>0</v>
      </c>
      <c r="AM23" s="265"/>
      <c r="AN23" s="263" t="b">
        <v>0</v>
      </c>
    </row>
    <row r="24" ht="15.75" customHeight="1">
      <c r="A24" s="266" t="s">
        <v>9</v>
      </c>
      <c r="B24" s="266" t="s">
        <v>9</v>
      </c>
      <c r="C24" s="267" t="s">
        <v>30</v>
      </c>
      <c r="D24" s="267" t="s">
        <v>133</v>
      </c>
      <c r="E24" s="243"/>
      <c r="F24" s="243"/>
      <c r="G24" s="268">
        <f t="shared" ref="G24:AL24" si="5">SUM(G16:G23)</f>
        <v>6</v>
      </c>
      <c r="H24" s="268">
        <f t="shared" si="5"/>
        <v>0</v>
      </c>
      <c r="I24" s="268">
        <f t="shared" si="5"/>
        <v>0</v>
      </c>
      <c r="J24" s="268">
        <f t="shared" si="5"/>
        <v>0</v>
      </c>
      <c r="K24" s="268">
        <f t="shared" si="5"/>
        <v>0</v>
      </c>
      <c r="L24" s="268">
        <f t="shared" si="5"/>
        <v>0</v>
      </c>
      <c r="M24" s="268">
        <f t="shared" si="5"/>
        <v>0</v>
      </c>
      <c r="N24" s="268">
        <f t="shared" si="5"/>
        <v>0</v>
      </c>
      <c r="O24" s="268">
        <f t="shared" si="5"/>
        <v>0</v>
      </c>
      <c r="P24" s="268">
        <f t="shared" si="5"/>
        <v>0</v>
      </c>
      <c r="Q24" s="268">
        <f t="shared" si="5"/>
        <v>0</v>
      </c>
      <c r="R24" s="268">
        <f t="shared" si="5"/>
        <v>0</v>
      </c>
      <c r="S24" s="268">
        <f t="shared" si="5"/>
        <v>0</v>
      </c>
      <c r="T24" s="268">
        <f t="shared" si="5"/>
        <v>0</v>
      </c>
      <c r="U24" s="268">
        <f t="shared" si="5"/>
        <v>0</v>
      </c>
      <c r="V24" s="268">
        <f t="shared" si="5"/>
        <v>0</v>
      </c>
      <c r="W24" s="268">
        <f t="shared" si="5"/>
        <v>0</v>
      </c>
      <c r="X24" s="268">
        <f t="shared" si="5"/>
        <v>0</v>
      </c>
      <c r="Y24" s="268">
        <f t="shared" si="5"/>
        <v>0</v>
      </c>
      <c r="Z24" s="268">
        <f t="shared" si="5"/>
        <v>0</v>
      </c>
      <c r="AA24" s="268">
        <f t="shared" si="5"/>
        <v>0</v>
      </c>
      <c r="AB24" s="268">
        <f t="shared" si="5"/>
        <v>0</v>
      </c>
      <c r="AC24" s="268">
        <f t="shared" si="5"/>
        <v>0</v>
      </c>
      <c r="AD24" s="268">
        <f t="shared" si="5"/>
        <v>0</v>
      </c>
      <c r="AE24" s="268">
        <f t="shared" si="5"/>
        <v>0</v>
      </c>
      <c r="AF24" s="268">
        <f t="shared" si="5"/>
        <v>0</v>
      </c>
      <c r="AG24" s="268">
        <f t="shared" si="5"/>
        <v>0</v>
      </c>
      <c r="AH24" s="268">
        <f t="shared" si="5"/>
        <v>0</v>
      </c>
      <c r="AI24" s="268">
        <f t="shared" si="5"/>
        <v>0</v>
      </c>
      <c r="AJ24" s="268">
        <f t="shared" si="5"/>
        <v>0</v>
      </c>
      <c r="AK24" s="268">
        <f t="shared" si="5"/>
        <v>0</v>
      </c>
      <c r="AL24" s="269">
        <f t="shared" si="5"/>
        <v>6</v>
      </c>
      <c r="AM24" s="270"/>
      <c r="AN24" s="270" t="b">
        <v>0</v>
      </c>
    </row>
    <row r="25" ht="15.75" customHeight="1">
      <c r="A25" s="249" t="s">
        <v>13</v>
      </c>
      <c r="B25" s="256" t="s">
        <v>10</v>
      </c>
      <c r="C25" s="256" t="s">
        <v>11</v>
      </c>
      <c r="D25" s="256" t="s">
        <v>146</v>
      </c>
      <c r="E25" s="205"/>
      <c r="F25" s="205"/>
      <c r="G25" s="258">
        <v>8.0</v>
      </c>
      <c r="H25" s="258"/>
      <c r="I25" s="259"/>
      <c r="J25" s="271"/>
      <c r="K25" s="271"/>
      <c r="L25" s="351"/>
      <c r="M25" s="350"/>
      <c r="N25" s="258"/>
      <c r="O25" s="257"/>
      <c r="P25" s="271"/>
      <c r="Q25" s="271">
        <v>8.0</v>
      </c>
      <c r="R25" s="271">
        <v>8.0</v>
      </c>
      <c r="S25" s="351"/>
      <c r="T25" s="350"/>
      <c r="U25" s="258">
        <v>8.0</v>
      </c>
      <c r="V25" s="258"/>
      <c r="W25" s="271">
        <v>8.0</v>
      </c>
      <c r="X25" s="271">
        <v>8.0</v>
      </c>
      <c r="Y25" s="271"/>
      <c r="Z25" s="351">
        <v>8.0</v>
      </c>
      <c r="AA25" s="350">
        <v>8.0</v>
      </c>
      <c r="AB25" s="258"/>
      <c r="AC25" s="258">
        <v>8.0</v>
      </c>
      <c r="AD25" s="271">
        <v>8.0</v>
      </c>
      <c r="AE25" s="271">
        <v>8.0</v>
      </c>
      <c r="AF25" s="271"/>
      <c r="AG25" s="351"/>
      <c r="AH25" s="350"/>
      <c r="AI25" s="258"/>
      <c r="AJ25" s="258">
        <v>8.0</v>
      </c>
      <c r="AK25" s="271"/>
      <c r="AL25" s="262">
        <f>SUM(G25:AJ25)</f>
        <v>96</v>
      </c>
      <c r="AM25" s="265"/>
      <c r="AN25" s="263" t="b">
        <v>1</v>
      </c>
    </row>
    <row r="26" ht="15.75" customHeight="1">
      <c r="A26" s="249" t="s">
        <v>13</v>
      </c>
      <c r="B26" s="256" t="s">
        <v>10</v>
      </c>
      <c r="C26" s="256" t="s">
        <v>11</v>
      </c>
      <c r="D26" s="256" t="s">
        <v>145</v>
      </c>
      <c r="E26" s="205"/>
      <c r="F26" s="205"/>
      <c r="G26" s="258"/>
      <c r="H26" s="258">
        <v>8.0</v>
      </c>
      <c r="I26" s="259">
        <v>8.0</v>
      </c>
      <c r="J26" s="271">
        <v>8.0</v>
      </c>
      <c r="K26" s="271"/>
      <c r="L26" s="351"/>
      <c r="M26" s="350">
        <v>8.0</v>
      </c>
      <c r="N26" s="258">
        <v>8.0</v>
      </c>
      <c r="O26" s="257">
        <v>8.0</v>
      </c>
      <c r="P26" s="271">
        <v>8.0</v>
      </c>
      <c r="Q26" s="271">
        <v>8.0</v>
      </c>
      <c r="R26" s="271"/>
      <c r="S26" s="351">
        <v>8.0</v>
      </c>
      <c r="T26" s="350">
        <v>16.0</v>
      </c>
      <c r="U26" s="258"/>
      <c r="V26" s="258">
        <v>8.0</v>
      </c>
      <c r="W26" s="271"/>
      <c r="X26" s="271"/>
      <c r="Y26" s="271">
        <v>8.0</v>
      </c>
      <c r="Z26" s="351">
        <v>8.0</v>
      </c>
      <c r="AA26" s="350"/>
      <c r="AB26" s="258">
        <v>8.0</v>
      </c>
      <c r="AC26" s="258"/>
      <c r="AD26" s="271">
        <v>8.0</v>
      </c>
      <c r="AE26" s="271"/>
      <c r="AF26" s="271">
        <v>8.0</v>
      </c>
      <c r="AG26" s="351">
        <v>8.0</v>
      </c>
      <c r="AH26" s="350">
        <v>8.0</v>
      </c>
      <c r="AI26" s="258">
        <v>8.0</v>
      </c>
      <c r="AJ26" s="258"/>
      <c r="AK26" s="271">
        <v>8.0</v>
      </c>
      <c r="AL26" s="262">
        <f t="shared" ref="AL26:AL30" si="6">SUM(G26:AK26)</f>
        <v>168</v>
      </c>
      <c r="AM26" s="264"/>
      <c r="AN26" s="263" t="b">
        <v>1</v>
      </c>
    </row>
    <row r="27" ht="15.75" customHeight="1">
      <c r="A27" s="249" t="s">
        <v>13</v>
      </c>
      <c r="B27" s="256" t="s">
        <v>10</v>
      </c>
      <c r="C27" s="256" t="s">
        <v>11</v>
      </c>
      <c r="D27" s="256" t="s">
        <v>158</v>
      </c>
      <c r="E27" s="205"/>
      <c r="F27" s="205"/>
      <c r="G27" s="258">
        <v>1.0</v>
      </c>
      <c r="H27" s="258">
        <v>8.0</v>
      </c>
      <c r="I27" s="259">
        <v>8.0</v>
      </c>
      <c r="J27" s="271">
        <v>7.0</v>
      </c>
      <c r="K27" s="271"/>
      <c r="L27" s="351"/>
      <c r="M27" s="350"/>
      <c r="N27" s="258">
        <v>1.0</v>
      </c>
      <c r="O27" s="257">
        <v>7.0</v>
      </c>
      <c r="P27" s="271"/>
      <c r="Q27" s="271"/>
      <c r="R27" s="271"/>
      <c r="S27" s="351"/>
      <c r="T27" s="350"/>
      <c r="U27" s="258">
        <v>1.0</v>
      </c>
      <c r="V27" s="258">
        <v>7.0</v>
      </c>
      <c r="W27" s="271"/>
      <c r="X27" s="271"/>
      <c r="Y27" s="271"/>
      <c r="Z27" s="351"/>
      <c r="AA27" s="350"/>
      <c r="AB27" s="258">
        <v>1.0</v>
      </c>
      <c r="AC27" s="258">
        <v>8.0</v>
      </c>
      <c r="AD27" s="271">
        <v>7.0</v>
      </c>
      <c r="AE27" s="271"/>
      <c r="AF27" s="271"/>
      <c r="AG27" s="351"/>
      <c r="AH27" s="350"/>
      <c r="AI27" s="258">
        <v>1.0</v>
      </c>
      <c r="AJ27" s="258">
        <v>8.0</v>
      </c>
      <c r="AK27" s="271">
        <v>7.0</v>
      </c>
      <c r="AL27" s="262">
        <f t="shared" si="6"/>
        <v>72</v>
      </c>
      <c r="AM27" s="264"/>
      <c r="AN27" s="263" t="b">
        <v>1</v>
      </c>
    </row>
    <row r="28" ht="15.75" customHeight="1">
      <c r="A28" s="249" t="s">
        <v>13</v>
      </c>
      <c r="B28" s="256" t="s">
        <v>10</v>
      </c>
      <c r="C28" s="256" t="s">
        <v>11</v>
      </c>
      <c r="D28" s="256" t="s">
        <v>167</v>
      </c>
      <c r="E28" s="205"/>
      <c r="F28" s="205"/>
      <c r="G28" s="258"/>
      <c r="H28" s="258">
        <v>8.0</v>
      </c>
      <c r="I28" s="259">
        <v>8.0</v>
      </c>
      <c r="J28" s="271"/>
      <c r="K28" s="271">
        <v>8.0</v>
      </c>
      <c r="L28" s="351">
        <v>8.0</v>
      </c>
      <c r="M28" s="350">
        <v>8.0</v>
      </c>
      <c r="N28" s="258"/>
      <c r="O28" s="257">
        <v>8.0</v>
      </c>
      <c r="P28" s="271">
        <v>8.0</v>
      </c>
      <c r="Q28" s="271"/>
      <c r="R28" s="271"/>
      <c r="S28" s="351">
        <v>8.0</v>
      </c>
      <c r="T28" s="350"/>
      <c r="U28" s="258"/>
      <c r="V28" s="258">
        <v>8.0</v>
      </c>
      <c r="W28" s="271">
        <v>8.0</v>
      </c>
      <c r="X28" s="271">
        <v>8.0</v>
      </c>
      <c r="Y28" s="271"/>
      <c r="Z28" s="351"/>
      <c r="AA28" s="350">
        <v>8.0</v>
      </c>
      <c r="AB28" s="258"/>
      <c r="AC28" s="258"/>
      <c r="AD28" s="271"/>
      <c r="AE28" s="271">
        <v>8.0</v>
      </c>
      <c r="AF28" s="271">
        <v>8.0</v>
      </c>
      <c r="AG28" s="351"/>
      <c r="AH28" s="350">
        <v>8.0</v>
      </c>
      <c r="AI28" s="258">
        <v>8.0</v>
      </c>
      <c r="AJ28" s="258"/>
      <c r="AK28" s="271"/>
      <c r="AL28" s="262">
        <f t="shared" si="6"/>
        <v>128</v>
      </c>
      <c r="AM28" s="264"/>
      <c r="AN28" s="263" t="b">
        <v>1</v>
      </c>
    </row>
    <row r="29" ht="15.75" customHeight="1">
      <c r="A29" s="249" t="s">
        <v>13</v>
      </c>
      <c r="B29" s="256" t="s">
        <v>10</v>
      </c>
      <c r="C29" s="256" t="s">
        <v>11</v>
      </c>
      <c r="D29" s="256" t="s">
        <v>193</v>
      </c>
      <c r="E29" s="205"/>
      <c r="F29" s="205"/>
      <c r="G29" s="258"/>
      <c r="H29" s="258"/>
      <c r="I29" s="259"/>
      <c r="J29" s="271">
        <v>1.0</v>
      </c>
      <c r="K29" s="271">
        <v>8.0</v>
      </c>
      <c r="L29" s="351">
        <v>8.0</v>
      </c>
      <c r="M29" s="350">
        <v>8.0</v>
      </c>
      <c r="N29" s="258">
        <v>7.0</v>
      </c>
      <c r="O29" s="257"/>
      <c r="P29" s="271">
        <v>1.0</v>
      </c>
      <c r="Q29" s="271">
        <v>8.0</v>
      </c>
      <c r="R29" s="271">
        <v>8.0</v>
      </c>
      <c r="S29" s="351">
        <v>7.0</v>
      </c>
      <c r="T29" s="350">
        <v>1.0</v>
      </c>
      <c r="U29" s="258">
        <v>7.0</v>
      </c>
      <c r="V29" s="258"/>
      <c r="W29" s="271"/>
      <c r="X29" s="271">
        <v>1.0</v>
      </c>
      <c r="Y29" s="271">
        <v>8.0</v>
      </c>
      <c r="Z29" s="351">
        <v>7.0</v>
      </c>
      <c r="AA29" s="350">
        <v>1.0</v>
      </c>
      <c r="AB29" s="258">
        <v>7.0</v>
      </c>
      <c r="AC29" s="258"/>
      <c r="AD29" s="271"/>
      <c r="AE29" s="271">
        <v>1.0</v>
      </c>
      <c r="AF29" s="271">
        <v>8.0</v>
      </c>
      <c r="AG29" s="351">
        <v>8.0</v>
      </c>
      <c r="AH29" s="350">
        <v>7.0</v>
      </c>
      <c r="AI29" s="258"/>
      <c r="AJ29" s="258"/>
      <c r="AK29" s="271">
        <v>1.0</v>
      </c>
      <c r="AL29" s="262">
        <f t="shared" si="6"/>
        <v>113</v>
      </c>
      <c r="AM29" s="264"/>
      <c r="AN29" s="263" t="b">
        <v>1</v>
      </c>
    </row>
    <row r="30" ht="15.75" customHeight="1">
      <c r="A30" s="249" t="s">
        <v>13</v>
      </c>
      <c r="B30" s="256" t="s">
        <v>10</v>
      </c>
      <c r="C30" s="256" t="s">
        <v>11</v>
      </c>
      <c r="D30" s="256" t="s">
        <v>166</v>
      </c>
      <c r="E30" s="205"/>
      <c r="F30" s="205"/>
      <c r="G30" s="258">
        <v>15.0</v>
      </c>
      <c r="H30" s="258"/>
      <c r="I30" s="259"/>
      <c r="J30" s="271">
        <v>8.0</v>
      </c>
      <c r="K30" s="271">
        <v>8.0</v>
      </c>
      <c r="L30" s="351">
        <v>8.0</v>
      </c>
      <c r="M30" s="350"/>
      <c r="N30" s="258">
        <v>8.0</v>
      </c>
      <c r="O30" s="257">
        <v>1.0</v>
      </c>
      <c r="P30" s="271">
        <v>7.0</v>
      </c>
      <c r="Q30" s="271"/>
      <c r="R30" s="271">
        <v>8.0</v>
      </c>
      <c r="S30" s="351">
        <v>1.0</v>
      </c>
      <c r="T30" s="350">
        <v>7.0</v>
      </c>
      <c r="U30" s="258">
        <v>8.0</v>
      </c>
      <c r="V30" s="258">
        <v>1.0</v>
      </c>
      <c r="W30" s="271">
        <v>8.0</v>
      </c>
      <c r="X30" s="271">
        <v>7.0</v>
      </c>
      <c r="Y30" s="271">
        <v>8.0</v>
      </c>
      <c r="Z30" s="351">
        <v>1.0</v>
      </c>
      <c r="AA30" s="350">
        <v>7.0</v>
      </c>
      <c r="AB30" s="258">
        <v>8.0</v>
      </c>
      <c r="AC30" s="258">
        <v>8.0</v>
      </c>
      <c r="AD30" s="271">
        <v>1.0</v>
      </c>
      <c r="AE30" s="271">
        <v>7.0</v>
      </c>
      <c r="AF30" s="271"/>
      <c r="AG30" s="351">
        <v>8.0</v>
      </c>
      <c r="AH30" s="350">
        <v>1.0</v>
      </c>
      <c r="AI30" s="258">
        <v>7.0</v>
      </c>
      <c r="AJ30" s="258">
        <v>8.0</v>
      </c>
      <c r="AK30" s="271">
        <v>8.0</v>
      </c>
      <c r="AL30" s="262">
        <f t="shared" si="6"/>
        <v>167</v>
      </c>
      <c r="AM30" s="265"/>
      <c r="AN30" s="263" t="b">
        <v>1</v>
      </c>
    </row>
    <row r="31" ht="15.75" customHeight="1">
      <c r="A31" s="249" t="s">
        <v>13</v>
      </c>
      <c r="B31" s="256" t="s">
        <v>10</v>
      </c>
      <c r="C31" s="256" t="s">
        <v>11</v>
      </c>
      <c r="D31" s="256"/>
      <c r="E31" s="205"/>
      <c r="F31" s="205"/>
      <c r="G31" s="258"/>
      <c r="H31" s="258"/>
      <c r="I31" s="259"/>
      <c r="J31" s="271"/>
      <c r="K31" s="271"/>
      <c r="L31" s="351"/>
      <c r="M31" s="350"/>
      <c r="N31" s="258"/>
      <c r="O31" s="257"/>
      <c r="P31" s="271"/>
      <c r="Q31" s="271"/>
      <c r="R31" s="271"/>
      <c r="S31" s="351"/>
      <c r="T31" s="350"/>
      <c r="U31" s="258"/>
      <c r="V31" s="258"/>
      <c r="W31" s="271"/>
      <c r="X31" s="271"/>
      <c r="Y31" s="271"/>
      <c r="Z31" s="351"/>
      <c r="AA31" s="350"/>
      <c r="AB31" s="258"/>
      <c r="AC31" s="258"/>
      <c r="AD31" s="271"/>
      <c r="AE31" s="271"/>
      <c r="AF31" s="271"/>
      <c r="AG31" s="351"/>
      <c r="AH31" s="350"/>
      <c r="AI31" s="258"/>
      <c r="AJ31" s="258"/>
      <c r="AK31" s="271"/>
      <c r="AL31" s="262">
        <f t="shared" ref="AL31:AL34" si="7">SUM(G31:AJ31)</f>
        <v>0</v>
      </c>
      <c r="AM31" s="265"/>
      <c r="AN31" s="263" t="b">
        <v>0</v>
      </c>
    </row>
    <row r="32" ht="15.75" customHeight="1">
      <c r="A32" s="249" t="s">
        <v>13</v>
      </c>
      <c r="B32" s="256" t="s">
        <v>10</v>
      </c>
      <c r="C32" s="256" t="s">
        <v>11</v>
      </c>
      <c r="D32" s="256"/>
      <c r="E32" s="205"/>
      <c r="F32" s="205"/>
      <c r="G32" s="258"/>
      <c r="H32" s="258"/>
      <c r="I32" s="259"/>
      <c r="J32" s="271"/>
      <c r="K32" s="271"/>
      <c r="L32" s="351"/>
      <c r="M32" s="350"/>
      <c r="N32" s="258"/>
      <c r="O32" s="257"/>
      <c r="P32" s="271"/>
      <c r="Q32" s="271"/>
      <c r="R32" s="271"/>
      <c r="S32" s="351"/>
      <c r="T32" s="350"/>
      <c r="U32" s="258"/>
      <c r="V32" s="258"/>
      <c r="W32" s="271"/>
      <c r="X32" s="271"/>
      <c r="Y32" s="271"/>
      <c r="Z32" s="351"/>
      <c r="AA32" s="350"/>
      <c r="AB32" s="258"/>
      <c r="AC32" s="258"/>
      <c r="AD32" s="271"/>
      <c r="AE32" s="271"/>
      <c r="AF32" s="271"/>
      <c r="AG32" s="351"/>
      <c r="AH32" s="350"/>
      <c r="AI32" s="258"/>
      <c r="AJ32" s="258"/>
      <c r="AK32" s="271"/>
      <c r="AL32" s="262">
        <f t="shared" si="7"/>
        <v>0</v>
      </c>
      <c r="AM32" s="264"/>
      <c r="AN32" s="263" t="b">
        <v>0</v>
      </c>
    </row>
    <row r="33" ht="15.75" customHeight="1">
      <c r="A33" s="249" t="s">
        <v>13</v>
      </c>
      <c r="B33" s="256" t="s">
        <v>10</v>
      </c>
      <c r="C33" s="256" t="s">
        <v>11</v>
      </c>
      <c r="D33" s="256"/>
      <c r="E33" s="205"/>
      <c r="F33" s="205"/>
      <c r="G33" s="258"/>
      <c r="H33" s="258"/>
      <c r="I33" s="259"/>
      <c r="J33" s="271"/>
      <c r="K33" s="271"/>
      <c r="L33" s="351"/>
      <c r="M33" s="350"/>
      <c r="N33" s="258"/>
      <c r="O33" s="257"/>
      <c r="P33" s="271"/>
      <c r="Q33" s="271"/>
      <c r="R33" s="271"/>
      <c r="S33" s="351"/>
      <c r="T33" s="350"/>
      <c r="U33" s="258"/>
      <c r="V33" s="258"/>
      <c r="W33" s="271"/>
      <c r="X33" s="271"/>
      <c r="Y33" s="271"/>
      <c r="Z33" s="351"/>
      <c r="AA33" s="350"/>
      <c r="AB33" s="258"/>
      <c r="AC33" s="258"/>
      <c r="AD33" s="271"/>
      <c r="AE33" s="271"/>
      <c r="AF33" s="271"/>
      <c r="AG33" s="351"/>
      <c r="AH33" s="350"/>
      <c r="AI33" s="258"/>
      <c r="AJ33" s="258"/>
      <c r="AK33" s="271"/>
      <c r="AL33" s="262">
        <f t="shared" si="7"/>
        <v>0</v>
      </c>
      <c r="AM33" s="264"/>
      <c r="AN33" s="263" t="b">
        <v>0</v>
      </c>
    </row>
    <row r="34" ht="15.75" customHeight="1">
      <c r="A34" s="249" t="s">
        <v>13</v>
      </c>
      <c r="B34" s="256" t="s">
        <v>10</v>
      </c>
      <c r="C34" s="256" t="s">
        <v>11</v>
      </c>
      <c r="D34" s="256"/>
      <c r="E34" s="205"/>
      <c r="F34" s="205"/>
      <c r="G34" s="258"/>
      <c r="H34" s="258"/>
      <c r="I34" s="259"/>
      <c r="J34" s="271"/>
      <c r="K34" s="271"/>
      <c r="L34" s="351"/>
      <c r="M34" s="350"/>
      <c r="N34" s="258"/>
      <c r="O34" s="257"/>
      <c r="P34" s="271"/>
      <c r="Q34" s="271"/>
      <c r="R34" s="271"/>
      <c r="S34" s="351"/>
      <c r="T34" s="350"/>
      <c r="U34" s="258"/>
      <c r="V34" s="258"/>
      <c r="W34" s="271"/>
      <c r="X34" s="271"/>
      <c r="Y34" s="271"/>
      <c r="Z34" s="351"/>
      <c r="AA34" s="350"/>
      <c r="AB34" s="258"/>
      <c r="AC34" s="258"/>
      <c r="AD34" s="271"/>
      <c r="AE34" s="271"/>
      <c r="AF34" s="271"/>
      <c r="AG34" s="351"/>
      <c r="AH34" s="350"/>
      <c r="AI34" s="258"/>
      <c r="AJ34" s="258"/>
      <c r="AK34" s="271"/>
      <c r="AL34" s="262">
        <f t="shared" si="7"/>
        <v>0</v>
      </c>
      <c r="AM34" s="265"/>
      <c r="AN34" s="263" t="b">
        <v>0</v>
      </c>
    </row>
    <row r="35" ht="15.75" customHeight="1">
      <c r="A35" s="266" t="s">
        <v>13</v>
      </c>
      <c r="B35" s="267" t="s">
        <v>10</v>
      </c>
      <c r="C35" s="267" t="s">
        <v>11</v>
      </c>
      <c r="D35" s="267" t="s">
        <v>141</v>
      </c>
      <c r="E35" s="243"/>
      <c r="F35" s="243"/>
      <c r="G35" s="268">
        <f t="shared" ref="G35:AK35" si="8">SUM(G25:G34)</f>
        <v>24</v>
      </c>
      <c r="H35" s="268">
        <f t="shared" si="8"/>
        <v>24</v>
      </c>
      <c r="I35" s="268">
        <f t="shared" si="8"/>
        <v>24</v>
      </c>
      <c r="J35" s="268">
        <f t="shared" si="8"/>
        <v>24</v>
      </c>
      <c r="K35" s="268">
        <f t="shared" si="8"/>
        <v>24</v>
      </c>
      <c r="L35" s="268">
        <f t="shared" si="8"/>
        <v>24</v>
      </c>
      <c r="M35" s="268">
        <f t="shared" si="8"/>
        <v>24</v>
      </c>
      <c r="N35" s="268">
        <f t="shared" si="8"/>
        <v>24</v>
      </c>
      <c r="O35" s="268">
        <f t="shared" si="8"/>
        <v>24</v>
      </c>
      <c r="P35" s="268">
        <f t="shared" si="8"/>
        <v>24</v>
      </c>
      <c r="Q35" s="268">
        <f t="shared" si="8"/>
        <v>24</v>
      </c>
      <c r="R35" s="268">
        <f t="shared" si="8"/>
        <v>24</v>
      </c>
      <c r="S35" s="268">
        <f t="shared" si="8"/>
        <v>24</v>
      </c>
      <c r="T35" s="268">
        <f t="shared" si="8"/>
        <v>24</v>
      </c>
      <c r="U35" s="268">
        <f t="shared" si="8"/>
        <v>24</v>
      </c>
      <c r="V35" s="268">
        <f t="shared" si="8"/>
        <v>24</v>
      </c>
      <c r="W35" s="268">
        <f t="shared" si="8"/>
        <v>24</v>
      </c>
      <c r="X35" s="268">
        <f t="shared" si="8"/>
        <v>24</v>
      </c>
      <c r="Y35" s="268">
        <f t="shared" si="8"/>
        <v>24</v>
      </c>
      <c r="Z35" s="268">
        <f t="shared" si="8"/>
        <v>24</v>
      </c>
      <c r="AA35" s="268">
        <f t="shared" si="8"/>
        <v>24</v>
      </c>
      <c r="AB35" s="268">
        <f t="shared" si="8"/>
        <v>24</v>
      </c>
      <c r="AC35" s="268">
        <f t="shared" si="8"/>
        <v>24</v>
      </c>
      <c r="AD35" s="268">
        <f t="shared" si="8"/>
        <v>24</v>
      </c>
      <c r="AE35" s="268">
        <f t="shared" si="8"/>
        <v>24</v>
      </c>
      <c r="AF35" s="268">
        <f t="shared" si="8"/>
        <v>24</v>
      </c>
      <c r="AG35" s="268">
        <f t="shared" si="8"/>
        <v>24</v>
      </c>
      <c r="AH35" s="268">
        <f t="shared" si="8"/>
        <v>24</v>
      </c>
      <c r="AI35" s="268">
        <f t="shared" si="8"/>
        <v>24</v>
      </c>
      <c r="AJ35" s="268">
        <f t="shared" si="8"/>
        <v>24</v>
      </c>
      <c r="AK35" s="268">
        <f t="shared" si="8"/>
        <v>24</v>
      </c>
      <c r="AL35" s="269">
        <f>SUM(G35:AK35)</f>
        <v>744</v>
      </c>
      <c r="AM35" s="270"/>
      <c r="AN35" s="270" t="b">
        <v>0</v>
      </c>
    </row>
    <row r="36" ht="15.75" customHeight="1">
      <c r="A36" s="249" t="s">
        <v>13</v>
      </c>
      <c r="B36" s="256" t="s">
        <v>10</v>
      </c>
      <c r="C36" s="256" t="s">
        <v>15</v>
      </c>
      <c r="D36" s="256" t="s">
        <v>248</v>
      </c>
      <c r="E36" s="205"/>
      <c r="F36" s="205"/>
      <c r="G36" s="258"/>
      <c r="H36" s="258"/>
      <c r="I36" s="259"/>
      <c r="J36" s="271"/>
      <c r="K36" s="271"/>
      <c r="L36" s="351"/>
      <c r="M36" s="350"/>
      <c r="N36" s="258"/>
      <c r="O36" s="257"/>
      <c r="P36" s="271"/>
      <c r="Q36" s="271"/>
      <c r="R36" s="271"/>
      <c r="S36" s="351"/>
      <c r="T36" s="350"/>
      <c r="U36" s="258"/>
      <c r="V36" s="258"/>
      <c r="W36" s="271"/>
      <c r="X36" s="271"/>
      <c r="Y36" s="271"/>
      <c r="Z36" s="351"/>
      <c r="AA36" s="350"/>
      <c r="AB36" s="258"/>
      <c r="AC36" s="258"/>
      <c r="AD36" s="271"/>
      <c r="AE36" s="271"/>
      <c r="AF36" s="271"/>
      <c r="AG36" s="351"/>
      <c r="AH36" s="350"/>
      <c r="AI36" s="258"/>
      <c r="AJ36" s="258"/>
      <c r="AK36" s="271"/>
      <c r="AL36" s="262">
        <f>SUM(G36:AJ36)</f>
        <v>0</v>
      </c>
      <c r="AM36" s="264"/>
      <c r="AN36" s="263" t="b">
        <v>0</v>
      </c>
    </row>
    <row r="37" ht="15.75" customHeight="1">
      <c r="A37" s="249" t="s">
        <v>13</v>
      </c>
      <c r="B37" s="256" t="s">
        <v>10</v>
      </c>
      <c r="C37" s="256" t="s">
        <v>15</v>
      </c>
      <c r="D37" s="256" t="s">
        <v>251</v>
      </c>
      <c r="E37" s="205"/>
      <c r="F37" s="205"/>
      <c r="G37" s="258">
        <v>3.0</v>
      </c>
      <c r="H37" s="258">
        <v>3.0</v>
      </c>
      <c r="I37" s="259">
        <v>4.0</v>
      </c>
      <c r="J37" s="271">
        <v>3.0</v>
      </c>
      <c r="K37" s="271">
        <v>3.0</v>
      </c>
      <c r="L37" s="351">
        <v>4.0</v>
      </c>
      <c r="M37" s="350"/>
      <c r="N37" s="258">
        <v>3.0</v>
      </c>
      <c r="O37" s="257">
        <v>3.0</v>
      </c>
      <c r="P37" s="271">
        <v>3.0</v>
      </c>
      <c r="Q37" s="271">
        <v>3.0</v>
      </c>
      <c r="R37" s="271">
        <v>3.0</v>
      </c>
      <c r="S37" s="351">
        <v>3.0</v>
      </c>
      <c r="T37" s="350"/>
      <c r="U37" s="258">
        <v>3.0</v>
      </c>
      <c r="V37" s="258">
        <v>3.0</v>
      </c>
      <c r="W37" s="271">
        <v>3.0</v>
      </c>
      <c r="X37" s="271">
        <v>3.0</v>
      </c>
      <c r="Y37" s="271">
        <v>3.0</v>
      </c>
      <c r="Z37" s="351">
        <v>4.0</v>
      </c>
      <c r="AA37" s="350"/>
      <c r="AB37" s="258">
        <v>3.0</v>
      </c>
      <c r="AC37" s="258">
        <v>3.0</v>
      </c>
      <c r="AD37" s="271">
        <v>3.0</v>
      </c>
      <c r="AE37" s="271">
        <v>3.0</v>
      </c>
      <c r="AF37" s="271">
        <v>3.0</v>
      </c>
      <c r="AG37" s="351">
        <v>3.0</v>
      </c>
      <c r="AH37" s="350"/>
      <c r="AI37" s="258">
        <v>4.0</v>
      </c>
      <c r="AJ37" s="258">
        <v>3.0</v>
      </c>
      <c r="AK37" s="271">
        <v>3.0</v>
      </c>
      <c r="AL37" s="262">
        <f t="shared" ref="AL37:AL38" si="9">SUM(G37:AK37)</f>
        <v>85</v>
      </c>
      <c r="AM37" s="264"/>
      <c r="AN37" s="263" t="b">
        <v>1</v>
      </c>
    </row>
    <row r="38" ht="15.75" customHeight="1">
      <c r="A38" s="249" t="s">
        <v>13</v>
      </c>
      <c r="B38" s="256" t="s">
        <v>10</v>
      </c>
      <c r="C38" s="256" t="s">
        <v>15</v>
      </c>
      <c r="D38" s="256" t="s">
        <v>264</v>
      </c>
      <c r="E38" s="205"/>
      <c r="F38" s="205"/>
      <c r="G38" s="258"/>
      <c r="H38" s="258"/>
      <c r="I38" s="259"/>
      <c r="J38" s="271"/>
      <c r="K38" s="271"/>
      <c r="L38" s="351"/>
      <c r="M38" s="350">
        <v>4.0</v>
      </c>
      <c r="N38" s="258"/>
      <c r="O38" s="257"/>
      <c r="P38" s="271"/>
      <c r="Q38" s="271"/>
      <c r="R38" s="271"/>
      <c r="S38" s="351"/>
      <c r="T38" s="350"/>
      <c r="U38" s="258"/>
      <c r="V38" s="258"/>
      <c r="W38" s="271"/>
      <c r="X38" s="271"/>
      <c r="Y38" s="271"/>
      <c r="Z38" s="351"/>
      <c r="AA38" s="350">
        <v>4.0</v>
      </c>
      <c r="AB38" s="258"/>
      <c r="AC38" s="258"/>
      <c r="AD38" s="271"/>
      <c r="AE38" s="271"/>
      <c r="AF38" s="271"/>
      <c r="AG38" s="352"/>
      <c r="AH38" s="351">
        <v>4.0</v>
      </c>
      <c r="AI38" s="258"/>
      <c r="AJ38" s="258"/>
      <c r="AK38" s="271"/>
      <c r="AL38" s="262">
        <f t="shared" si="9"/>
        <v>12</v>
      </c>
      <c r="AM38" s="265"/>
      <c r="AN38" s="263" t="b">
        <v>1</v>
      </c>
    </row>
    <row r="39" ht="15.75" customHeight="1">
      <c r="A39" s="249" t="s">
        <v>13</v>
      </c>
      <c r="B39" s="256" t="s">
        <v>10</v>
      </c>
      <c r="C39" s="256" t="s">
        <v>15</v>
      </c>
      <c r="D39" s="256" t="s">
        <v>250</v>
      </c>
      <c r="E39" s="205"/>
      <c r="F39" s="205"/>
      <c r="G39" s="258"/>
      <c r="H39" s="258"/>
      <c r="I39" s="259"/>
      <c r="J39" s="271"/>
      <c r="K39" s="271"/>
      <c r="L39" s="351"/>
      <c r="M39" s="350"/>
      <c r="N39" s="258"/>
      <c r="O39" s="257"/>
      <c r="P39" s="271"/>
      <c r="Q39" s="271"/>
      <c r="R39" s="271"/>
      <c r="S39" s="351"/>
      <c r="T39" s="350"/>
      <c r="U39" s="258"/>
      <c r="V39" s="258"/>
      <c r="W39" s="271"/>
      <c r="X39" s="271"/>
      <c r="Y39" s="271"/>
      <c r="Z39" s="351"/>
      <c r="AA39" s="350"/>
      <c r="AB39" s="258"/>
      <c r="AC39" s="258"/>
      <c r="AD39" s="271"/>
      <c r="AE39" s="271"/>
      <c r="AF39" s="271"/>
      <c r="AG39" s="351"/>
      <c r="AH39" s="350"/>
      <c r="AI39" s="258"/>
      <c r="AJ39" s="258"/>
      <c r="AK39" s="271"/>
      <c r="AL39" s="262">
        <f>SUM(G39:AJ39)</f>
        <v>0</v>
      </c>
      <c r="AM39" s="264"/>
      <c r="AN39" s="263" t="b">
        <v>0</v>
      </c>
    </row>
    <row r="40" ht="15.75" customHeight="1">
      <c r="A40" s="249" t="s">
        <v>13</v>
      </c>
      <c r="B40" s="256" t="s">
        <v>10</v>
      </c>
      <c r="C40" s="256" t="s">
        <v>15</v>
      </c>
      <c r="D40" s="256" t="s">
        <v>265</v>
      </c>
      <c r="E40" s="205"/>
      <c r="F40" s="205"/>
      <c r="G40" s="258"/>
      <c r="H40" s="258"/>
      <c r="I40" s="259"/>
      <c r="J40" s="271">
        <v>1.0</v>
      </c>
      <c r="K40" s="271">
        <v>1.0</v>
      </c>
      <c r="L40" s="351"/>
      <c r="M40" s="350"/>
      <c r="N40" s="258">
        <v>1.0</v>
      </c>
      <c r="O40" s="257">
        <v>1.0</v>
      </c>
      <c r="P40" s="271">
        <v>1.0</v>
      </c>
      <c r="Q40" s="271">
        <v>1.0</v>
      </c>
      <c r="R40" s="271">
        <v>1.0</v>
      </c>
      <c r="S40" s="351">
        <v>1.0</v>
      </c>
      <c r="T40" s="350"/>
      <c r="U40" s="258">
        <v>1.0</v>
      </c>
      <c r="V40" s="258">
        <v>1.0</v>
      </c>
      <c r="W40" s="271">
        <v>1.0</v>
      </c>
      <c r="X40" s="271">
        <v>1.0</v>
      </c>
      <c r="Y40" s="271">
        <v>1.0</v>
      </c>
      <c r="Z40" s="351"/>
      <c r="AA40" s="350"/>
      <c r="AB40" s="258">
        <v>1.0</v>
      </c>
      <c r="AC40" s="258">
        <v>1.0</v>
      </c>
      <c r="AD40" s="271">
        <v>1.0</v>
      </c>
      <c r="AE40" s="271">
        <v>1.0</v>
      </c>
      <c r="AF40" s="271">
        <v>1.0</v>
      </c>
      <c r="AG40" s="351">
        <v>1.0</v>
      </c>
      <c r="AH40" s="350"/>
      <c r="AI40" s="258">
        <v>1.0</v>
      </c>
      <c r="AJ40" s="258">
        <v>1.0</v>
      </c>
      <c r="AK40" s="271">
        <v>1.0</v>
      </c>
      <c r="AL40" s="262">
        <f>SUM(G40:AK40)</f>
        <v>22</v>
      </c>
      <c r="AM40" s="265"/>
      <c r="AN40" s="263" t="b">
        <v>1</v>
      </c>
    </row>
    <row r="41" ht="15.75" customHeight="1">
      <c r="A41" s="249" t="s">
        <v>13</v>
      </c>
      <c r="B41" s="256" t="s">
        <v>10</v>
      </c>
      <c r="C41" s="256" t="s">
        <v>15</v>
      </c>
      <c r="D41" s="256"/>
      <c r="E41" s="205"/>
      <c r="F41" s="205"/>
      <c r="G41" s="258"/>
      <c r="H41" s="258"/>
      <c r="I41" s="259"/>
      <c r="J41" s="271"/>
      <c r="K41" s="271"/>
      <c r="L41" s="351"/>
      <c r="M41" s="350"/>
      <c r="N41" s="258"/>
      <c r="O41" s="257"/>
      <c r="P41" s="271"/>
      <c r="Q41" s="271"/>
      <c r="R41" s="271"/>
      <c r="S41" s="351"/>
      <c r="T41" s="350"/>
      <c r="U41" s="258"/>
      <c r="V41" s="258"/>
      <c r="W41" s="271"/>
      <c r="X41" s="271"/>
      <c r="Y41" s="271"/>
      <c r="Z41" s="351"/>
      <c r="AA41" s="350"/>
      <c r="AB41" s="258"/>
      <c r="AC41" s="258"/>
      <c r="AD41" s="271"/>
      <c r="AE41" s="271"/>
      <c r="AF41" s="271"/>
      <c r="AG41" s="351"/>
      <c r="AH41" s="350"/>
      <c r="AI41" s="258"/>
      <c r="AJ41" s="258"/>
      <c r="AK41" s="271"/>
      <c r="AL41" s="262">
        <f>SUM(G41:AJ41)</f>
        <v>0</v>
      </c>
      <c r="AM41" s="265"/>
      <c r="AN41" s="263" t="b">
        <v>0</v>
      </c>
    </row>
    <row r="42" ht="15.75" customHeight="1">
      <c r="A42" s="266" t="s">
        <v>13</v>
      </c>
      <c r="B42" s="267" t="s">
        <v>10</v>
      </c>
      <c r="C42" s="267" t="s">
        <v>15</v>
      </c>
      <c r="D42" s="267" t="s">
        <v>245</v>
      </c>
      <c r="E42" s="243"/>
      <c r="F42" s="243"/>
      <c r="G42" s="268">
        <f t="shared" ref="G42:AK42" si="10">SUM(G36:G41)</f>
        <v>3</v>
      </c>
      <c r="H42" s="268">
        <f t="shared" si="10"/>
        <v>3</v>
      </c>
      <c r="I42" s="268">
        <f t="shared" si="10"/>
        <v>4</v>
      </c>
      <c r="J42" s="268">
        <f t="shared" si="10"/>
        <v>4</v>
      </c>
      <c r="K42" s="268">
        <f t="shared" si="10"/>
        <v>4</v>
      </c>
      <c r="L42" s="268">
        <f t="shared" si="10"/>
        <v>4</v>
      </c>
      <c r="M42" s="268">
        <f t="shared" si="10"/>
        <v>4</v>
      </c>
      <c r="N42" s="268">
        <f t="shared" si="10"/>
        <v>4</v>
      </c>
      <c r="O42" s="268">
        <f t="shared" si="10"/>
        <v>4</v>
      </c>
      <c r="P42" s="268">
        <f t="shared" si="10"/>
        <v>4</v>
      </c>
      <c r="Q42" s="268">
        <f t="shared" si="10"/>
        <v>4</v>
      </c>
      <c r="R42" s="268">
        <f t="shared" si="10"/>
        <v>4</v>
      </c>
      <c r="S42" s="268">
        <f t="shared" si="10"/>
        <v>4</v>
      </c>
      <c r="T42" s="268">
        <f t="shared" si="10"/>
        <v>0</v>
      </c>
      <c r="U42" s="268">
        <f t="shared" si="10"/>
        <v>4</v>
      </c>
      <c r="V42" s="268">
        <f t="shared" si="10"/>
        <v>4</v>
      </c>
      <c r="W42" s="268">
        <f t="shared" si="10"/>
        <v>4</v>
      </c>
      <c r="X42" s="268">
        <f t="shared" si="10"/>
        <v>4</v>
      </c>
      <c r="Y42" s="268">
        <f t="shared" si="10"/>
        <v>4</v>
      </c>
      <c r="Z42" s="268">
        <f t="shared" si="10"/>
        <v>4</v>
      </c>
      <c r="AA42" s="268">
        <f t="shared" si="10"/>
        <v>4</v>
      </c>
      <c r="AB42" s="268">
        <f t="shared" si="10"/>
        <v>4</v>
      </c>
      <c r="AC42" s="268">
        <f t="shared" si="10"/>
        <v>4</v>
      </c>
      <c r="AD42" s="268">
        <f t="shared" si="10"/>
        <v>4</v>
      </c>
      <c r="AE42" s="268">
        <f t="shared" si="10"/>
        <v>4</v>
      </c>
      <c r="AF42" s="268">
        <f t="shared" si="10"/>
        <v>4</v>
      </c>
      <c r="AG42" s="268">
        <f t="shared" si="10"/>
        <v>4</v>
      </c>
      <c r="AH42" s="268">
        <f t="shared" si="10"/>
        <v>4</v>
      </c>
      <c r="AI42" s="268">
        <f t="shared" si="10"/>
        <v>5</v>
      </c>
      <c r="AJ42" s="268">
        <f t="shared" si="10"/>
        <v>4</v>
      </c>
      <c r="AK42" s="268">
        <f t="shared" si="10"/>
        <v>4</v>
      </c>
      <c r="AL42" s="269">
        <f>SUM(G42:AK42)</f>
        <v>119</v>
      </c>
      <c r="AM42" s="270"/>
      <c r="AN42" s="270" t="b">
        <v>0</v>
      </c>
    </row>
    <row r="43" ht="15.75" customHeight="1">
      <c r="A43" s="249" t="s">
        <v>13</v>
      </c>
      <c r="B43" s="256" t="s">
        <v>10</v>
      </c>
      <c r="C43" s="256" t="s">
        <v>22</v>
      </c>
      <c r="D43" s="256" t="s">
        <v>280</v>
      </c>
      <c r="E43" s="205"/>
      <c r="F43" s="205"/>
      <c r="G43" s="258"/>
      <c r="H43" s="258"/>
      <c r="I43" s="259"/>
      <c r="J43" s="271"/>
      <c r="K43" s="271"/>
      <c r="L43" s="351"/>
      <c r="M43" s="350"/>
      <c r="N43" s="258"/>
      <c r="O43" s="257"/>
      <c r="P43" s="271"/>
      <c r="Q43" s="271"/>
      <c r="R43" s="271"/>
      <c r="S43" s="351"/>
      <c r="T43" s="350"/>
      <c r="U43" s="258"/>
      <c r="V43" s="258"/>
      <c r="W43" s="271"/>
      <c r="X43" s="271"/>
      <c r="Y43" s="271"/>
      <c r="Z43" s="351"/>
      <c r="AA43" s="350"/>
      <c r="AB43" s="258"/>
      <c r="AC43" s="258"/>
      <c r="AD43" s="271"/>
      <c r="AE43" s="271"/>
      <c r="AF43" s="271"/>
      <c r="AG43" s="351"/>
      <c r="AH43" s="350"/>
      <c r="AI43" s="258">
        <v>1.0</v>
      </c>
      <c r="AJ43" s="258"/>
      <c r="AK43" s="271"/>
      <c r="AL43" s="262">
        <f t="shared" ref="AL43:AL44" si="11">SUM(G43:AJ43)</f>
        <v>1</v>
      </c>
      <c r="AM43" s="264"/>
      <c r="AN43" s="263" t="b">
        <v>1</v>
      </c>
    </row>
    <row r="44" ht="15.75" customHeight="1">
      <c r="A44" s="249" t="s">
        <v>13</v>
      </c>
      <c r="B44" s="256" t="s">
        <v>10</v>
      </c>
      <c r="C44" s="256" t="s">
        <v>22</v>
      </c>
      <c r="D44" s="256"/>
      <c r="E44" s="205"/>
      <c r="F44" s="205"/>
      <c r="G44" s="258"/>
      <c r="H44" s="258"/>
      <c r="I44" s="259"/>
      <c r="J44" s="271"/>
      <c r="K44" s="271"/>
      <c r="L44" s="351"/>
      <c r="M44" s="350"/>
      <c r="N44" s="258"/>
      <c r="O44" s="257"/>
      <c r="P44" s="271"/>
      <c r="Q44" s="271"/>
      <c r="R44" s="271"/>
      <c r="S44" s="351"/>
      <c r="T44" s="350"/>
      <c r="U44" s="258"/>
      <c r="V44" s="258"/>
      <c r="W44" s="271"/>
      <c r="X44" s="271"/>
      <c r="Y44" s="271"/>
      <c r="Z44" s="351"/>
      <c r="AA44" s="350"/>
      <c r="AB44" s="258"/>
      <c r="AC44" s="258"/>
      <c r="AD44" s="271"/>
      <c r="AE44" s="271"/>
      <c r="AF44" s="271"/>
      <c r="AG44" s="351"/>
      <c r="AH44" s="350"/>
      <c r="AI44" s="258"/>
      <c r="AJ44" s="258"/>
      <c r="AK44" s="271"/>
      <c r="AL44" s="262">
        <f t="shared" si="11"/>
        <v>0</v>
      </c>
      <c r="AM44" s="265"/>
      <c r="AN44" s="263" t="b">
        <v>0</v>
      </c>
    </row>
    <row r="45" ht="15.75" customHeight="1">
      <c r="A45" s="266" t="s">
        <v>13</v>
      </c>
      <c r="B45" s="267" t="s">
        <v>10</v>
      </c>
      <c r="C45" s="267" t="s">
        <v>22</v>
      </c>
      <c r="D45" s="267" t="s">
        <v>279</v>
      </c>
      <c r="E45" s="243"/>
      <c r="F45" s="243"/>
      <c r="G45" s="268">
        <f t="shared" ref="G45:AK45" si="12">SUM(G43:G44)</f>
        <v>0</v>
      </c>
      <c r="H45" s="268">
        <f t="shared" si="12"/>
        <v>0</v>
      </c>
      <c r="I45" s="268">
        <f t="shared" si="12"/>
        <v>0</v>
      </c>
      <c r="J45" s="268">
        <f t="shared" si="12"/>
        <v>0</v>
      </c>
      <c r="K45" s="268">
        <f t="shared" si="12"/>
        <v>0</v>
      </c>
      <c r="L45" s="268">
        <f t="shared" si="12"/>
        <v>0</v>
      </c>
      <c r="M45" s="268">
        <f t="shared" si="12"/>
        <v>0</v>
      </c>
      <c r="N45" s="268">
        <f t="shared" si="12"/>
        <v>0</v>
      </c>
      <c r="O45" s="268">
        <f t="shared" si="12"/>
        <v>0</v>
      </c>
      <c r="P45" s="268">
        <f t="shared" si="12"/>
        <v>0</v>
      </c>
      <c r="Q45" s="268">
        <f t="shared" si="12"/>
        <v>0</v>
      </c>
      <c r="R45" s="268">
        <f t="shared" si="12"/>
        <v>0</v>
      </c>
      <c r="S45" s="268">
        <f t="shared" si="12"/>
        <v>0</v>
      </c>
      <c r="T45" s="268">
        <f t="shared" si="12"/>
        <v>0</v>
      </c>
      <c r="U45" s="268">
        <f t="shared" si="12"/>
        <v>0</v>
      </c>
      <c r="V45" s="268">
        <f t="shared" si="12"/>
        <v>0</v>
      </c>
      <c r="W45" s="268">
        <f t="shared" si="12"/>
        <v>0</v>
      </c>
      <c r="X45" s="268">
        <f t="shared" si="12"/>
        <v>0</v>
      </c>
      <c r="Y45" s="268">
        <f t="shared" si="12"/>
        <v>0</v>
      </c>
      <c r="Z45" s="268">
        <f t="shared" si="12"/>
        <v>0</v>
      </c>
      <c r="AA45" s="268">
        <f t="shared" si="12"/>
        <v>0</v>
      </c>
      <c r="AB45" s="268">
        <f t="shared" si="12"/>
        <v>0</v>
      </c>
      <c r="AC45" s="268">
        <f t="shared" si="12"/>
        <v>0</v>
      </c>
      <c r="AD45" s="268">
        <f t="shared" si="12"/>
        <v>0</v>
      </c>
      <c r="AE45" s="268">
        <f t="shared" si="12"/>
        <v>0</v>
      </c>
      <c r="AF45" s="268">
        <f t="shared" si="12"/>
        <v>0</v>
      </c>
      <c r="AG45" s="268">
        <f t="shared" si="12"/>
        <v>0</v>
      </c>
      <c r="AH45" s="268">
        <f t="shared" si="12"/>
        <v>0</v>
      </c>
      <c r="AI45" s="268">
        <f t="shared" si="12"/>
        <v>1</v>
      </c>
      <c r="AJ45" s="268">
        <f t="shared" si="12"/>
        <v>0</v>
      </c>
      <c r="AK45" s="268">
        <f t="shared" si="12"/>
        <v>0</v>
      </c>
      <c r="AL45" s="269">
        <f t="shared" ref="AL45:AL46" si="13">SUM(G45:AK45)</f>
        <v>1</v>
      </c>
      <c r="AM45" s="270"/>
      <c r="AN45" s="270" t="b">
        <v>0</v>
      </c>
    </row>
    <row r="46" ht="15.75" customHeight="1">
      <c r="A46" s="249" t="s">
        <v>13</v>
      </c>
      <c r="B46" s="256" t="s">
        <v>10</v>
      </c>
      <c r="C46" s="256" t="s">
        <v>18</v>
      </c>
      <c r="D46" s="256" t="s">
        <v>282</v>
      </c>
      <c r="E46" s="205"/>
      <c r="F46" s="205"/>
      <c r="G46" s="258">
        <v>1.0</v>
      </c>
      <c r="H46" s="258"/>
      <c r="I46" s="259">
        <v>1.0</v>
      </c>
      <c r="J46" s="271"/>
      <c r="K46" s="271">
        <v>1.0</v>
      </c>
      <c r="L46" s="351"/>
      <c r="M46" s="350"/>
      <c r="N46" s="258">
        <v>1.0</v>
      </c>
      <c r="O46" s="257"/>
      <c r="P46" s="271"/>
      <c r="Q46" s="271"/>
      <c r="R46" s="271">
        <v>1.0</v>
      </c>
      <c r="S46" s="351">
        <v>1.0</v>
      </c>
      <c r="T46" s="350"/>
      <c r="U46" s="258">
        <v>1.0</v>
      </c>
      <c r="V46" s="258"/>
      <c r="W46" s="271">
        <v>1.0</v>
      </c>
      <c r="X46" s="271"/>
      <c r="Y46" s="271">
        <v>1.0</v>
      </c>
      <c r="Z46" s="351"/>
      <c r="AA46" s="350"/>
      <c r="AB46" s="258">
        <v>1.0</v>
      </c>
      <c r="AC46" s="258"/>
      <c r="AD46" s="271">
        <v>1.0</v>
      </c>
      <c r="AE46" s="271"/>
      <c r="AF46" s="271">
        <v>1.0</v>
      </c>
      <c r="AG46" s="351"/>
      <c r="AH46" s="350"/>
      <c r="AI46" s="258">
        <v>1.0</v>
      </c>
      <c r="AJ46" s="258"/>
      <c r="AK46" s="271">
        <v>1.0</v>
      </c>
      <c r="AL46" s="262">
        <f t="shared" si="13"/>
        <v>14</v>
      </c>
      <c r="AM46" s="264"/>
      <c r="AN46" s="263" t="b">
        <v>1</v>
      </c>
    </row>
    <row r="47" ht="15.75" customHeight="1">
      <c r="A47" s="249" t="s">
        <v>13</v>
      </c>
      <c r="B47" s="256" t="s">
        <v>10</v>
      </c>
      <c r="C47" s="256" t="s">
        <v>18</v>
      </c>
      <c r="D47" s="256"/>
      <c r="E47" s="205"/>
      <c r="F47" s="205"/>
      <c r="G47" s="258"/>
      <c r="H47" s="258"/>
      <c r="I47" s="259"/>
      <c r="J47" s="271"/>
      <c r="K47" s="271"/>
      <c r="L47" s="351"/>
      <c r="M47" s="350"/>
      <c r="N47" s="258"/>
      <c r="O47" s="257"/>
      <c r="P47" s="271"/>
      <c r="Q47" s="271"/>
      <c r="R47" s="271"/>
      <c r="S47" s="351"/>
      <c r="T47" s="350"/>
      <c r="U47" s="258"/>
      <c r="V47" s="258"/>
      <c r="W47" s="271"/>
      <c r="X47" s="271"/>
      <c r="Y47" s="271"/>
      <c r="Z47" s="351"/>
      <c r="AA47" s="350"/>
      <c r="AB47" s="258"/>
      <c r="AC47" s="258"/>
      <c r="AD47" s="271"/>
      <c r="AE47" s="271"/>
      <c r="AF47" s="271"/>
      <c r="AG47" s="351"/>
      <c r="AH47" s="350"/>
      <c r="AI47" s="258"/>
      <c r="AJ47" s="258"/>
      <c r="AK47" s="271"/>
      <c r="AL47" s="262">
        <f>SUM(G47:AJ47)</f>
        <v>0</v>
      </c>
      <c r="AM47" s="265"/>
      <c r="AN47" s="263" t="b">
        <v>0</v>
      </c>
    </row>
    <row r="48" ht="15.75" customHeight="1">
      <c r="A48" s="266" t="s">
        <v>13</v>
      </c>
      <c r="B48" s="267" t="s">
        <v>10</v>
      </c>
      <c r="C48" s="267" t="s">
        <v>18</v>
      </c>
      <c r="D48" s="267" t="s">
        <v>281</v>
      </c>
      <c r="E48" s="243"/>
      <c r="F48" s="243"/>
      <c r="G48" s="268">
        <f t="shared" ref="G48:AK48" si="14">SUM(G46:G47)</f>
        <v>1</v>
      </c>
      <c r="H48" s="268">
        <f t="shared" si="14"/>
        <v>0</v>
      </c>
      <c r="I48" s="268">
        <f t="shared" si="14"/>
        <v>1</v>
      </c>
      <c r="J48" s="268">
        <f t="shared" si="14"/>
        <v>0</v>
      </c>
      <c r="K48" s="268">
        <f t="shared" si="14"/>
        <v>1</v>
      </c>
      <c r="L48" s="268">
        <f t="shared" si="14"/>
        <v>0</v>
      </c>
      <c r="M48" s="268">
        <f t="shared" si="14"/>
        <v>0</v>
      </c>
      <c r="N48" s="268">
        <f t="shared" si="14"/>
        <v>1</v>
      </c>
      <c r="O48" s="268">
        <f t="shared" si="14"/>
        <v>0</v>
      </c>
      <c r="P48" s="268">
        <f t="shared" si="14"/>
        <v>0</v>
      </c>
      <c r="Q48" s="268">
        <f t="shared" si="14"/>
        <v>0</v>
      </c>
      <c r="R48" s="268">
        <f t="shared" si="14"/>
        <v>1</v>
      </c>
      <c r="S48" s="268">
        <f t="shared" si="14"/>
        <v>1</v>
      </c>
      <c r="T48" s="268">
        <f t="shared" si="14"/>
        <v>0</v>
      </c>
      <c r="U48" s="268">
        <f t="shared" si="14"/>
        <v>1</v>
      </c>
      <c r="V48" s="268">
        <f t="shared" si="14"/>
        <v>0</v>
      </c>
      <c r="W48" s="268">
        <f t="shared" si="14"/>
        <v>1</v>
      </c>
      <c r="X48" s="268">
        <f t="shared" si="14"/>
        <v>0</v>
      </c>
      <c r="Y48" s="268">
        <f t="shared" si="14"/>
        <v>1</v>
      </c>
      <c r="Z48" s="268">
        <f t="shared" si="14"/>
        <v>0</v>
      </c>
      <c r="AA48" s="268">
        <f t="shared" si="14"/>
        <v>0</v>
      </c>
      <c r="AB48" s="268">
        <f t="shared" si="14"/>
        <v>1</v>
      </c>
      <c r="AC48" s="268">
        <f t="shared" si="14"/>
        <v>0</v>
      </c>
      <c r="AD48" s="268">
        <f t="shared" si="14"/>
        <v>1</v>
      </c>
      <c r="AE48" s="268">
        <f t="shared" si="14"/>
        <v>0</v>
      </c>
      <c r="AF48" s="268">
        <f t="shared" si="14"/>
        <v>1</v>
      </c>
      <c r="AG48" s="268">
        <f t="shared" si="14"/>
        <v>0</v>
      </c>
      <c r="AH48" s="268">
        <f t="shared" si="14"/>
        <v>0</v>
      </c>
      <c r="AI48" s="268">
        <f t="shared" si="14"/>
        <v>1</v>
      </c>
      <c r="AJ48" s="268">
        <f t="shared" si="14"/>
        <v>0</v>
      </c>
      <c r="AK48" s="268">
        <f t="shared" si="14"/>
        <v>1</v>
      </c>
      <c r="AL48" s="269">
        <f t="shared" ref="AL48:AL49" si="15">SUM(G48:AK48)</f>
        <v>14</v>
      </c>
      <c r="AM48" s="270"/>
      <c r="AN48" s="270" t="b">
        <v>0</v>
      </c>
    </row>
    <row r="49" ht="15.75" customHeight="1">
      <c r="A49" s="249" t="s">
        <v>13</v>
      </c>
      <c r="B49" s="256" t="s">
        <v>10</v>
      </c>
      <c r="C49" s="256" t="s">
        <v>7</v>
      </c>
      <c r="D49" s="273" t="s">
        <v>268</v>
      </c>
      <c r="E49" s="205"/>
      <c r="F49" s="205"/>
      <c r="G49" s="277">
        <v>1.0</v>
      </c>
      <c r="H49" s="277"/>
      <c r="I49" s="278"/>
      <c r="J49" s="278"/>
      <c r="K49" s="278"/>
      <c r="L49" s="353"/>
      <c r="M49" s="354"/>
      <c r="N49" s="277">
        <v>1.0</v>
      </c>
      <c r="O49" s="276"/>
      <c r="P49" s="278"/>
      <c r="Q49" s="278"/>
      <c r="R49" s="278"/>
      <c r="S49" s="353"/>
      <c r="T49" s="354"/>
      <c r="U49" s="277">
        <v>1.0</v>
      </c>
      <c r="V49" s="277"/>
      <c r="W49" s="278"/>
      <c r="X49" s="278"/>
      <c r="Y49" s="278"/>
      <c r="Z49" s="353"/>
      <c r="AA49" s="354"/>
      <c r="AB49" s="277">
        <v>1.0</v>
      </c>
      <c r="AC49" s="277"/>
      <c r="AD49" s="278"/>
      <c r="AE49" s="278"/>
      <c r="AF49" s="278"/>
      <c r="AG49" s="353"/>
      <c r="AH49" s="354"/>
      <c r="AI49" s="277">
        <v>1.0</v>
      </c>
      <c r="AJ49" s="277"/>
      <c r="AK49" s="278"/>
      <c r="AL49" s="262">
        <f t="shared" si="15"/>
        <v>5</v>
      </c>
      <c r="AM49" s="264"/>
      <c r="AN49" s="263" t="b">
        <v>0</v>
      </c>
    </row>
    <row r="50" ht="15.75" customHeight="1">
      <c r="A50" s="249" t="s">
        <v>13</v>
      </c>
      <c r="B50" s="256" t="s">
        <v>10</v>
      </c>
      <c r="C50" s="256" t="s">
        <v>7</v>
      </c>
      <c r="D50" s="273"/>
      <c r="E50" s="205"/>
      <c r="F50" s="205"/>
      <c r="G50" s="258"/>
      <c r="H50" s="258"/>
      <c r="I50" s="259"/>
      <c r="J50" s="259"/>
      <c r="K50" s="259"/>
      <c r="L50" s="349"/>
      <c r="M50" s="350"/>
      <c r="N50" s="258"/>
      <c r="O50" s="257"/>
      <c r="P50" s="259"/>
      <c r="Q50" s="259"/>
      <c r="R50" s="259"/>
      <c r="S50" s="349"/>
      <c r="T50" s="350"/>
      <c r="U50" s="258"/>
      <c r="V50" s="258"/>
      <c r="W50" s="259"/>
      <c r="X50" s="259"/>
      <c r="Y50" s="259"/>
      <c r="Z50" s="349"/>
      <c r="AA50" s="350"/>
      <c r="AB50" s="258"/>
      <c r="AC50" s="258"/>
      <c r="AD50" s="259"/>
      <c r="AE50" s="259"/>
      <c r="AF50" s="259"/>
      <c r="AG50" s="349"/>
      <c r="AH50" s="350"/>
      <c r="AI50" s="258"/>
      <c r="AJ50" s="258"/>
      <c r="AK50" s="259"/>
      <c r="AL50" s="262">
        <f>SUM(G50:AJ50)</f>
        <v>0</v>
      </c>
      <c r="AM50" s="265"/>
      <c r="AN50" s="263" t="b">
        <v>0</v>
      </c>
    </row>
    <row r="51" ht="15.75" customHeight="1">
      <c r="A51" s="266" t="s">
        <v>13</v>
      </c>
      <c r="B51" s="267" t="s">
        <v>10</v>
      </c>
      <c r="C51" s="267" t="s">
        <v>7</v>
      </c>
      <c r="D51" s="283" t="s">
        <v>267</v>
      </c>
      <c r="E51" s="284"/>
      <c r="F51" s="285"/>
      <c r="G51" s="268">
        <f t="shared" ref="G51:AK51" si="16">SUM(G49:G50)</f>
        <v>1</v>
      </c>
      <c r="H51" s="268">
        <f t="shared" si="16"/>
        <v>0</v>
      </c>
      <c r="I51" s="268">
        <f t="shared" si="16"/>
        <v>0</v>
      </c>
      <c r="J51" s="268">
        <f t="shared" si="16"/>
        <v>0</v>
      </c>
      <c r="K51" s="268">
        <f t="shared" si="16"/>
        <v>0</v>
      </c>
      <c r="L51" s="268">
        <f t="shared" si="16"/>
        <v>0</v>
      </c>
      <c r="M51" s="268">
        <f t="shared" si="16"/>
        <v>0</v>
      </c>
      <c r="N51" s="268">
        <f t="shared" si="16"/>
        <v>1</v>
      </c>
      <c r="O51" s="268">
        <f t="shared" si="16"/>
        <v>0</v>
      </c>
      <c r="P51" s="268">
        <f t="shared" si="16"/>
        <v>0</v>
      </c>
      <c r="Q51" s="268">
        <f t="shared" si="16"/>
        <v>0</v>
      </c>
      <c r="R51" s="268">
        <f t="shared" si="16"/>
        <v>0</v>
      </c>
      <c r="S51" s="268">
        <f t="shared" si="16"/>
        <v>0</v>
      </c>
      <c r="T51" s="268">
        <f t="shared" si="16"/>
        <v>0</v>
      </c>
      <c r="U51" s="268">
        <f t="shared" si="16"/>
        <v>1</v>
      </c>
      <c r="V51" s="268">
        <f t="shared" si="16"/>
        <v>0</v>
      </c>
      <c r="W51" s="268">
        <f t="shared" si="16"/>
        <v>0</v>
      </c>
      <c r="X51" s="268">
        <f t="shared" si="16"/>
        <v>0</v>
      </c>
      <c r="Y51" s="268">
        <f t="shared" si="16"/>
        <v>0</v>
      </c>
      <c r="Z51" s="268">
        <f t="shared" si="16"/>
        <v>0</v>
      </c>
      <c r="AA51" s="268">
        <f t="shared" si="16"/>
        <v>0</v>
      </c>
      <c r="AB51" s="268">
        <f t="shared" si="16"/>
        <v>1</v>
      </c>
      <c r="AC51" s="268">
        <f t="shared" si="16"/>
        <v>0</v>
      </c>
      <c r="AD51" s="268">
        <f t="shared" si="16"/>
        <v>0</v>
      </c>
      <c r="AE51" s="268">
        <f t="shared" si="16"/>
        <v>0</v>
      </c>
      <c r="AF51" s="268">
        <f t="shared" si="16"/>
        <v>0</v>
      </c>
      <c r="AG51" s="268">
        <f t="shared" si="16"/>
        <v>0</v>
      </c>
      <c r="AH51" s="268">
        <f t="shared" si="16"/>
        <v>0</v>
      </c>
      <c r="AI51" s="268">
        <f t="shared" si="16"/>
        <v>1</v>
      </c>
      <c r="AJ51" s="268">
        <f t="shared" si="16"/>
        <v>0</v>
      </c>
      <c r="AK51" s="268">
        <f t="shared" si="16"/>
        <v>0</v>
      </c>
      <c r="AL51" s="269">
        <f>SUM(G51:AK51)</f>
        <v>5</v>
      </c>
      <c r="AM51" s="270"/>
      <c r="AN51" s="270" t="b">
        <v>0</v>
      </c>
    </row>
    <row r="52" ht="15.75" customHeight="1">
      <c r="A52" s="249" t="s">
        <v>20</v>
      </c>
      <c r="B52" s="256" t="s">
        <v>29</v>
      </c>
      <c r="C52" s="256" t="s">
        <v>11</v>
      </c>
      <c r="D52" s="256"/>
      <c r="E52" s="205"/>
      <c r="F52" s="205"/>
      <c r="G52" s="258"/>
      <c r="H52" s="258"/>
      <c r="I52" s="259"/>
      <c r="J52" s="271"/>
      <c r="K52" s="271"/>
      <c r="L52" s="351"/>
      <c r="M52" s="350"/>
      <c r="N52" s="258"/>
      <c r="O52" s="257"/>
      <c r="P52" s="271"/>
      <c r="Q52" s="271"/>
      <c r="R52" s="271"/>
      <c r="S52" s="351"/>
      <c r="T52" s="350"/>
      <c r="U52" s="258"/>
      <c r="V52" s="258"/>
      <c r="W52" s="271"/>
      <c r="X52" s="271"/>
      <c r="Y52" s="271"/>
      <c r="Z52" s="351"/>
      <c r="AA52" s="350"/>
      <c r="AB52" s="258"/>
      <c r="AC52" s="258"/>
      <c r="AD52" s="271"/>
      <c r="AE52" s="271"/>
      <c r="AF52" s="271"/>
      <c r="AG52" s="351"/>
      <c r="AH52" s="350"/>
      <c r="AI52" s="258"/>
      <c r="AJ52" s="258"/>
      <c r="AK52" s="271"/>
      <c r="AL52" s="262">
        <f>SUM(G52:AJ52)</f>
        <v>0</v>
      </c>
      <c r="AM52" s="264"/>
      <c r="AN52" s="263" t="b">
        <v>0</v>
      </c>
    </row>
    <row r="53" ht="15.75" customHeight="1">
      <c r="A53" s="249" t="s">
        <v>20</v>
      </c>
      <c r="B53" s="256" t="s">
        <v>29</v>
      </c>
      <c r="C53" s="256" t="s">
        <v>11</v>
      </c>
      <c r="D53" s="256" t="s">
        <v>162</v>
      </c>
      <c r="E53" s="205"/>
      <c r="F53" s="205"/>
      <c r="G53" s="258">
        <v>1.0</v>
      </c>
      <c r="H53" s="258">
        <v>1.0</v>
      </c>
      <c r="I53" s="259">
        <v>1.0</v>
      </c>
      <c r="J53" s="271">
        <v>1.0</v>
      </c>
      <c r="K53" s="271">
        <v>1.0</v>
      </c>
      <c r="L53" s="351">
        <v>1.0</v>
      </c>
      <c r="M53" s="350">
        <v>1.0</v>
      </c>
      <c r="N53" s="258">
        <v>1.0</v>
      </c>
      <c r="O53" s="257">
        <v>1.0</v>
      </c>
      <c r="P53" s="271">
        <v>1.0</v>
      </c>
      <c r="Q53" s="271">
        <v>1.0</v>
      </c>
      <c r="R53" s="271">
        <v>1.0</v>
      </c>
      <c r="S53" s="351">
        <v>1.0</v>
      </c>
      <c r="T53" s="350">
        <v>1.0</v>
      </c>
      <c r="U53" s="258">
        <v>1.0</v>
      </c>
      <c r="V53" s="258">
        <v>1.0</v>
      </c>
      <c r="W53" s="271">
        <v>1.0</v>
      </c>
      <c r="X53" s="271">
        <v>1.0</v>
      </c>
      <c r="Y53" s="271">
        <v>1.0</v>
      </c>
      <c r="Z53" s="351">
        <v>1.0</v>
      </c>
      <c r="AA53" s="350">
        <v>1.0</v>
      </c>
      <c r="AB53" s="258">
        <v>1.0</v>
      </c>
      <c r="AC53" s="258">
        <v>1.0</v>
      </c>
      <c r="AD53" s="271">
        <v>1.0</v>
      </c>
      <c r="AE53" s="271">
        <v>1.0</v>
      </c>
      <c r="AF53" s="271">
        <v>1.0</v>
      </c>
      <c r="AG53" s="351">
        <v>1.0</v>
      </c>
      <c r="AH53" s="350">
        <v>1.0</v>
      </c>
      <c r="AI53" s="258">
        <v>1.0</v>
      </c>
      <c r="AJ53" s="258">
        <v>1.0</v>
      </c>
      <c r="AK53" s="271">
        <v>1.0</v>
      </c>
      <c r="AL53" s="262">
        <f t="shared" ref="AL53:AL54" si="18">SUM(G53:AK53)</f>
        <v>31</v>
      </c>
      <c r="AM53" s="264"/>
      <c r="AN53" s="263" t="b">
        <v>0</v>
      </c>
    </row>
    <row r="54" ht="15.75" customHeight="1">
      <c r="A54" s="266" t="s">
        <v>20</v>
      </c>
      <c r="B54" s="267" t="s">
        <v>29</v>
      </c>
      <c r="C54" s="267" t="s">
        <v>11</v>
      </c>
      <c r="D54" s="267" t="s">
        <v>141</v>
      </c>
      <c r="E54" s="243"/>
      <c r="F54" s="243"/>
      <c r="G54" s="268">
        <f t="shared" ref="G54:AK54" si="17">SUM(G52:G53)</f>
        <v>1</v>
      </c>
      <c r="H54" s="268">
        <f t="shared" si="17"/>
        <v>1</v>
      </c>
      <c r="I54" s="268">
        <f t="shared" si="17"/>
        <v>1</v>
      </c>
      <c r="J54" s="268">
        <f t="shared" si="17"/>
        <v>1</v>
      </c>
      <c r="K54" s="268">
        <f t="shared" si="17"/>
        <v>1</v>
      </c>
      <c r="L54" s="268">
        <f t="shared" si="17"/>
        <v>1</v>
      </c>
      <c r="M54" s="268">
        <f t="shared" si="17"/>
        <v>1</v>
      </c>
      <c r="N54" s="268">
        <f t="shared" si="17"/>
        <v>1</v>
      </c>
      <c r="O54" s="268">
        <f t="shared" si="17"/>
        <v>1</v>
      </c>
      <c r="P54" s="268">
        <f t="shared" si="17"/>
        <v>1</v>
      </c>
      <c r="Q54" s="268">
        <f t="shared" si="17"/>
        <v>1</v>
      </c>
      <c r="R54" s="268">
        <f t="shared" si="17"/>
        <v>1</v>
      </c>
      <c r="S54" s="268">
        <f t="shared" si="17"/>
        <v>1</v>
      </c>
      <c r="T54" s="268">
        <f t="shared" si="17"/>
        <v>1</v>
      </c>
      <c r="U54" s="268">
        <f t="shared" si="17"/>
        <v>1</v>
      </c>
      <c r="V54" s="268">
        <f t="shared" si="17"/>
        <v>1</v>
      </c>
      <c r="W54" s="268">
        <f t="shared" si="17"/>
        <v>1</v>
      </c>
      <c r="X54" s="268">
        <f t="shared" si="17"/>
        <v>1</v>
      </c>
      <c r="Y54" s="268">
        <f t="shared" si="17"/>
        <v>1</v>
      </c>
      <c r="Z54" s="268">
        <f t="shared" si="17"/>
        <v>1</v>
      </c>
      <c r="AA54" s="268">
        <f t="shared" si="17"/>
        <v>1</v>
      </c>
      <c r="AB54" s="268">
        <f t="shared" si="17"/>
        <v>1</v>
      </c>
      <c r="AC54" s="268">
        <f t="shared" si="17"/>
        <v>1</v>
      </c>
      <c r="AD54" s="268">
        <f t="shared" si="17"/>
        <v>1</v>
      </c>
      <c r="AE54" s="268">
        <f t="shared" si="17"/>
        <v>1</v>
      </c>
      <c r="AF54" s="268">
        <f t="shared" si="17"/>
        <v>1</v>
      </c>
      <c r="AG54" s="268">
        <f t="shared" si="17"/>
        <v>1</v>
      </c>
      <c r="AH54" s="268">
        <f t="shared" si="17"/>
        <v>1</v>
      </c>
      <c r="AI54" s="268">
        <f t="shared" si="17"/>
        <v>1</v>
      </c>
      <c r="AJ54" s="268">
        <f t="shared" si="17"/>
        <v>1</v>
      </c>
      <c r="AK54" s="268">
        <f t="shared" si="17"/>
        <v>1</v>
      </c>
      <c r="AL54" s="269">
        <f t="shared" si="18"/>
        <v>31</v>
      </c>
      <c r="AM54" s="270"/>
      <c r="AN54" s="270" t="b">
        <v>0</v>
      </c>
    </row>
    <row r="55" ht="15.75" customHeight="1">
      <c r="A55" s="249" t="s">
        <v>20</v>
      </c>
      <c r="B55" s="256" t="s">
        <v>29</v>
      </c>
      <c r="C55" s="256" t="s">
        <v>7</v>
      </c>
      <c r="D55" s="256" t="s">
        <v>269</v>
      </c>
      <c r="E55" s="205"/>
      <c r="F55" s="205"/>
      <c r="G55" s="258"/>
      <c r="H55" s="258"/>
      <c r="I55" s="259"/>
      <c r="J55" s="271"/>
      <c r="K55" s="271"/>
      <c r="L55" s="351"/>
      <c r="M55" s="350"/>
      <c r="N55" s="258"/>
      <c r="O55" s="257"/>
      <c r="P55" s="271"/>
      <c r="Q55" s="271"/>
      <c r="R55" s="271"/>
      <c r="S55" s="351"/>
      <c r="T55" s="350"/>
      <c r="U55" s="258"/>
      <c r="V55" s="258"/>
      <c r="W55" s="271"/>
      <c r="X55" s="271"/>
      <c r="Y55" s="271"/>
      <c r="Z55" s="351"/>
      <c r="AA55" s="350"/>
      <c r="AB55" s="258"/>
      <c r="AC55" s="258"/>
      <c r="AD55" s="271"/>
      <c r="AE55" s="271">
        <v>1.0</v>
      </c>
      <c r="AF55" s="271"/>
      <c r="AG55" s="351"/>
      <c r="AH55" s="350"/>
      <c r="AI55" s="258"/>
      <c r="AJ55" s="258"/>
      <c r="AK55" s="271"/>
      <c r="AL55" s="262">
        <f>SUM(G55:AJ55)</f>
        <v>1</v>
      </c>
      <c r="AM55" s="264"/>
      <c r="AN55" s="263" t="b">
        <v>1</v>
      </c>
    </row>
    <row r="56" ht="15.75" customHeight="1">
      <c r="A56" s="266" t="s">
        <v>20</v>
      </c>
      <c r="B56" s="267" t="s">
        <v>29</v>
      </c>
      <c r="C56" s="267" t="s">
        <v>7</v>
      </c>
      <c r="D56" s="267" t="s">
        <v>267</v>
      </c>
      <c r="E56" s="243"/>
      <c r="F56" s="243"/>
      <c r="G56" s="268">
        <f t="shared" ref="G56:AK56" si="19">SUM(G55)</f>
        <v>0</v>
      </c>
      <c r="H56" s="268">
        <f t="shared" si="19"/>
        <v>0</v>
      </c>
      <c r="I56" s="268">
        <f t="shared" si="19"/>
        <v>0</v>
      </c>
      <c r="J56" s="268">
        <f t="shared" si="19"/>
        <v>0</v>
      </c>
      <c r="K56" s="268">
        <f t="shared" si="19"/>
        <v>0</v>
      </c>
      <c r="L56" s="268">
        <f t="shared" si="19"/>
        <v>0</v>
      </c>
      <c r="M56" s="268">
        <f t="shared" si="19"/>
        <v>0</v>
      </c>
      <c r="N56" s="268">
        <f t="shared" si="19"/>
        <v>0</v>
      </c>
      <c r="O56" s="268">
        <f t="shared" si="19"/>
        <v>0</v>
      </c>
      <c r="P56" s="268">
        <f t="shared" si="19"/>
        <v>0</v>
      </c>
      <c r="Q56" s="268">
        <f t="shared" si="19"/>
        <v>0</v>
      </c>
      <c r="R56" s="268">
        <f t="shared" si="19"/>
        <v>0</v>
      </c>
      <c r="S56" s="268">
        <f t="shared" si="19"/>
        <v>0</v>
      </c>
      <c r="T56" s="268">
        <f t="shared" si="19"/>
        <v>0</v>
      </c>
      <c r="U56" s="268">
        <f t="shared" si="19"/>
        <v>0</v>
      </c>
      <c r="V56" s="268">
        <f t="shared" si="19"/>
        <v>0</v>
      </c>
      <c r="W56" s="268">
        <f t="shared" si="19"/>
        <v>0</v>
      </c>
      <c r="X56" s="268">
        <f t="shared" si="19"/>
        <v>0</v>
      </c>
      <c r="Y56" s="268">
        <f t="shared" si="19"/>
        <v>0</v>
      </c>
      <c r="Z56" s="268">
        <f t="shared" si="19"/>
        <v>0</v>
      </c>
      <c r="AA56" s="268">
        <f t="shared" si="19"/>
        <v>0</v>
      </c>
      <c r="AB56" s="268">
        <f t="shared" si="19"/>
        <v>0</v>
      </c>
      <c r="AC56" s="268">
        <f t="shared" si="19"/>
        <v>0</v>
      </c>
      <c r="AD56" s="268">
        <f t="shared" si="19"/>
        <v>0</v>
      </c>
      <c r="AE56" s="268">
        <f t="shared" si="19"/>
        <v>1</v>
      </c>
      <c r="AF56" s="268">
        <f t="shared" si="19"/>
        <v>0</v>
      </c>
      <c r="AG56" s="268">
        <f t="shared" si="19"/>
        <v>0</v>
      </c>
      <c r="AH56" s="268">
        <f t="shared" si="19"/>
        <v>0</v>
      </c>
      <c r="AI56" s="268">
        <f t="shared" si="19"/>
        <v>0</v>
      </c>
      <c r="AJ56" s="268">
        <f t="shared" si="19"/>
        <v>0</v>
      </c>
      <c r="AK56" s="268">
        <f t="shared" si="19"/>
        <v>0</v>
      </c>
      <c r="AL56" s="269">
        <f>SUM(G56:AK56)</f>
        <v>1</v>
      </c>
      <c r="AM56" s="270"/>
      <c r="AN56" s="270" t="b">
        <v>0</v>
      </c>
    </row>
    <row r="57" ht="15.75" customHeight="1">
      <c r="A57" s="249" t="s">
        <v>20</v>
      </c>
      <c r="B57" s="289" t="s">
        <v>29</v>
      </c>
      <c r="C57" s="256" t="s">
        <v>22</v>
      </c>
      <c r="D57" s="256" t="s">
        <v>280</v>
      </c>
      <c r="E57" s="205"/>
      <c r="F57" s="205"/>
      <c r="G57" s="258"/>
      <c r="H57" s="258"/>
      <c r="I57" s="259"/>
      <c r="J57" s="259"/>
      <c r="K57" s="259"/>
      <c r="L57" s="349"/>
      <c r="M57" s="350"/>
      <c r="N57" s="258"/>
      <c r="O57" s="257"/>
      <c r="P57" s="259"/>
      <c r="Q57" s="259"/>
      <c r="R57" s="259"/>
      <c r="S57" s="349"/>
      <c r="T57" s="350"/>
      <c r="U57" s="258"/>
      <c r="V57" s="258"/>
      <c r="W57" s="259"/>
      <c r="X57" s="259"/>
      <c r="Y57" s="259"/>
      <c r="Z57" s="349"/>
      <c r="AA57" s="350"/>
      <c r="AB57" s="258"/>
      <c r="AC57" s="258"/>
      <c r="AD57" s="259"/>
      <c r="AE57" s="259"/>
      <c r="AF57" s="259"/>
      <c r="AG57" s="349"/>
      <c r="AH57" s="350"/>
      <c r="AI57" s="258">
        <v>1.0</v>
      </c>
      <c r="AJ57" s="258"/>
      <c r="AK57" s="259"/>
      <c r="AL57" s="262">
        <f t="shared" ref="AL57:AL58" si="20">SUM(G57:AJ57)</f>
        <v>1</v>
      </c>
      <c r="AM57" s="264"/>
      <c r="AN57" s="263" t="b">
        <v>1</v>
      </c>
    </row>
    <row r="58" ht="15.75" customHeight="1">
      <c r="A58" s="249" t="s">
        <v>20</v>
      </c>
      <c r="B58" s="289" t="s">
        <v>29</v>
      </c>
      <c r="C58" s="256" t="s">
        <v>22</v>
      </c>
      <c r="D58" s="256"/>
      <c r="E58" s="205"/>
      <c r="F58" s="205"/>
      <c r="G58" s="258"/>
      <c r="H58" s="258"/>
      <c r="I58" s="259"/>
      <c r="J58" s="259"/>
      <c r="K58" s="259"/>
      <c r="L58" s="349"/>
      <c r="M58" s="350"/>
      <c r="N58" s="258"/>
      <c r="O58" s="257"/>
      <c r="P58" s="259"/>
      <c r="Q58" s="259"/>
      <c r="R58" s="259"/>
      <c r="S58" s="349"/>
      <c r="T58" s="350"/>
      <c r="U58" s="258"/>
      <c r="V58" s="258"/>
      <c r="W58" s="259"/>
      <c r="X58" s="259"/>
      <c r="Y58" s="259"/>
      <c r="Z58" s="349"/>
      <c r="AA58" s="350"/>
      <c r="AB58" s="258"/>
      <c r="AC58" s="258"/>
      <c r="AD58" s="259"/>
      <c r="AE58" s="259"/>
      <c r="AF58" s="259"/>
      <c r="AG58" s="349"/>
      <c r="AH58" s="350"/>
      <c r="AI58" s="258"/>
      <c r="AJ58" s="258"/>
      <c r="AK58" s="259"/>
      <c r="AL58" s="262">
        <f t="shared" si="20"/>
        <v>0</v>
      </c>
      <c r="AM58" s="265"/>
      <c r="AN58" s="263" t="b">
        <v>0</v>
      </c>
    </row>
    <row r="59" ht="15.75" customHeight="1">
      <c r="A59" s="266" t="s">
        <v>20</v>
      </c>
      <c r="B59" s="267" t="s">
        <v>29</v>
      </c>
      <c r="C59" s="291" t="s">
        <v>22</v>
      </c>
      <c r="D59" s="292" t="s">
        <v>279</v>
      </c>
      <c r="E59" s="32"/>
      <c r="F59" s="32"/>
      <c r="G59" s="268">
        <f t="shared" ref="G59:AK59" si="21">SUM(G57:G58)</f>
        <v>0</v>
      </c>
      <c r="H59" s="268">
        <f t="shared" si="21"/>
        <v>0</v>
      </c>
      <c r="I59" s="268">
        <f t="shared" si="21"/>
        <v>0</v>
      </c>
      <c r="J59" s="268">
        <f t="shared" si="21"/>
        <v>0</v>
      </c>
      <c r="K59" s="268">
        <f t="shared" si="21"/>
        <v>0</v>
      </c>
      <c r="L59" s="268">
        <f t="shared" si="21"/>
        <v>0</v>
      </c>
      <c r="M59" s="268">
        <f t="shared" si="21"/>
        <v>0</v>
      </c>
      <c r="N59" s="268">
        <f t="shared" si="21"/>
        <v>0</v>
      </c>
      <c r="O59" s="268">
        <f t="shared" si="21"/>
        <v>0</v>
      </c>
      <c r="P59" s="268">
        <f t="shared" si="21"/>
        <v>0</v>
      </c>
      <c r="Q59" s="268">
        <f t="shared" si="21"/>
        <v>0</v>
      </c>
      <c r="R59" s="268">
        <f t="shared" si="21"/>
        <v>0</v>
      </c>
      <c r="S59" s="268">
        <f t="shared" si="21"/>
        <v>0</v>
      </c>
      <c r="T59" s="268">
        <f t="shared" si="21"/>
        <v>0</v>
      </c>
      <c r="U59" s="268">
        <f t="shared" si="21"/>
        <v>0</v>
      </c>
      <c r="V59" s="268">
        <f t="shared" si="21"/>
        <v>0</v>
      </c>
      <c r="W59" s="268">
        <f t="shared" si="21"/>
        <v>0</v>
      </c>
      <c r="X59" s="268">
        <f t="shared" si="21"/>
        <v>0</v>
      </c>
      <c r="Y59" s="268">
        <f t="shared" si="21"/>
        <v>0</v>
      </c>
      <c r="Z59" s="268">
        <f t="shared" si="21"/>
        <v>0</v>
      </c>
      <c r="AA59" s="268">
        <f t="shared" si="21"/>
        <v>0</v>
      </c>
      <c r="AB59" s="268">
        <f t="shared" si="21"/>
        <v>0</v>
      </c>
      <c r="AC59" s="268">
        <f t="shared" si="21"/>
        <v>0</v>
      </c>
      <c r="AD59" s="268">
        <f t="shared" si="21"/>
        <v>0</v>
      </c>
      <c r="AE59" s="268">
        <f t="shared" si="21"/>
        <v>0</v>
      </c>
      <c r="AF59" s="268">
        <f t="shared" si="21"/>
        <v>0</v>
      </c>
      <c r="AG59" s="268">
        <f t="shared" si="21"/>
        <v>0</v>
      </c>
      <c r="AH59" s="268">
        <f t="shared" si="21"/>
        <v>0</v>
      </c>
      <c r="AI59" s="268">
        <f t="shared" si="21"/>
        <v>1</v>
      </c>
      <c r="AJ59" s="268">
        <f t="shared" si="21"/>
        <v>0</v>
      </c>
      <c r="AK59" s="268">
        <f t="shared" si="21"/>
        <v>0</v>
      </c>
      <c r="AL59" s="269">
        <f>SUM(G59:AK59)</f>
        <v>1</v>
      </c>
      <c r="AM59" s="270"/>
      <c r="AN59" s="270" t="b">
        <v>0</v>
      </c>
    </row>
    <row r="60" ht="15.75" customHeight="1">
      <c r="A60" s="249" t="s">
        <v>24</v>
      </c>
      <c r="B60" s="256" t="s">
        <v>43</v>
      </c>
      <c r="C60" s="256" t="s">
        <v>7</v>
      </c>
      <c r="D60" s="273" t="s">
        <v>275</v>
      </c>
      <c r="E60" s="205"/>
      <c r="F60" s="205"/>
      <c r="G60" s="258"/>
      <c r="H60" s="258"/>
      <c r="I60" s="259"/>
      <c r="J60" s="259"/>
      <c r="K60" s="259"/>
      <c r="L60" s="349"/>
      <c r="M60" s="350"/>
      <c r="N60" s="258"/>
      <c r="O60" s="257"/>
      <c r="P60" s="259"/>
      <c r="Q60" s="259"/>
      <c r="R60" s="259"/>
      <c r="S60" s="349"/>
      <c r="T60" s="350"/>
      <c r="U60" s="258"/>
      <c r="V60" s="258"/>
      <c r="W60" s="259"/>
      <c r="X60" s="259"/>
      <c r="Y60" s="259"/>
      <c r="Z60" s="349"/>
      <c r="AA60" s="350"/>
      <c r="AB60" s="258"/>
      <c r="AC60" s="258"/>
      <c r="AD60" s="259"/>
      <c r="AE60" s="259"/>
      <c r="AF60" s="259"/>
      <c r="AG60" s="349"/>
      <c r="AH60" s="350"/>
      <c r="AI60" s="258"/>
      <c r="AJ60" s="258"/>
      <c r="AK60" s="259"/>
      <c r="AL60" s="262">
        <f t="shared" ref="AL60:AL61" si="22">SUM(G60:AJ60)</f>
        <v>0</v>
      </c>
      <c r="AM60" s="264"/>
      <c r="AN60" s="263" t="b">
        <v>0</v>
      </c>
    </row>
    <row r="61" ht="15.75" customHeight="1">
      <c r="A61" s="249" t="s">
        <v>24</v>
      </c>
      <c r="B61" s="256" t="s">
        <v>43</v>
      </c>
      <c r="C61" s="256" t="s">
        <v>7</v>
      </c>
      <c r="D61" s="273" t="s">
        <v>269</v>
      </c>
      <c r="E61" s="205"/>
      <c r="F61" s="205"/>
      <c r="G61" s="258">
        <v>1.0</v>
      </c>
      <c r="H61" s="258"/>
      <c r="I61" s="259"/>
      <c r="J61" s="259"/>
      <c r="K61" s="259"/>
      <c r="L61" s="349"/>
      <c r="M61" s="350"/>
      <c r="N61" s="258"/>
      <c r="O61" s="257">
        <v>1.0</v>
      </c>
      <c r="P61" s="259"/>
      <c r="Q61" s="259"/>
      <c r="R61" s="259"/>
      <c r="S61" s="349"/>
      <c r="T61" s="350"/>
      <c r="U61" s="258">
        <v>1.0</v>
      </c>
      <c r="V61" s="258"/>
      <c r="W61" s="259"/>
      <c r="X61" s="259"/>
      <c r="Y61" s="259"/>
      <c r="Z61" s="349"/>
      <c r="AA61" s="350"/>
      <c r="AB61" s="258">
        <v>1.0</v>
      </c>
      <c r="AC61" s="258"/>
      <c r="AD61" s="259"/>
      <c r="AE61" s="259"/>
      <c r="AF61" s="259"/>
      <c r="AG61" s="349"/>
      <c r="AH61" s="350"/>
      <c r="AI61" s="258"/>
      <c r="AJ61" s="258">
        <v>1.0</v>
      </c>
      <c r="AK61" s="259"/>
      <c r="AL61" s="262">
        <f t="shared" si="22"/>
        <v>5</v>
      </c>
      <c r="AM61" s="265"/>
      <c r="AN61" s="263" t="b">
        <v>1</v>
      </c>
    </row>
    <row r="62" ht="15.75" customHeight="1">
      <c r="A62" s="266" t="s">
        <v>24</v>
      </c>
      <c r="B62" s="267" t="s">
        <v>43</v>
      </c>
      <c r="C62" s="267" t="s">
        <v>7</v>
      </c>
      <c r="D62" s="283" t="s">
        <v>267</v>
      </c>
      <c r="E62" s="284"/>
      <c r="F62" s="285"/>
      <c r="G62" s="268">
        <f t="shared" ref="G62:AK62" si="23">SUM(G60:G61)</f>
        <v>1</v>
      </c>
      <c r="H62" s="268">
        <f t="shared" si="23"/>
        <v>0</v>
      </c>
      <c r="I62" s="268">
        <f t="shared" si="23"/>
        <v>0</v>
      </c>
      <c r="J62" s="268">
        <f t="shared" si="23"/>
        <v>0</v>
      </c>
      <c r="K62" s="268">
        <f t="shared" si="23"/>
        <v>0</v>
      </c>
      <c r="L62" s="268">
        <f t="shared" si="23"/>
        <v>0</v>
      </c>
      <c r="M62" s="268">
        <f t="shared" si="23"/>
        <v>0</v>
      </c>
      <c r="N62" s="268">
        <f t="shared" si="23"/>
        <v>0</v>
      </c>
      <c r="O62" s="268">
        <f t="shared" si="23"/>
        <v>1</v>
      </c>
      <c r="P62" s="268">
        <f t="shared" si="23"/>
        <v>0</v>
      </c>
      <c r="Q62" s="268">
        <f t="shared" si="23"/>
        <v>0</v>
      </c>
      <c r="R62" s="268">
        <f t="shared" si="23"/>
        <v>0</v>
      </c>
      <c r="S62" s="268">
        <f t="shared" si="23"/>
        <v>0</v>
      </c>
      <c r="T62" s="268">
        <f t="shared" si="23"/>
        <v>0</v>
      </c>
      <c r="U62" s="268">
        <f t="shared" si="23"/>
        <v>1</v>
      </c>
      <c r="V62" s="268">
        <f t="shared" si="23"/>
        <v>0</v>
      </c>
      <c r="W62" s="268">
        <f t="shared" si="23"/>
        <v>0</v>
      </c>
      <c r="X62" s="268">
        <f t="shared" si="23"/>
        <v>0</v>
      </c>
      <c r="Y62" s="268">
        <f t="shared" si="23"/>
        <v>0</v>
      </c>
      <c r="Z62" s="268">
        <f t="shared" si="23"/>
        <v>0</v>
      </c>
      <c r="AA62" s="268">
        <f t="shared" si="23"/>
        <v>0</v>
      </c>
      <c r="AB62" s="268">
        <f t="shared" si="23"/>
        <v>1</v>
      </c>
      <c r="AC62" s="268">
        <f t="shared" si="23"/>
        <v>0</v>
      </c>
      <c r="AD62" s="268">
        <f t="shared" si="23"/>
        <v>0</v>
      </c>
      <c r="AE62" s="268">
        <f t="shared" si="23"/>
        <v>0</v>
      </c>
      <c r="AF62" s="268">
        <f t="shared" si="23"/>
        <v>0</v>
      </c>
      <c r="AG62" s="268">
        <f t="shared" si="23"/>
        <v>0</v>
      </c>
      <c r="AH62" s="268">
        <f t="shared" si="23"/>
        <v>0</v>
      </c>
      <c r="AI62" s="268">
        <f t="shared" si="23"/>
        <v>0</v>
      </c>
      <c r="AJ62" s="268">
        <f t="shared" si="23"/>
        <v>1</v>
      </c>
      <c r="AK62" s="268">
        <f t="shared" si="23"/>
        <v>0</v>
      </c>
      <c r="AL62" s="269">
        <f>SUM(G62:AK62)</f>
        <v>5</v>
      </c>
      <c r="AM62" s="270"/>
      <c r="AN62" s="270" t="b">
        <v>0</v>
      </c>
    </row>
    <row r="63" ht="15.75" customHeight="1">
      <c r="A63" s="249" t="s">
        <v>24</v>
      </c>
      <c r="B63" s="256" t="s">
        <v>43</v>
      </c>
      <c r="C63" s="256" t="s">
        <v>15</v>
      </c>
      <c r="D63" s="273"/>
      <c r="E63" s="205"/>
      <c r="F63" s="205"/>
      <c r="G63" s="258"/>
      <c r="H63" s="258"/>
      <c r="I63" s="259"/>
      <c r="J63" s="259"/>
      <c r="K63" s="259"/>
      <c r="L63" s="349"/>
      <c r="M63" s="350"/>
      <c r="N63" s="258"/>
      <c r="O63" s="257"/>
      <c r="P63" s="259"/>
      <c r="Q63" s="259"/>
      <c r="R63" s="259"/>
      <c r="S63" s="349"/>
      <c r="T63" s="350"/>
      <c r="U63" s="258"/>
      <c r="V63" s="258"/>
      <c r="W63" s="259"/>
      <c r="X63" s="259"/>
      <c r="Y63" s="259"/>
      <c r="Z63" s="349"/>
      <c r="AA63" s="350"/>
      <c r="AB63" s="258"/>
      <c r="AC63" s="258"/>
      <c r="AD63" s="259"/>
      <c r="AE63" s="259"/>
      <c r="AF63" s="259"/>
      <c r="AG63" s="349"/>
      <c r="AH63" s="350"/>
      <c r="AI63" s="258"/>
      <c r="AJ63" s="258"/>
      <c r="AK63" s="259"/>
      <c r="AL63" s="262">
        <f>SUM(G63:AJ63)</f>
        <v>0</v>
      </c>
      <c r="AM63" s="264"/>
      <c r="AN63" s="263" t="b">
        <v>0</v>
      </c>
    </row>
    <row r="64" ht="15.75" customHeight="1">
      <c r="A64" s="266" t="s">
        <v>24</v>
      </c>
      <c r="B64" s="267" t="s">
        <v>43</v>
      </c>
      <c r="C64" s="267" t="s">
        <v>15</v>
      </c>
      <c r="D64" s="283" t="s">
        <v>245</v>
      </c>
      <c r="E64" s="284"/>
      <c r="F64" s="285"/>
      <c r="G64" s="268">
        <f t="shared" ref="G64:AK64" si="24">SUM(G63)</f>
        <v>0</v>
      </c>
      <c r="H64" s="268">
        <f t="shared" si="24"/>
        <v>0</v>
      </c>
      <c r="I64" s="268">
        <f t="shared" si="24"/>
        <v>0</v>
      </c>
      <c r="J64" s="268">
        <f t="shared" si="24"/>
        <v>0</v>
      </c>
      <c r="K64" s="268">
        <f t="shared" si="24"/>
        <v>0</v>
      </c>
      <c r="L64" s="268">
        <f t="shared" si="24"/>
        <v>0</v>
      </c>
      <c r="M64" s="268">
        <f t="shared" si="24"/>
        <v>0</v>
      </c>
      <c r="N64" s="268">
        <f t="shared" si="24"/>
        <v>0</v>
      </c>
      <c r="O64" s="268">
        <f t="shared" si="24"/>
        <v>0</v>
      </c>
      <c r="P64" s="268">
        <f t="shared" si="24"/>
        <v>0</v>
      </c>
      <c r="Q64" s="268">
        <f t="shared" si="24"/>
        <v>0</v>
      </c>
      <c r="R64" s="268">
        <f t="shared" si="24"/>
        <v>0</v>
      </c>
      <c r="S64" s="268">
        <f t="shared" si="24"/>
        <v>0</v>
      </c>
      <c r="T64" s="268">
        <f t="shared" si="24"/>
        <v>0</v>
      </c>
      <c r="U64" s="268">
        <f t="shared" si="24"/>
        <v>0</v>
      </c>
      <c r="V64" s="268">
        <f t="shared" si="24"/>
        <v>0</v>
      </c>
      <c r="W64" s="268">
        <f t="shared" si="24"/>
        <v>0</v>
      </c>
      <c r="X64" s="268">
        <f t="shared" si="24"/>
        <v>0</v>
      </c>
      <c r="Y64" s="268">
        <f t="shared" si="24"/>
        <v>0</v>
      </c>
      <c r="Z64" s="268">
        <f t="shared" si="24"/>
        <v>0</v>
      </c>
      <c r="AA64" s="268">
        <f t="shared" si="24"/>
        <v>0</v>
      </c>
      <c r="AB64" s="268">
        <f t="shared" si="24"/>
        <v>0</v>
      </c>
      <c r="AC64" s="268">
        <f t="shared" si="24"/>
        <v>0</v>
      </c>
      <c r="AD64" s="268">
        <f t="shared" si="24"/>
        <v>0</v>
      </c>
      <c r="AE64" s="268">
        <f t="shared" si="24"/>
        <v>0</v>
      </c>
      <c r="AF64" s="268">
        <f t="shared" si="24"/>
        <v>0</v>
      </c>
      <c r="AG64" s="268">
        <f t="shared" si="24"/>
        <v>0</v>
      </c>
      <c r="AH64" s="268">
        <f t="shared" si="24"/>
        <v>0</v>
      </c>
      <c r="AI64" s="268">
        <f t="shared" si="24"/>
        <v>0</v>
      </c>
      <c r="AJ64" s="268">
        <f t="shared" si="24"/>
        <v>0</v>
      </c>
      <c r="AK64" s="268">
        <f t="shared" si="24"/>
        <v>0</v>
      </c>
      <c r="AL64" s="269">
        <f>SUM(G64:AK64)</f>
        <v>0</v>
      </c>
      <c r="AM64" s="270"/>
      <c r="AN64" s="270" t="b">
        <v>0</v>
      </c>
    </row>
    <row r="65" ht="15.75" customHeight="1">
      <c r="A65" s="340" t="s">
        <v>24</v>
      </c>
      <c r="B65" s="256" t="s">
        <v>43</v>
      </c>
      <c r="C65" s="256" t="s">
        <v>11</v>
      </c>
      <c r="D65" s="273"/>
      <c r="E65" s="205"/>
      <c r="F65" s="205"/>
      <c r="G65" s="258"/>
      <c r="H65" s="258"/>
      <c r="I65" s="259"/>
      <c r="J65" s="259"/>
      <c r="K65" s="259"/>
      <c r="L65" s="349"/>
      <c r="M65" s="350"/>
      <c r="N65" s="258"/>
      <c r="O65" s="257"/>
      <c r="P65" s="259"/>
      <c r="Q65" s="259"/>
      <c r="R65" s="259"/>
      <c r="S65" s="349"/>
      <c r="T65" s="350"/>
      <c r="U65" s="258"/>
      <c r="V65" s="258"/>
      <c r="W65" s="259"/>
      <c r="X65" s="259"/>
      <c r="Y65" s="259"/>
      <c r="Z65" s="349"/>
      <c r="AA65" s="350"/>
      <c r="AB65" s="258"/>
      <c r="AC65" s="258"/>
      <c r="AD65" s="259"/>
      <c r="AE65" s="259"/>
      <c r="AF65" s="259"/>
      <c r="AG65" s="349"/>
      <c r="AH65" s="350"/>
      <c r="AI65" s="258"/>
      <c r="AJ65" s="258"/>
      <c r="AK65" s="259"/>
      <c r="AL65" s="262"/>
      <c r="AM65" s="264"/>
      <c r="AN65" s="263" t="b">
        <v>0</v>
      </c>
    </row>
    <row r="66" ht="15.75" customHeight="1">
      <c r="A66" s="341" t="s">
        <v>24</v>
      </c>
      <c r="B66" s="267" t="s">
        <v>43</v>
      </c>
      <c r="C66" s="267" t="s">
        <v>11</v>
      </c>
      <c r="D66" s="283" t="s">
        <v>141</v>
      </c>
      <c r="E66" s="284"/>
      <c r="F66" s="285"/>
      <c r="G66" s="268">
        <f t="shared" ref="G66:AK66" si="25">SUM(G65)</f>
        <v>0</v>
      </c>
      <c r="H66" s="268">
        <f t="shared" si="25"/>
        <v>0</v>
      </c>
      <c r="I66" s="268">
        <f t="shared" si="25"/>
        <v>0</v>
      </c>
      <c r="J66" s="268">
        <f t="shared" si="25"/>
        <v>0</v>
      </c>
      <c r="K66" s="268">
        <f t="shared" si="25"/>
        <v>0</v>
      </c>
      <c r="L66" s="268">
        <f t="shared" si="25"/>
        <v>0</v>
      </c>
      <c r="M66" s="268">
        <f t="shared" si="25"/>
        <v>0</v>
      </c>
      <c r="N66" s="268">
        <f t="shared" si="25"/>
        <v>0</v>
      </c>
      <c r="O66" s="268">
        <f t="shared" si="25"/>
        <v>0</v>
      </c>
      <c r="P66" s="268">
        <f t="shared" si="25"/>
        <v>0</v>
      </c>
      <c r="Q66" s="268">
        <f t="shared" si="25"/>
        <v>0</v>
      </c>
      <c r="R66" s="268">
        <f t="shared" si="25"/>
        <v>0</v>
      </c>
      <c r="S66" s="268">
        <f t="shared" si="25"/>
        <v>0</v>
      </c>
      <c r="T66" s="268">
        <f t="shared" si="25"/>
        <v>0</v>
      </c>
      <c r="U66" s="268">
        <f t="shared" si="25"/>
        <v>0</v>
      </c>
      <c r="V66" s="268">
        <f t="shared" si="25"/>
        <v>0</v>
      </c>
      <c r="W66" s="268">
        <f t="shared" si="25"/>
        <v>0</v>
      </c>
      <c r="X66" s="268">
        <f t="shared" si="25"/>
        <v>0</v>
      </c>
      <c r="Y66" s="268">
        <f t="shared" si="25"/>
        <v>0</v>
      </c>
      <c r="Z66" s="268">
        <f t="shared" si="25"/>
        <v>0</v>
      </c>
      <c r="AA66" s="268">
        <f t="shared" si="25"/>
        <v>0</v>
      </c>
      <c r="AB66" s="268">
        <f t="shared" si="25"/>
        <v>0</v>
      </c>
      <c r="AC66" s="268">
        <f t="shared" si="25"/>
        <v>0</v>
      </c>
      <c r="AD66" s="268">
        <f t="shared" si="25"/>
        <v>0</v>
      </c>
      <c r="AE66" s="268">
        <f t="shared" si="25"/>
        <v>0</v>
      </c>
      <c r="AF66" s="268">
        <f t="shared" si="25"/>
        <v>0</v>
      </c>
      <c r="AG66" s="268">
        <f t="shared" si="25"/>
        <v>0</v>
      </c>
      <c r="AH66" s="268">
        <f t="shared" si="25"/>
        <v>0</v>
      </c>
      <c r="AI66" s="268">
        <f t="shared" si="25"/>
        <v>0</v>
      </c>
      <c r="AJ66" s="268">
        <f t="shared" si="25"/>
        <v>0</v>
      </c>
      <c r="AK66" s="268">
        <f t="shared" si="25"/>
        <v>0</v>
      </c>
      <c r="AL66" s="269">
        <f>SUM(G66:AK66)</f>
        <v>0</v>
      </c>
      <c r="AM66" s="270"/>
      <c r="AN66" s="270" t="b">
        <v>0</v>
      </c>
    </row>
    <row r="67" ht="15.75" customHeight="1">
      <c r="A67" s="249" t="s">
        <v>16</v>
      </c>
      <c r="B67" s="256" t="s">
        <v>77</v>
      </c>
      <c r="C67" s="256" t="s">
        <v>7</v>
      </c>
      <c r="D67" s="273" t="s">
        <v>269</v>
      </c>
      <c r="E67" s="205"/>
      <c r="F67" s="205"/>
      <c r="G67" s="258"/>
      <c r="H67" s="258"/>
      <c r="I67" s="259"/>
      <c r="J67" s="259"/>
      <c r="K67" s="259"/>
      <c r="L67" s="349"/>
      <c r="M67" s="350"/>
      <c r="N67" s="258"/>
      <c r="O67" s="257"/>
      <c r="P67" s="259">
        <v>1.0</v>
      </c>
      <c r="Q67" s="259"/>
      <c r="R67" s="259"/>
      <c r="S67" s="349"/>
      <c r="T67" s="350"/>
      <c r="U67" s="258"/>
      <c r="V67" s="258"/>
      <c r="W67" s="259"/>
      <c r="X67" s="259"/>
      <c r="Y67" s="259"/>
      <c r="Z67" s="349"/>
      <c r="AA67" s="350"/>
      <c r="AB67" s="258"/>
      <c r="AC67" s="258">
        <v>1.0</v>
      </c>
      <c r="AD67" s="259"/>
      <c r="AE67" s="259"/>
      <c r="AF67" s="259"/>
      <c r="AG67" s="349"/>
      <c r="AH67" s="350"/>
      <c r="AI67" s="258"/>
      <c r="AJ67" s="258"/>
      <c r="AK67" s="259"/>
      <c r="AL67" s="262">
        <f t="shared" ref="AL67:AL68" si="26">SUM(G67:AJ67)</f>
        <v>2</v>
      </c>
      <c r="AM67" s="265"/>
      <c r="AN67" s="263" t="b">
        <v>1</v>
      </c>
    </row>
    <row r="68" ht="15.75" customHeight="1">
      <c r="A68" s="249" t="s">
        <v>16</v>
      </c>
      <c r="B68" s="256" t="s">
        <v>77</v>
      </c>
      <c r="C68" s="256" t="s">
        <v>7</v>
      </c>
      <c r="D68" s="273"/>
      <c r="E68" s="205"/>
      <c r="F68" s="205"/>
      <c r="G68" s="258"/>
      <c r="H68" s="258"/>
      <c r="I68" s="259"/>
      <c r="J68" s="259"/>
      <c r="K68" s="259"/>
      <c r="L68" s="349"/>
      <c r="M68" s="350"/>
      <c r="N68" s="258"/>
      <c r="O68" s="257"/>
      <c r="P68" s="259"/>
      <c r="Q68" s="259"/>
      <c r="R68" s="259"/>
      <c r="S68" s="349"/>
      <c r="T68" s="350"/>
      <c r="U68" s="258"/>
      <c r="V68" s="258"/>
      <c r="W68" s="259"/>
      <c r="X68" s="259"/>
      <c r="Y68" s="259"/>
      <c r="Z68" s="349"/>
      <c r="AA68" s="350"/>
      <c r="AB68" s="258"/>
      <c r="AC68" s="258"/>
      <c r="AD68" s="259"/>
      <c r="AE68" s="259"/>
      <c r="AF68" s="259"/>
      <c r="AG68" s="349"/>
      <c r="AH68" s="350"/>
      <c r="AI68" s="258"/>
      <c r="AJ68" s="258"/>
      <c r="AK68" s="259"/>
      <c r="AL68" s="262">
        <f t="shared" si="26"/>
        <v>0</v>
      </c>
      <c r="AM68" s="265"/>
      <c r="AN68" s="263" t="b">
        <v>0</v>
      </c>
    </row>
    <row r="69" ht="15.75" customHeight="1">
      <c r="A69" s="266" t="s">
        <v>16</v>
      </c>
      <c r="B69" s="288" t="s">
        <v>77</v>
      </c>
      <c r="C69" s="267" t="s">
        <v>7</v>
      </c>
      <c r="D69" s="283" t="s">
        <v>267</v>
      </c>
      <c r="E69" s="284"/>
      <c r="F69" s="285"/>
      <c r="G69" s="268">
        <f t="shared" ref="G69:AK69" si="27">SUM(G67:G68)</f>
        <v>0</v>
      </c>
      <c r="H69" s="268">
        <f t="shared" si="27"/>
        <v>0</v>
      </c>
      <c r="I69" s="268">
        <f t="shared" si="27"/>
        <v>0</v>
      </c>
      <c r="J69" s="268">
        <f t="shared" si="27"/>
        <v>0</v>
      </c>
      <c r="K69" s="268">
        <f t="shared" si="27"/>
        <v>0</v>
      </c>
      <c r="L69" s="268">
        <f t="shared" si="27"/>
        <v>0</v>
      </c>
      <c r="M69" s="268">
        <f t="shared" si="27"/>
        <v>0</v>
      </c>
      <c r="N69" s="268">
        <f t="shared" si="27"/>
        <v>0</v>
      </c>
      <c r="O69" s="268">
        <f t="shared" si="27"/>
        <v>0</v>
      </c>
      <c r="P69" s="268">
        <f t="shared" si="27"/>
        <v>1</v>
      </c>
      <c r="Q69" s="268">
        <f t="shared" si="27"/>
        <v>0</v>
      </c>
      <c r="R69" s="268">
        <f t="shared" si="27"/>
        <v>0</v>
      </c>
      <c r="S69" s="268">
        <f t="shared" si="27"/>
        <v>0</v>
      </c>
      <c r="T69" s="268">
        <f t="shared" si="27"/>
        <v>0</v>
      </c>
      <c r="U69" s="268">
        <f t="shared" si="27"/>
        <v>0</v>
      </c>
      <c r="V69" s="268">
        <f t="shared" si="27"/>
        <v>0</v>
      </c>
      <c r="W69" s="268">
        <f t="shared" si="27"/>
        <v>0</v>
      </c>
      <c r="X69" s="268">
        <f t="shared" si="27"/>
        <v>0</v>
      </c>
      <c r="Y69" s="268">
        <f t="shared" si="27"/>
        <v>0</v>
      </c>
      <c r="Z69" s="268">
        <f t="shared" si="27"/>
        <v>0</v>
      </c>
      <c r="AA69" s="268">
        <f t="shared" si="27"/>
        <v>0</v>
      </c>
      <c r="AB69" s="268">
        <f t="shared" si="27"/>
        <v>0</v>
      </c>
      <c r="AC69" s="268">
        <f t="shared" si="27"/>
        <v>1</v>
      </c>
      <c r="AD69" s="268">
        <f t="shared" si="27"/>
        <v>0</v>
      </c>
      <c r="AE69" s="268">
        <f t="shared" si="27"/>
        <v>0</v>
      </c>
      <c r="AF69" s="268">
        <f t="shared" si="27"/>
        <v>0</v>
      </c>
      <c r="AG69" s="268">
        <f t="shared" si="27"/>
        <v>0</v>
      </c>
      <c r="AH69" s="268">
        <f t="shared" si="27"/>
        <v>0</v>
      </c>
      <c r="AI69" s="268">
        <f t="shared" si="27"/>
        <v>0</v>
      </c>
      <c r="AJ69" s="268">
        <f t="shared" si="27"/>
        <v>0</v>
      </c>
      <c r="AK69" s="268">
        <f t="shared" si="27"/>
        <v>0</v>
      </c>
      <c r="AL69" s="269">
        <f>SUM(G69:AK69)</f>
        <v>2</v>
      </c>
      <c r="AM69" s="270"/>
      <c r="AN69" s="270" t="b">
        <v>0</v>
      </c>
    </row>
    <row r="70" ht="15.75" customHeight="1">
      <c r="A70" s="249" t="s">
        <v>16</v>
      </c>
      <c r="B70" s="256" t="s">
        <v>77</v>
      </c>
      <c r="C70" s="256" t="s">
        <v>11</v>
      </c>
      <c r="D70" s="273" t="s">
        <v>196</v>
      </c>
      <c r="E70" s="205"/>
      <c r="F70" s="205"/>
      <c r="G70" s="258">
        <v>2.0</v>
      </c>
      <c r="H70" s="258"/>
      <c r="I70" s="259">
        <v>2.0</v>
      </c>
      <c r="J70" s="259"/>
      <c r="K70" s="259">
        <v>2.0</v>
      </c>
      <c r="L70" s="349"/>
      <c r="M70" s="350"/>
      <c r="N70" s="258">
        <v>2.0</v>
      </c>
      <c r="O70" s="257"/>
      <c r="P70" s="259"/>
      <c r="Q70" s="259"/>
      <c r="R70" s="259">
        <v>2.0</v>
      </c>
      <c r="S70" s="349"/>
      <c r="T70" s="350"/>
      <c r="U70" s="258">
        <v>2.0</v>
      </c>
      <c r="V70" s="258"/>
      <c r="W70" s="259"/>
      <c r="X70" s="259"/>
      <c r="Y70" s="259">
        <v>2.0</v>
      </c>
      <c r="Z70" s="349"/>
      <c r="AA70" s="350"/>
      <c r="AB70" s="258">
        <v>2.0</v>
      </c>
      <c r="AC70" s="258"/>
      <c r="AD70" s="259"/>
      <c r="AE70" s="259"/>
      <c r="AF70" s="259">
        <v>2.0</v>
      </c>
      <c r="AG70" s="349"/>
      <c r="AH70" s="350"/>
      <c r="AI70" s="258">
        <v>2.0</v>
      </c>
      <c r="AJ70" s="258"/>
      <c r="AK70" s="259"/>
      <c r="AL70" s="262">
        <f t="shared" ref="AL70:AL71" si="28">SUM(G70:AJ70)</f>
        <v>20</v>
      </c>
      <c r="AM70" s="264"/>
      <c r="AN70" s="263" t="b">
        <v>1</v>
      </c>
    </row>
    <row r="71" ht="15.75" customHeight="1">
      <c r="A71" s="249" t="s">
        <v>16</v>
      </c>
      <c r="B71" s="256" t="s">
        <v>77</v>
      </c>
      <c r="C71" s="256" t="s">
        <v>11</v>
      </c>
      <c r="D71" s="273"/>
      <c r="E71" s="205"/>
      <c r="F71" s="205"/>
      <c r="G71" s="258"/>
      <c r="H71" s="258"/>
      <c r="I71" s="259"/>
      <c r="J71" s="259"/>
      <c r="K71" s="259"/>
      <c r="L71" s="349"/>
      <c r="M71" s="350"/>
      <c r="N71" s="258"/>
      <c r="O71" s="257"/>
      <c r="P71" s="259"/>
      <c r="Q71" s="259"/>
      <c r="R71" s="259"/>
      <c r="S71" s="349"/>
      <c r="T71" s="350"/>
      <c r="U71" s="258"/>
      <c r="V71" s="258"/>
      <c r="W71" s="259"/>
      <c r="X71" s="259"/>
      <c r="Y71" s="259"/>
      <c r="Z71" s="349"/>
      <c r="AA71" s="350"/>
      <c r="AB71" s="258"/>
      <c r="AC71" s="258"/>
      <c r="AD71" s="259"/>
      <c r="AE71" s="259"/>
      <c r="AF71" s="259"/>
      <c r="AG71" s="349"/>
      <c r="AH71" s="350"/>
      <c r="AI71" s="258"/>
      <c r="AJ71" s="258"/>
      <c r="AK71" s="259"/>
      <c r="AL71" s="262">
        <f t="shared" si="28"/>
        <v>0</v>
      </c>
      <c r="AM71" s="265"/>
      <c r="AN71" s="263" t="b">
        <v>0</v>
      </c>
    </row>
    <row r="72" ht="15.75" customHeight="1">
      <c r="A72" s="266" t="s">
        <v>16</v>
      </c>
      <c r="B72" s="288" t="s">
        <v>77</v>
      </c>
      <c r="C72" s="267" t="s">
        <v>11</v>
      </c>
      <c r="D72" s="283" t="s">
        <v>141</v>
      </c>
      <c r="E72" s="284"/>
      <c r="F72" s="285"/>
      <c r="G72" s="268">
        <f t="shared" ref="G72:AK72" si="29">SUM(G70:G71)</f>
        <v>2</v>
      </c>
      <c r="H72" s="268">
        <f t="shared" si="29"/>
        <v>0</v>
      </c>
      <c r="I72" s="268">
        <f t="shared" si="29"/>
        <v>2</v>
      </c>
      <c r="J72" s="268">
        <f t="shared" si="29"/>
        <v>0</v>
      </c>
      <c r="K72" s="268">
        <f t="shared" si="29"/>
        <v>2</v>
      </c>
      <c r="L72" s="268">
        <f t="shared" si="29"/>
        <v>0</v>
      </c>
      <c r="M72" s="268">
        <f t="shared" si="29"/>
        <v>0</v>
      </c>
      <c r="N72" s="268">
        <f t="shared" si="29"/>
        <v>2</v>
      </c>
      <c r="O72" s="268">
        <f t="shared" si="29"/>
        <v>0</v>
      </c>
      <c r="P72" s="268">
        <f t="shared" si="29"/>
        <v>0</v>
      </c>
      <c r="Q72" s="268">
        <f t="shared" si="29"/>
        <v>0</v>
      </c>
      <c r="R72" s="268">
        <f t="shared" si="29"/>
        <v>2</v>
      </c>
      <c r="S72" s="268">
        <f t="shared" si="29"/>
        <v>0</v>
      </c>
      <c r="T72" s="268">
        <f t="shared" si="29"/>
        <v>0</v>
      </c>
      <c r="U72" s="268">
        <f t="shared" si="29"/>
        <v>2</v>
      </c>
      <c r="V72" s="268">
        <f t="shared" si="29"/>
        <v>0</v>
      </c>
      <c r="W72" s="268">
        <f t="shared" si="29"/>
        <v>0</v>
      </c>
      <c r="X72" s="268">
        <f t="shared" si="29"/>
        <v>0</v>
      </c>
      <c r="Y72" s="268">
        <f t="shared" si="29"/>
        <v>2</v>
      </c>
      <c r="Z72" s="268">
        <f t="shared" si="29"/>
        <v>0</v>
      </c>
      <c r="AA72" s="268">
        <f t="shared" si="29"/>
        <v>0</v>
      </c>
      <c r="AB72" s="268">
        <f t="shared" si="29"/>
        <v>2</v>
      </c>
      <c r="AC72" s="268">
        <f t="shared" si="29"/>
        <v>0</v>
      </c>
      <c r="AD72" s="268">
        <f t="shared" si="29"/>
        <v>0</v>
      </c>
      <c r="AE72" s="268">
        <f t="shared" si="29"/>
        <v>0</v>
      </c>
      <c r="AF72" s="268">
        <f t="shared" si="29"/>
        <v>2</v>
      </c>
      <c r="AG72" s="268">
        <f t="shared" si="29"/>
        <v>0</v>
      </c>
      <c r="AH72" s="268">
        <f t="shared" si="29"/>
        <v>0</v>
      </c>
      <c r="AI72" s="268">
        <f t="shared" si="29"/>
        <v>2</v>
      </c>
      <c r="AJ72" s="268">
        <f t="shared" si="29"/>
        <v>0</v>
      </c>
      <c r="AK72" s="268">
        <f t="shared" si="29"/>
        <v>0</v>
      </c>
      <c r="AL72" s="269">
        <f>SUM(G72:AK72)</f>
        <v>20</v>
      </c>
      <c r="AM72" s="270"/>
      <c r="AN72" s="270" t="b">
        <v>0</v>
      </c>
    </row>
    <row r="73" ht="15.75" customHeight="1">
      <c r="A73" s="249" t="s">
        <v>32</v>
      </c>
      <c r="B73" s="256" t="s">
        <v>32</v>
      </c>
      <c r="C73" s="256" t="s">
        <v>15</v>
      </c>
      <c r="D73" s="273" t="s">
        <v>251</v>
      </c>
      <c r="E73" s="274"/>
      <c r="F73" s="294"/>
      <c r="G73" s="355">
        <v>1.0</v>
      </c>
      <c r="H73" s="356"/>
      <c r="I73" s="356"/>
      <c r="J73" s="356"/>
      <c r="K73" s="356"/>
      <c r="L73" s="356"/>
      <c r="M73" s="356"/>
      <c r="N73" s="356"/>
      <c r="O73" s="356"/>
      <c r="P73" s="356"/>
      <c r="Q73" s="356"/>
      <c r="R73" s="356"/>
      <c r="S73" s="356"/>
      <c r="T73" s="356"/>
      <c r="U73" s="356"/>
      <c r="V73" s="356"/>
      <c r="W73" s="356"/>
      <c r="X73" s="356"/>
      <c r="Y73" s="356"/>
      <c r="Z73" s="356"/>
      <c r="AA73" s="356"/>
      <c r="AB73" s="356"/>
      <c r="AC73" s="356"/>
      <c r="AD73" s="356"/>
      <c r="AE73" s="356"/>
      <c r="AF73" s="356"/>
      <c r="AG73" s="356"/>
      <c r="AH73" s="356"/>
      <c r="AI73" s="356"/>
      <c r="AJ73" s="356"/>
      <c r="AK73" s="357"/>
      <c r="AL73" s="262">
        <f t="shared" ref="AL73:AL75" si="30">SUM(G73:AJ73)</f>
        <v>1</v>
      </c>
      <c r="AM73" s="264"/>
      <c r="AN73" s="263" t="b">
        <v>1</v>
      </c>
    </row>
    <row r="74" ht="15.75" customHeight="1">
      <c r="A74" s="266" t="s">
        <v>32</v>
      </c>
      <c r="B74" s="288" t="s">
        <v>32</v>
      </c>
      <c r="C74" s="291" t="s">
        <v>15</v>
      </c>
      <c r="D74" s="292" t="s">
        <v>245</v>
      </c>
      <c r="E74" s="299"/>
      <c r="F74" s="32"/>
      <c r="G74" s="358">
        <v>1.0</v>
      </c>
      <c r="H74" s="359"/>
      <c r="I74" s="359"/>
      <c r="J74" s="359"/>
      <c r="K74" s="359"/>
      <c r="L74" s="359"/>
      <c r="M74" s="359"/>
      <c r="N74" s="359"/>
      <c r="O74" s="359"/>
      <c r="P74" s="359"/>
      <c r="Q74" s="359"/>
      <c r="R74" s="359"/>
      <c r="S74" s="359"/>
      <c r="T74" s="359"/>
      <c r="U74" s="359"/>
      <c r="V74" s="359"/>
      <c r="W74" s="359"/>
      <c r="X74" s="359"/>
      <c r="Y74" s="359"/>
      <c r="Z74" s="359"/>
      <c r="AA74" s="359"/>
      <c r="AB74" s="359"/>
      <c r="AC74" s="359"/>
      <c r="AD74" s="359"/>
      <c r="AE74" s="359"/>
      <c r="AF74" s="359"/>
      <c r="AG74" s="359"/>
      <c r="AH74" s="359"/>
      <c r="AI74" s="359"/>
      <c r="AJ74" s="359"/>
      <c r="AK74" s="360"/>
      <c r="AL74" s="262">
        <f t="shared" si="30"/>
        <v>1</v>
      </c>
      <c r="AM74" s="302"/>
      <c r="AN74" s="270" t="b">
        <v>0</v>
      </c>
    </row>
    <row r="75" ht="15.75" customHeight="1">
      <c r="A75" s="249" t="s">
        <v>24</v>
      </c>
      <c r="B75" s="256" t="s">
        <v>73</v>
      </c>
      <c r="C75" s="256" t="s">
        <v>15</v>
      </c>
      <c r="D75" s="256"/>
      <c r="E75" s="205"/>
      <c r="F75" s="205"/>
      <c r="G75" s="258"/>
      <c r="H75" s="258"/>
      <c r="I75" s="258"/>
      <c r="J75" s="258"/>
      <c r="K75" s="258"/>
      <c r="L75" s="350"/>
      <c r="M75" s="350"/>
      <c r="N75" s="258"/>
      <c r="O75" s="257"/>
      <c r="P75" s="258"/>
      <c r="Q75" s="258"/>
      <c r="R75" s="258"/>
      <c r="S75" s="350"/>
      <c r="T75" s="350"/>
      <c r="U75" s="258"/>
      <c r="V75" s="258"/>
      <c r="W75" s="258"/>
      <c r="X75" s="258"/>
      <c r="Y75" s="258"/>
      <c r="Z75" s="350"/>
      <c r="AA75" s="350"/>
      <c r="AB75" s="258"/>
      <c r="AC75" s="258"/>
      <c r="AD75" s="258"/>
      <c r="AE75" s="258"/>
      <c r="AF75" s="258"/>
      <c r="AG75" s="350"/>
      <c r="AH75" s="350"/>
      <c r="AI75" s="258"/>
      <c r="AJ75" s="258"/>
      <c r="AK75" s="258"/>
      <c r="AL75" s="262">
        <f t="shared" si="30"/>
        <v>0</v>
      </c>
      <c r="AM75" s="264"/>
      <c r="AN75" s="263" t="b">
        <v>0</v>
      </c>
    </row>
    <row r="76" ht="15.75" customHeight="1">
      <c r="A76" s="266" t="s">
        <v>24</v>
      </c>
      <c r="B76" s="288" t="s">
        <v>73</v>
      </c>
      <c r="C76" s="267" t="s">
        <v>15</v>
      </c>
      <c r="D76" s="267" t="s">
        <v>245</v>
      </c>
      <c r="E76" s="267"/>
      <c r="F76" s="267"/>
      <c r="G76" s="268">
        <f t="shared" ref="G76:AK76" si="31">SUM(G75)</f>
        <v>0</v>
      </c>
      <c r="H76" s="268">
        <f t="shared" si="31"/>
        <v>0</v>
      </c>
      <c r="I76" s="268">
        <f t="shared" si="31"/>
        <v>0</v>
      </c>
      <c r="J76" s="268">
        <f t="shared" si="31"/>
        <v>0</v>
      </c>
      <c r="K76" s="268">
        <f t="shared" si="31"/>
        <v>0</v>
      </c>
      <c r="L76" s="268">
        <f t="shared" si="31"/>
        <v>0</v>
      </c>
      <c r="M76" s="268">
        <f t="shared" si="31"/>
        <v>0</v>
      </c>
      <c r="N76" s="268">
        <f t="shared" si="31"/>
        <v>0</v>
      </c>
      <c r="O76" s="268">
        <f t="shared" si="31"/>
        <v>0</v>
      </c>
      <c r="P76" s="268">
        <f t="shared" si="31"/>
        <v>0</v>
      </c>
      <c r="Q76" s="268">
        <f t="shared" si="31"/>
        <v>0</v>
      </c>
      <c r="R76" s="268">
        <f t="shared" si="31"/>
        <v>0</v>
      </c>
      <c r="S76" s="268">
        <f t="shared" si="31"/>
        <v>0</v>
      </c>
      <c r="T76" s="268">
        <f t="shared" si="31"/>
        <v>0</v>
      </c>
      <c r="U76" s="268">
        <f t="shared" si="31"/>
        <v>0</v>
      </c>
      <c r="V76" s="268">
        <f t="shared" si="31"/>
        <v>0</v>
      </c>
      <c r="W76" s="268">
        <f t="shared" si="31"/>
        <v>0</v>
      </c>
      <c r="X76" s="268">
        <f t="shared" si="31"/>
        <v>0</v>
      </c>
      <c r="Y76" s="268">
        <f t="shared" si="31"/>
        <v>0</v>
      </c>
      <c r="Z76" s="268">
        <f t="shared" si="31"/>
        <v>0</v>
      </c>
      <c r="AA76" s="268">
        <f t="shared" si="31"/>
        <v>0</v>
      </c>
      <c r="AB76" s="268">
        <f t="shared" si="31"/>
        <v>0</v>
      </c>
      <c r="AC76" s="268">
        <f t="shared" si="31"/>
        <v>0</v>
      </c>
      <c r="AD76" s="268">
        <f t="shared" si="31"/>
        <v>0</v>
      </c>
      <c r="AE76" s="268">
        <f t="shared" si="31"/>
        <v>0</v>
      </c>
      <c r="AF76" s="268">
        <f t="shared" si="31"/>
        <v>0</v>
      </c>
      <c r="AG76" s="268">
        <f t="shared" si="31"/>
        <v>0</v>
      </c>
      <c r="AH76" s="268">
        <f t="shared" si="31"/>
        <v>0</v>
      </c>
      <c r="AI76" s="268">
        <f t="shared" si="31"/>
        <v>0</v>
      </c>
      <c r="AJ76" s="268">
        <f t="shared" si="31"/>
        <v>0</v>
      </c>
      <c r="AK76" s="268">
        <f t="shared" si="31"/>
        <v>0</v>
      </c>
      <c r="AL76" s="269">
        <f t="shared" ref="AL76:AL77" si="32">SUM(G76:AK76)</f>
        <v>0</v>
      </c>
      <c r="AM76" s="270"/>
      <c r="AN76" s="303" t="b">
        <v>0</v>
      </c>
    </row>
    <row r="77" ht="15.75" customHeight="1">
      <c r="A77" s="249" t="s">
        <v>24</v>
      </c>
      <c r="B77" s="256" t="s">
        <v>78</v>
      </c>
      <c r="C77" s="256" t="s">
        <v>15</v>
      </c>
      <c r="D77" s="256" t="s">
        <v>252</v>
      </c>
      <c r="E77" s="205"/>
      <c r="F77" s="205"/>
      <c r="G77" s="258">
        <v>2.0</v>
      </c>
      <c r="H77" s="258">
        <v>2.0</v>
      </c>
      <c r="I77" s="258">
        <v>2.0</v>
      </c>
      <c r="J77" s="258">
        <v>2.0</v>
      </c>
      <c r="K77" s="258">
        <v>2.0</v>
      </c>
      <c r="L77" s="350">
        <v>2.0</v>
      </c>
      <c r="M77" s="350"/>
      <c r="N77" s="258">
        <v>2.0</v>
      </c>
      <c r="O77" s="257">
        <v>2.0</v>
      </c>
      <c r="P77" s="258">
        <v>2.0</v>
      </c>
      <c r="Q77" s="258">
        <v>2.0</v>
      </c>
      <c r="R77" s="258">
        <v>2.0</v>
      </c>
      <c r="S77" s="350"/>
      <c r="T77" s="350"/>
      <c r="U77" s="258"/>
      <c r="V77" s="258"/>
      <c r="W77" s="258"/>
      <c r="X77" s="258"/>
      <c r="Y77" s="258"/>
      <c r="Z77" s="350"/>
      <c r="AA77" s="350"/>
      <c r="AB77" s="258"/>
      <c r="AC77" s="258"/>
      <c r="AD77" s="258"/>
      <c r="AE77" s="258"/>
      <c r="AF77" s="258"/>
      <c r="AG77" s="350"/>
      <c r="AH77" s="350"/>
      <c r="AI77" s="258"/>
      <c r="AJ77" s="258"/>
      <c r="AK77" s="258"/>
      <c r="AL77" s="262">
        <f t="shared" si="32"/>
        <v>22</v>
      </c>
      <c r="AM77" s="361" t="s">
        <v>391</v>
      </c>
      <c r="AN77" s="263" t="b">
        <v>1</v>
      </c>
    </row>
    <row r="78" ht="15.75" customHeight="1">
      <c r="A78" s="249" t="s">
        <v>24</v>
      </c>
      <c r="B78" s="256" t="s">
        <v>78</v>
      </c>
      <c r="C78" s="256" t="s">
        <v>15</v>
      </c>
      <c r="D78" s="256"/>
      <c r="E78" s="205"/>
      <c r="F78" s="205"/>
      <c r="G78" s="331"/>
      <c r="H78" s="258"/>
      <c r="I78" s="258"/>
      <c r="J78" s="258"/>
      <c r="K78" s="258"/>
      <c r="L78" s="350"/>
      <c r="M78" s="350"/>
      <c r="N78" s="259"/>
      <c r="O78" s="327"/>
      <c r="P78" s="258"/>
      <c r="Q78" s="258"/>
      <c r="R78" s="258"/>
      <c r="S78" s="350"/>
      <c r="T78" s="350"/>
      <c r="U78" s="259"/>
      <c r="V78" s="259"/>
      <c r="W78" s="258"/>
      <c r="X78" s="258"/>
      <c r="Y78" s="258"/>
      <c r="Z78" s="350"/>
      <c r="AA78" s="350"/>
      <c r="AB78" s="259"/>
      <c r="AC78" s="259"/>
      <c r="AD78" s="258"/>
      <c r="AE78" s="258"/>
      <c r="AF78" s="258"/>
      <c r="AG78" s="350"/>
      <c r="AH78" s="350"/>
      <c r="AI78" s="259"/>
      <c r="AJ78" s="259"/>
      <c r="AK78" s="258"/>
      <c r="AL78" s="262">
        <f t="shared" ref="AL78:AL79" si="33">SUM(G78:AJ78)</f>
        <v>0</v>
      </c>
      <c r="AM78" s="264"/>
      <c r="AN78" s="263" t="b">
        <v>0</v>
      </c>
    </row>
    <row r="79" ht="15.75" customHeight="1">
      <c r="A79" s="249" t="s">
        <v>24</v>
      </c>
      <c r="B79" s="256" t="s">
        <v>78</v>
      </c>
      <c r="C79" s="256" t="s">
        <v>11</v>
      </c>
      <c r="D79" s="256"/>
      <c r="E79" s="205"/>
      <c r="F79" s="205"/>
      <c r="G79" s="259"/>
      <c r="H79" s="258"/>
      <c r="I79" s="258"/>
      <c r="J79" s="258"/>
      <c r="K79" s="258"/>
      <c r="L79" s="350"/>
      <c r="M79" s="350"/>
      <c r="N79" s="259"/>
      <c r="O79" s="327"/>
      <c r="P79" s="258"/>
      <c r="Q79" s="258"/>
      <c r="R79" s="258"/>
      <c r="S79" s="350"/>
      <c r="T79" s="350"/>
      <c r="U79" s="259"/>
      <c r="V79" s="259"/>
      <c r="W79" s="258"/>
      <c r="X79" s="258"/>
      <c r="Y79" s="258"/>
      <c r="Z79" s="350"/>
      <c r="AA79" s="350"/>
      <c r="AB79" s="259"/>
      <c r="AC79" s="259"/>
      <c r="AD79" s="258"/>
      <c r="AE79" s="258"/>
      <c r="AF79" s="258"/>
      <c r="AG79" s="350"/>
      <c r="AH79" s="350"/>
      <c r="AI79" s="259"/>
      <c r="AJ79" s="259"/>
      <c r="AK79" s="258"/>
      <c r="AL79" s="262">
        <f t="shared" si="33"/>
        <v>0</v>
      </c>
      <c r="AM79" s="264"/>
      <c r="AN79" s="263" t="b">
        <v>0</v>
      </c>
    </row>
    <row r="80" ht="15.75" customHeight="1">
      <c r="A80" s="266" t="s">
        <v>24</v>
      </c>
      <c r="B80" s="288" t="s">
        <v>50</v>
      </c>
      <c r="C80" s="291" t="s">
        <v>11</v>
      </c>
      <c r="D80" s="267" t="s">
        <v>141</v>
      </c>
      <c r="E80" s="267"/>
      <c r="F80" s="267"/>
      <c r="G80" s="305">
        <f t="shared" ref="G80:AK80" si="34">SUM(G77:G79)</f>
        <v>2</v>
      </c>
      <c r="H80" s="305">
        <f t="shared" si="34"/>
        <v>2</v>
      </c>
      <c r="I80" s="305">
        <f t="shared" si="34"/>
        <v>2</v>
      </c>
      <c r="J80" s="305">
        <f t="shared" si="34"/>
        <v>2</v>
      </c>
      <c r="K80" s="305">
        <f t="shared" si="34"/>
        <v>2</v>
      </c>
      <c r="L80" s="305">
        <f t="shared" si="34"/>
        <v>2</v>
      </c>
      <c r="M80" s="305">
        <f t="shared" si="34"/>
        <v>0</v>
      </c>
      <c r="N80" s="305">
        <f t="shared" si="34"/>
        <v>2</v>
      </c>
      <c r="O80" s="305">
        <f t="shared" si="34"/>
        <v>2</v>
      </c>
      <c r="P80" s="305">
        <f t="shared" si="34"/>
        <v>2</v>
      </c>
      <c r="Q80" s="305">
        <f t="shared" si="34"/>
        <v>2</v>
      </c>
      <c r="R80" s="305">
        <f t="shared" si="34"/>
        <v>2</v>
      </c>
      <c r="S80" s="305">
        <f t="shared" si="34"/>
        <v>0</v>
      </c>
      <c r="T80" s="305">
        <f t="shared" si="34"/>
        <v>0</v>
      </c>
      <c r="U80" s="305">
        <f t="shared" si="34"/>
        <v>0</v>
      </c>
      <c r="V80" s="305">
        <f t="shared" si="34"/>
        <v>0</v>
      </c>
      <c r="W80" s="305">
        <f t="shared" si="34"/>
        <v>0</v>
      </c>
      <c r="X80" s="305">
        <f t="shared" si="34"/>
        <v>0</v>
      </c>
      <c r="Y80" s="305">
        <f t="shared" si="34"/>
        <v>0</v>
      </c>
      <c r="Z80" s="305">
        <f t="shared" si="34"/>
        <v>0</v>
      </c>
      <c r="AA80" s="305">
        <f t="shared" si="34"/>
        <v>0</v>
      </c>
      <c r="AB80" s="305">
        <f t="shared" si="34"/>
        <v>0</v>
      </c>
      <c r="AC80" s="305">
        <f t="shared" si="34"/>
        <v>0</v>
      </c>
      <c r="AD80" s="305">
        <f t="shared" si="34"/>
        <v>0</v>
      </c>
      <c r="AE80" s="305">
        <f t="shared" si="34"/>
        <v>0</v>
      </c>
      <c r="AF80" s="305">
        <f t="shared" si="34"/>
        <v>0</v>
      </c>
      <c r="AG80" s="305">
        <f t="shared" si="34"/>
        <v>0</v>
      </c>
      <c r="AH80" s="305">
        <f t="shared" si="34"/>
        <v>0</v>
      </c>
      <c r="AI80" s="305">
        <f t="shared" si="34"/>
        <v>0</v>
      </c>
      <c r="AJ80" s="305">
        <f t="shared" si="34"/>
        <v>0</v>
      </c>
      <c r="AK80" s="305">
        <f t="shared" si="34"/>
        <v>0</v>
      </c>
      <c r="AL80" s="269">
        <f>SUM(G80:AK80)</f>
        <v>22</v>
      </c>
      <c r="AM80" s="270"/>
      <c r="AN80" s="303" t="b">
        <v>0</v>
      </c>
    </row>
    <row r="81" ht="15.75" customHeight="1">
      <c r="A81" s="249" t="s">
        <v>5</v>
      </c>
      <c r="B81" s="256" t="s">
        <v>78</v>
      </c>
      <c r="C81" s="256" t="s">
        <v>7</v>
      </c>
      <c r="D81" s="256" t="s">
        <v>278</v>
      </c>
      <c r="E81" s="205"/>
      <c r="F81" s="205"/>
      <c r="G81" s="258"/>
      <c r="H81" s="258"/>
      <c r="I81" s="258"/>
      <c r="J81" s="258"/>
      <c r="K81" s="258"/>
      <c r="L81" s="350"/>
      <c r="M81" s="350"/>
      <c r="N81" s="258"/>
      <c r="O81" s="257"/>
      <c r="P81" s="258"/>
      <c r="Q81" s="258">
        <v>1.0</v>
      </c>
      <c r="R81" s="258"/>
      <c r="S81" s="350">
        <v>1.0</v>
      </c>
      <c r="T81" s="350"/>
      <c r="U81" s="258"/>
      <c r="V81" s="258"/>
      <c r="W81" s="258"/>
      <c r="X81" s="258"/>
      <c r="Y81" s="258"/>
      <c r="Z81" s="350"/>
      <c r="AA81" s="350"/>
      <c r="AB81" s="258"/>
      <c r="AC81" s="258"/>
      <c r="AD81" s="258"/>
      <c r="AE81" s="258"/>
      <c r="AF81" s="258"/>
      <c r="AG81" s="350"/>
      <c r="AH81" s="350"/>
      <c r="AI81" s="258"/>
      <c r="AJ81" s="258"/>
      <c r="AK81" s="258"/>
      <c r="AL81" s="262">
        <f t="shared" ref="AL81:AL83" si="36">SUM(G81:AJ81)</f>
        <v>2</v>
      </c>
      <c r="AM81" s="306"/>
      <c r="AN81" s="263" t="b">
        <v>1</v>
      </c>
    </row>
    <row r="82" ht="15.75" customHeight="1">
      <c r="A82" s="341" t="s">
        <v>24</v>
      </c>
      <c r="B82" s="288" t="s">
        <v>78</v>
      </c>
      <c r="C82" s="267" t="s">
        <v>7</v>
      </c>
      <c r="D82" s="267" t="s">
        <v>267</v>
      </c>
      <c r="E82" s="342"/>
      <c r="F82" s="342"/>
      <c r="G82" s="268">
        <f t="shared" ref="G82:AK82" si="35">SUM(G81)</f>
        <v>0</v>
      </c>
      <c r="H82" s="268">
        <f t="shared" si="35"/>
        <v>0</v>
      </c>
      <c r="I82" s="268">
        <f t="shared" si="35"/>
        <v>0</v>
      </c>
      <c r="J82" s="268">
        <f t="shared" si="35"/>
        <v>0</v>
      </c>
      <c r="K82" s="268">
        <f t="shared" si="35"/>
        <v>0</v>
      </c>
      <c r="L82" s="268">
        <f t="shared" si="35"/>
        <v>0</v>
      </c>
      <c r="M82" s="268">
        <f t="shared" si="35"/>
        <v>0</v>
      </c>
      <c r="N82" s="268">
        <f t="shared" si="35"/>
        <v>0</v>
      </c>
      <c r="O82" s="268">
        <f t="shared" si="35"/>
        <v>0</v>
      </c>
      <c r="P82" s="268">
        <f t="shared" si="35"/>
        <v>0</v>
      </c>
      <c r="Q82" s="268">
        <f t="shared" si="35"/>
        <v>1</v>
      </c>
      <c r="R82" s="268">
        <f t="shared" si="35"/>
        <v>0</v>
      </c>
      <c r="S82" s="268">
        <f t="shared" si="35"/>
        <v>1</v>
      </c>
      <c r="T82" s="268">
        <f t="shared" si="35"/>
        <v>0</v>
      </c>
      <c r="U82" s="268">
        <f t="shared" si="35"/>
        <v>0</v>
      </c>
      <c r="V82" s="268">
        <f t="shared" si="35"/>
        <v>0</v>
      </c>
      <c r="W82" s="268">
        <f t="shared" si="35"/>
        <v>0</v>
      </c>
      <c r="X82" s="268">
        <f t="shared" si="35"/>
        <v>0</v>
      </c>
      <c r="Y82" s="268">
        <f t="shared" si="35"/>
        <v>0</v>
      </c>
      <c r="Z82" s="268">
        <f t="shared" si="35"/>
        <v>0</v>
      </c>
      <c r="AA82" s="268">
        <f t="shared" si="35"/>
        <v>0</v>
      </c>
      <c r="AB82" s="268">
        <f t="shared" si="35"/>
        <v>0</v>
      </c>
      <c r="AC82" s="268">
        <f t="shared" si="35"/>
        <v>0</v>
      </c>
      <c r="AD82" s="268">
        <f t="shared" si="35"/>
        <v>0</v>
      </c>
      <c r="AE82" s="268">
        <f t="shared" si="35"/>
        <v>0</v>
      </c>
      <c r="AF82" s="268">
        <f t="shared" si="35"/>
        <v>0</v>
      </c>
      <c r="AG82" s="268">
        <f t="shared" si="35"/>
        <v>0</v>
      </c>
      <c r="AH82" s="268">
        <f t="shared" si="35"/>
        <v>0</v>
      </c>
      <c r="AI82" s="268">
        <f t="shared" si="35"/>
        <v>0</v>
      </c>
      <c r="AJ82" s="268">
        <f t="shared" si="35"/>
        <v>0</v>
      </c>
      <c r="AK82" s="268">
        <f t="shared" si="35"/>
        <v>0</v>
      </c>
      <c r="AL82" s="269">
        <f t="shared" si="36"/>
        <v>2</v>
      </c>
      <c r="AM82" s="307"/>
      <c r="AN82" s="348" t="b">
        <v>0</v>
      </c>
    </row>
    <row r="83" ht="15.75" customHeight="1">
      <c r="A83" s="249" t="s">
        <v>24</v>
      </c>
      <c r="B83" s="256" t="s">
        <v>78</v>
      </c>
      <c r="C83" s="256" t="s">
        <v>22</v>
      </c>
      <c r="D83" s="256" t="s">
        <v>280</v>
      </c>
      <c r="E83" s="205"/>
      <c r="F83" s="205"/>
      <c r="G83" s="258"/>
      <c r="H83" s="258"/>
      <c r="I83" s="258"/>
      <c r="J83" s="258"/>
      <c r="K83" s="258"/>
      <c r="L83" s="350"/>
      <c r="M83" s="350"/>
      <c r="N83" s="258"/>
      <c r="O83" s="257"/>
      <c r="P83" s="258"/>
      <c r="Q83" s="258"/>
      <c r="R83" s="258"/>
      <c r="S83" s="350"/>
      <c r="T83" s="350"/>
      <c r="U83" s="258"/>
      <c r="V83" s="258"/>
      <c r="W83" s="258"/>
      <c r="X83" s="258"/>
      <c r="Y83" s="258"/>
      <c r="Z83" s="350"/>
      <c r="AA83" s="350"/>
      <c r="AB83" s="258"/>
      <c r="AC83" s="258"/>
      <c r="AD83" s="258"/>
      <c r="AE83" s="258"/>
      <c r="AF83" s="258"/>
      <c r="AG83" s="350"/>
      <c r="AH83" s="350"/>
      <c r="AI83" s="258"/>
      <c r="AJ83" s="258"/>
      <c r="AK83" s="258"/>
      <c r="AL83" s="262">
        <f t="shared" si="36"/>
        <v>0</v>
      </c>
      <c r="AM83" s="265"/>
      <c r="AN83" s="263" t="b">
        <v>0</v>
      </c>
    </row>
    <row r="84" ht="15.75" customHeight="1">
      <c r="A84" s="266" t="s">
        <v>24</v>
      </c>
      <c r="B84" s="291" t="s">
        <v>78</v>
      </c>
      <c r="C84" s="291" t="s">
        <v>22</v>
      </c>
      <c r="D84" s="291" t="s">
        <v>279</v>
      </c>
      <c r="E84" s="291"/>
      <c r="F84" s="291"/>
      <c r="G84" s="268">
        <f t="shared" ref="G84:AK84" si="37">SUM(G83)</f>
        <v>0</v>
      </c>
      <c r="H84" s="268">
        <f t="shared" si="37"/>
        <v>0</v>
      </c>
      <c r="I84" s="268">
        <f t="shared" si="37"/>
        <v>0</v>
      </c>
      <c r="J84" s="268">
        <f t="shared" si="37"/>
        <v>0</v>
      </c>
      <c r="K84" s="268">
        <f t="shared" si="37"/>
        <v>0</v>
      </c>
      <c r="L84" s="268">
        <f t="shared" si="37"/>
        <v>0</v>
      </c>
      <c r="M84" s="268">
        <f t="shared" si="37"/>
        <v>0</v>
      </c>
      <c r="N84" s="268">
        <f t="shared" si="37"/>
        <v>0</v>
      </c>
      <c r="O84" s="268">
        <f t="shared" si="37"/>
        <v>0</v>
      </c>
      <c r="P84" s="268">
        <f t="shared" si="37"/>
        <v>0</v>
      </c>
      <c r="Q84" s="268">
        <f t="shared" si="37"/>
        <v>0</v>
      </c>
      <c r="R84" s="268">
        <f t="shared" si="37"/>
        <v>0</v>
      </c>
      <c r="S84" s="268">
        <f t="shared" si="37"/>
        <v>0</v>
      </c>
      <c r="T84" s="268">
        <f t="shared" si="37"/>
        <v>0</v>
      </c>
      <c r="U84" s="268">
        <f t="shared" si="37"/>
        <v>0</v>
      </c>
      <c r="V84" s="268">
        <f t="shared" si="37"/>
        <v>0</v>
      </c>
      <c r="W84" s="268">
        <f t="shared" si="37"/>
        <v>0</v>
      </c>
      <c r="X84" s="268">
        <f t="shared" si="37"/>
        <v>0</v>
      </c>
      <c r="Y84" s="268">
        <f t="shared" si="37"/>
        <v>0</v>
      </c>
      <c r="Z84" s="268">
        <f t="shared" si="37"/>
        <v>0</v>
      </c>
      <c r="AA84" s="268">
        <f t="shared" si="37"/>
        <v>0</v>
      </c>
      <c r="AB84" s="268">
        <f t="shared" si="37"/>
        <v>0</v>
      </c>
      <c r="AC84" s="268">
        <f t="shared" si="37"/>
        <v>0</v>
      </c>
      <c r="AD84" s="268">
        <f t="shared" si="37"/>
        <v>0</v>
      </c>
      <c r="AE84" s="268">
        <f t="shared" si="37"/>
        <v>0</v>
      </c>
      <c r="AF84" s="268">
        <f t="shared" si="37"/>
        <v>0</v>
      </c>
      <c r="AG84" s="268">
        <f t="shared" si="37"/>
        <v>0</v>
      </c>
      <c r="AH84" s="268">
        <f t="shared" si="37"/>
        <v>0</v>
      </c>
      <c r="AI84" s="268">
        <f t="shared" si="37"/>
        <v>0</v>
      </c>
      <c r="AJ84" s="268">
        <f t="shared" si="37"/>
        <v>0</v>
      </c>
      <c r="AK84" s="268">
        <f t="shared" si="37"/>
        <v>0</v>
      </c>
      <c r="AL84" s="269">
        <f>SUM(G84:AK84)</f>
        <v>0</v>
      </c>
      <c r="AM84" s="307"/>
      <c r="AN84" s="303" t="b">
        <v>0</v>
      </c>
    </row>
    <row r="85" ht="15.75" customHeight="1">
      <c r="A85" s="249" t="s">
        <v>24</v>
      </c>
      <c r="B85" s="256" t="s">
        <v>78</v>
      </c>
      <c r="C85" s="256" t="s">
        <v>11</v>
      </c>
      <c r="D85" s="256" t="s">
        <v>168</v>
      </c>
      <c r="E85" s="205"/>
      <c r="F85" s="205"/>
      <c r="G85" s="258">
        <v>4.0</v>
      </c>
      <c r="H85" s="258">
        <v>4.0</v>
      </c>
      <c r="I85" s="258">
        <v>4.0</v>
      </c>
      <c r="J85" s="258">
        <v>4.0</v>
      </c>
      <c r="K85" s="258">
        <v>2.0</v>
      </c>
      <c r="L85" s="350">
        <v>4.0</v>
      </c>
      <c r="M85" s="350">
        <v>4.0</v>
      </c>
      <c r="N85" s="258">
        <v>2.0</v>
      </c>
      <c r="O85" s="257">
        <v>4.0</v>
      </c>
      <c r="P85" s="258">
        <v>4.0</v>
      </c>
      <c r="Q85" s="258">
        <v>4.0</v>
      </c>
      <c r="R85" s="258">
        <v>4.0</v>
      </c>
      <c r="S85" s="350">
        <v>4.0</v>
      </c>
      <c r="T85" s="350"/>
      <c r="U85" s="258"/>
      <c r="V85" s="258"/>
      <c r="W85" s="258"/>
      <c r="X85" s="258"/>
      <c r="Y85" s="258"/>
      <c r="Z85" s="350"/>
      <c r="AA85" s="350"/>
      <c r="AB85" s="258"/>
      <c r="AC85" s="258"/>
      <c r="AD85" s="258"/>
      <c r="AE85" s="258"/>
      <c r="AF85" s="258"/>
      <c r="AG85" s="350"/>
      <c r="AH85" s="350"/>
      <c r="AI85" s="258"/>
      <c r="AJ85" s="258"/>
      <c r="AK85" s="258"/>
      <c r="AL85" s="262">
        <f>SUM(G85:AJ85)</f>
        <v>48</v>
      </c>
      <c r="AM85" s="306"/>
      <c r="AN85" s="263" t="b">
        <v>0</v>
      </c>
    </row>
    <row r="86" ht="15.75" customHeight="1">
      <c r="A86" s="249" t="s">
        <v>24</v>
      </c>
      <c r="B86" s="256" t="s">
        <v>78</v>
      </c>
      <c r="C86" s="256" t="s">
        <v>11</v>
      </c>
      <c r="D86" s="256" t="s">
        <v>196</v>
      </c>
      <c r="E86" s="205"/>
      <c r="F86" s="205"/>
      <c r="G86" s="258"/>
      <c r="H86" s="258"/>
      <c r="I86" s="258"/>
      <c r="J86" s="258"/>
      <c r="K86" s="258">
        <v>2.0</v>
      </c>
      <c r="L86" s="350"/>
      <c r="M86" s="350"/>
      <c r="N86" s="258"/>
      <c r="O86" s="257"/>
      <c r="P86" s="258"/>
      <c r="Q86" s="258"/>
      <c r="R86" s="258">
        <v>2.0</v>
      </c>
      <c r="S86" s="350"/>
      <c r="T86" s="350"/>
      <c r="U86" s="258"/>
      <c r="V86" s="258"/>
      <c r="W86" s="258"/>
      <c r="X86" s="258"/>
      <c r="Y86" s="258"/>
      <c r="Z86" s="350"/>
      <c r="AA86" s="350"/>
      <c r="AB86" s="258"/>
      <c r="AC86" s="258"/>
      <c r="AD86" s="258"/>
      <c r="AE86" s="258"/>
      <c r="AF86" s="258"/>
      <c r="AG86" s="350"/>
      <c r="AH86" s="350"/>
      <c r="AI86" s="258"/>
      <c r="AJ86" s="258"/>
      <c r="AK86" s="258"/>
      <c r="AL86" s="262"/>
      <c r="AM86" s="306"/>
      <c r="AN86" s="263" t="b">
        <v>1</v>
      </c>
    </row>
    <row r="87" ht="15.75" customHeight="1">
      <c r="A87" s="266" t="s">
        <v>24</v>
      </c>
      <c r="B87" s="291" t="s">
        <v>78</v>
      </c>
      <c r="C87" s="291" t="s">
        <v>11</v>
      </c>
      <c r="D87" s="291" t="s">
        <v>141</v>
      </c>
      <c r="E87" s="291"/>
      <c r="F87" s="291"/>
      <c r="G87" s="268">
        <f t="shared" ref="G87:AK87" si="38">SUM(G85:G86)</f>
        <v>4</v>
      </c>
      <c r="H87" s="268">
        <f t="shared" si="38"/>
        <v>4</v>
      </c>
      <c r="I87" s="268">
        <f t="shared" si="38"/>
        <v>4</v>
      </c>
      <c r="J87" s="268">
        <f t="shared" si="38"/>
        <v>4</v>
      </c>
      <c r="K87" s="268">
        <f t="shared" si="38"/>
        <v>4</v>
      </c>
      <c r="L87" s="268">
        <f t="shared" si="38"/>
        <v>4</v>
      </c>
      <c r="M87" s="268">
        <f t="shared" si="38"/>
        <v>4</v>
      </c>
      <c r="N87" s="268">
        <f t="shared" si="38"/>
        <v>2</v>
      </c>
      <c r="O87" s="268">
        <f t="shared" si="38"/>
        <v>4</v>
      </c>
      <c r="P87" s="268">
        <f t="shared" si="38"/>
        <v>4</v>
      </c>
      <c r="Q87" s="268">
        <f t="shared" si="38"/>
        <v>4</v>
      </c>
      <c r="R87" s="268">
        <f t="shared" si="38"/>
        <v>6</v>
      </c>
      <c r="S87" s="268">
        <f t="shared" si="38"/>
        <v>4</v>
      </c>
      <c r="T87" s="268">
        <f t="shared" si="38"/>
        <v>0</v>
      </c>
      <c r="U87" s="268">
        <f t="shared" si="38"/>
        <v>0</v>
      </c>
      <c r="V87" s="268">
        <f t="shared" si="38"/>
        <v>0</v>
      </c>
      <c r="W87" s="268">
        <f t="shared" si="38"/>
        <v>0</v>
      </c>
      <c r="X87" s="268">
        <f t="shared" si="38"/>
        <v>0</v>
      </c>
      <c r="Y87" s="268">
        <f t="shared" si="38"/>
        <v>0</v>
      </c>
      <c r="Z87" s="268">
        <f t="shared" si="38"/>
        <v>0</v>
      </c>
      <c r="AA87" s="268">
        <f t="shared" si="38"/>
        <v>0</v>
      </c>
      <c r="AB87" s="268">
        <f t="shared" si="38"/>
        <v>0</v>
      </c>
      <c r="AC87" s="268">
        <f t="shared" si="38"/>
        <v>0</v>
      </c>
      <c r="AD87" s="268">
        <f t="shared" si="38"/>
        <v>0</v>
      </c>
      <c r="AE87" s="268">
        <f t="shared" si="38"/>
        <v>0</v>
      </c>
      <c r="AF87" s="268">
        <f t="shared" si="38"/>
        <v>0</v>
      </c>
      <c r="AG87" s="268">
        <f t="shared" si="38"/>
        <v>0</v>
      </c>
      <c r="AH87" s="268">
        <f t="shared" si="38"/>
        <v>0</v>
      </c>
      <c r="AI87" s="268">
        <f t="shared" si="38"/>
        <v>0</v>
      </c>
      <c r="AJ87" s="268">
        <f t="shared" si="38"/>
        <v>0</v>
      </c>
      <c r="AK87" s="268">
        <f t="shared" si="38"/>
        <v>0</v>
      </c>
      <c r="AL87" s="269">
        <f>SUM(G87:AK87)</f>
        <v>52</v>
      </c>
      <c r="AM87" s="307"/>
      <c r="AN87" s="303" t="b">
        <v>0</v>
      </c>
    </row>
    <row r="88" ht="15.75" customHeight="1">
      <c r="A88" s="249" t="s">
        <v>24</v>
      </c>
      <c r="B88" s="308" t="s">
        <v>78</v>
      </c>
      <c r="C88" s="308" t="s">
        <v>7</v>
      </c>
      <c r="D88" s="308" t="s">
        <v>269</v>
      </c>
      <c r="E88" s="205"/>
      <c r="F88" s="205"/>
      <c r="G88" s="258"/>
      <c r="H88" s="258"/>
      <c r="I88" s="258"/>
      <c r="J88" s="258"/>
      <c r="K88" s="258"/>
      <c r="L88" s="350"/>
      <c r="M88" s="350"/>
      <c r="N88" s="258">
        <v>1.0</v>
      </c>
      <c r="O88" s="257"/>
      <c r="P88" s="258"/>
      <c r="Q88" s="258"/>
      <c r="R88" s="258"/>
      <c r="S88" s="350"/>
      <c r="T88" s="350"/>
      <c r="U88" s="258"/>
      <c r="V88" s="258"/>
      <c r="W88" s="258"/>
      <c r="X88" s="258"/>
      <c r="Y88" s="258"/>
      <c r="Z88" s="350"/>
      <c r="AA88" s="350"/>
      <c r="AB88" s="258"/>
      <c r="AC88" s="258"/>
      <c r="AD88" s="258"/>
      <c r="AE88" s="258"/>
      <c r="AF88" s="258"/>
      <c r="AG88" s="350"/>
      <c r="AH88" s="350"/>
      <c r="AI88" s="258"/>
      <c r="AJ88" s="258"/>
      <c r="AK88" s="258"/>
      <c r="AL88" s="262">
        <f>SUM(G88:AJ88)</f>
        <v>1</v>
      </c>
      <c r="AM88" s="309"/>
      <c r="AN88" s="263" t="b">
        <v>1</v>
      </c>
    </row>
    <row r="89" ht="15.75" customHeight="1">
      <c r="A89" s="266" t="s">
        <v>24</v>
      </c>
      <c r="B89" s="291" t="s">
        <v>78</v>
      </c>
      <c r="C89" s="291" t="s">
        <v>7</v>
      </c>
      <c r="D89" s="291" t="s">
        <v>267</v>
      </c>
      <c r="E89" s="291"/>
      <c r="F89" s="291"/>
      <c r="G89" s="268">
        <f t="shared" ref="G89:AK89" si="39">SUM(G88)</f>
        <v>0</v>
      </c>
      <c r="H89" s="268">
        <f t="shared" si="39"/>
        <v>0</v>
      </c>
      <c r="I89" s="268">
        <f t="shared" si="39"/>
        <v>0</v>
      </c>
      <c r="J89" s="268">
        <f t="shared" si="39"/>
        <v>0</v>
      </c>
      <c r="K89" s="268">
        <f t="shared" si="39"/>
        <v>0</v>
      </c>
      <c r="L89" s="268">
        <f t="shared" si="39"/>
        <v>0</v>
      </c>
      <c r="M89" s="268">
        <f t="shared" si="39"/>
        <v>0</v>
      </c>
      <c r="N89" s="268">
        <f t="shared" si="39"/>
        <v>1</v>
      </c>
      <c r="O89" s="268">
        <f t="shared" si="39"/>
        <v>0</v>
      </c>
      <c r="P89" s="268">
        <f t="shared" si="39"/>
        <v>0</v>
      </c>
      <c r="Q89" s="268">
        <f t="shared" si="39"/>
        <v>0</v>
      </c>
      <c r="R89" s="268">
        <f t="shared" si="39"/>
        <v>0</v>
      </c>
      <c r="S89" s="268">
        <f t="shared" si="39"/>
        <v>0</v>
      </c>
      <c r="T89" s="268">
        <f t="shared" si="39"/>
        <v>0</v>
      </c>
      <c r="U89" s="268">
        <f t="shared" si="39"/>
        <v>0</v>
      </c>
      <c r="V89" s="268">
        <f t="shared" si="39"/>
        <v>0</v>
      </c>
      <c r="W89" s="268">
        <f t="shared" si="39"/>
        <v>0</v>
      </c>
      <c r="X89" s="268">
        <f t="shared" si="39"/>
        <v>0</v>
      </c>
      <c r="Y89" s="268">
        <f t="shared" si="39"/>
        <v>0</v>
      </c>
      <c r="Z89" s="268">
        <f t="shared" si="39"/>
        <v>0</v>
      </c>
      <c r="AA89" s="268">
        <f t="shared" si="39"/>
        <v>0</v>
      </c>
      <c r="AB89" s="268">
        <f t="shared" si="39"/>
        <v>0</v>
      </c>
      <c r="AC89" s="268">
        <f t="shared" si="39"/>
        <v>0</v>
      </c>
      <c r="AD89" s="268">
        <f t="shared" si="39"/>
        <v>0</v>
      </c>
      <c r="AE89" s="268">
        <f t="shared" si="39"/>
        <v>0</v>
      </c>
      <c r="AF89" s="268">
        <f t="shared" si="39"/>
        <v>0</v>
      </c>
      <c r="AG89" s="268">
        <f t="shared" si="39"/>
        <v>0</v>
      </c>
      <c r="AH89" s="268">
        <f t="shared" si="39"/>
        <v>0</v>
      </c>
      <c r="AI89" s="268">
        <f t="shared" si="39"/>
        <v>0</v>
      </c>
      <c r="AJ89" s="268">
        <f t="shared" si="39"/>
        <v>0</v>
      </c>
      <c r="AK89" s="268">
        <f t="shared" si="39"/>
        <v>0</v>
      </c>
      <c r="AL89" s="269">
        <f t="shared" ref="AL89:AL90" si="40">SUM(G89:AK89)</f>
        <v>1</v>
      </c>
      <c r="AM89" s="307"/>
      <c r="AN89" s="303" t="b">
        <v>0</v>
      </c>
    </row>
    <row r="90" ht="15.75" customHeight="1">
      <c r="A90" s="310" t="s">
        <v>24</v>
      </c>
      <c r="B90" s="256" t="s">
        <v>65</v>
      </c>
      <c r="C90" s="256" t="s">
        <v>11</v>
      </c>
      <c r="D90" s="256" t="s">
        <v>156</v>
      </c>
      <c r="E90" s="205"/>
      <c r="F90" s="205"/>
      <c r="G90" s="258">
        <v>1.0</v>
      </c>
      <c r="H90" s="258">
        <v>1.0</v>
      </c>
      <c r="I90" s="258">
        <v>1.0</v>
      </c>
      <c r="J90" s="258">
        <v>1.0</v>
      </c>
      <c r="K90" s="258">
        <v>1.0</v>
      </c>
      <c r="L90" s="350">
        <v>1.0</v>
      </c>
      <c r="M90" s="350">
        <v>1.0</v>
      </c>
      <c r="N90" s="258">
        <v>1.0</v>
      </c>
      <c r="O90" s="257">
        <v>1.0</v>
      </c>
      <c r="P90" s="258">
        <v>1.0</v>
      </c>
      <c r="Q90" s="258">
        <v>1.0</v>
      </c>
      <c r="R90" s="258">
        <v>1.0</v>
      </c>
      <c r="S90" s="350">
        <v>1.0</v>
      </c>
      <c r="T90" s="350">
        <v>1.0</v>
      </c>
      <c r="U90" s="258">
        <v>1.0</v>
      </c>
      <c r="V90" s="258">
        <v>1.0</v>
      </c>
      <c r="W90" s="258">
        <v>1.0</v>
      </c>
      <c r="X90" s="258">
        <v>1.0</v>
      </c>
      <c r="Y90" s="258">
        <v>1.0</v>
      </c>
      <c r="Z90" s="350">
        <v>1.0</v>
      </c>
      <c r="AA90" s="350">
        <v>1.0</v>
      </c>
      <c r="AB90" s="258">
        <v>1.0</v>
      </c>
      <c r="AC90" s="258">
        <v>1.0</v>
      </c>
      <c r="AD90" s="258">
        <v>1.0</v>
      </c>
      <c r="AE90" s="258">
        <v>1.0</v>
      </c>
      <c r="AF90" s="258">
        <v>1.0</v>
      </c>
      <c r="AG90" s="350">
        <v>1.0</v>
      </c>
      <c r="AH90" s="350">
        <v>1.0</v>
      </c>
      <c r="AI90" s="258">
        <v>1.0</v>
      </c>
      <c r="AJ90" s="258">
        <v>1.0</v>
      </c>
      <c r="AK90" s="258"/>
      <c r="AL90" s="262">
        <f t="shared" si="40"/>
        <v>30</v>
      </c>
      <c r="AM90" s="306"/>
      <c r="AN90" s="263" t="b">
        <v>0</v>
      </c>
    </row>
    <row r="91" ht="15.75" customHeight="1">
      <c r="A91" s="310" t="s">
        <v>24</v>
      </c>
      <c r="B91" s="256" t="s">
        <v>65</v>
      </c>
      <c r="C91" s="256" t="s">
        <v>11</v>
      </c>
      <c r="D91" s="256"/>
      <c r="E91" s="205"/>
      <c r="F91" s="205"/>
      <c r="G91" s="258"/>
      <c r="H91" s="258"/>
      <c r="I91" s="258"/>
      <c r="J91" s="258"/>
      <c r="K91" s="258"/>
      <c r="L91" s="350"/>
      <c r="M91" s="350"/>
      <c r="N91" s="258"/>
      <c r="O91" s="257"/>
      <c r="P91" s="258"/>
      <c r="Q91" s="258"/>
      <c r="R91" s="258"/>
      <c r="S91" s="350"/>
      <c r="T91" s="350"/>
      <c r="U91" s="258"/>
      <c r="V91" s="258"/>
      <c r="W91" s="258"/>
      <c r="X91" s="258"/>
      <c r="Y91" s="258"/>
      <c r="Z91" s="350"/>
      <c r="AA91" s="350"/>
      <c r="AB91" s="258"/>
      <c r="AC91" s="258"/>
      <c r="AD91" s="258"/>
      <c r="AE91" s="258"/>
      <c r="AF91" s="258"/>
      <c r="AG91" s="350"/>
      <c r="AH91" s="350"/>
      <c r="AI91" s="258"/>
      <c r="AJ91" s="258"/>
      <c r="AK91" s="258"/>
      <c r="AL91" s="262">
        <f>SUM(G91:AJ91)</f>
        <v>0</v>
      </c>
      <c r="AM91" s="265"/>
      <c r="AN91" s="263" t="b">
        <v>0</v>
      </c>
    </row>
    <row r="92" ht="15.75" customHeight="1">
      <c r="A92" s="311" t="s">
        <v>24</v>
      </c>
      <c r="B92" s="288" t="s">
        <v>65</v>
      </c>
      <c r="C92" s="267" t="s">
        <v>11</v>
      </c>
      <c r="D92" s="267" t="s">
        <v>141</v>
      </c>
      <c r="E92" s="267"/>
      <c r="F92" s="267"/>
      <c r="G92" s="268">
        <f t="shared" ref="G92:AK92" si="41">SUM(G90:G91)</f>
        <v>1</v>
      </c>
      <c r="H92" s="268">
        <f t="shared" si="41"/>
        <v>1</v>
      </c>
      <c r="I92" s="268">
        <f t="shared" si="41"/>
        <v>1</v>
      </c>
      <c r="J92" s="268">
        <f t="shared" si="41"/>
        <v>1</v>
      </c>
      <c r="K92" s="268">
        <f t="shared" si="41"/>
        <v>1</v>
      </c>
      <c r="L92" s="268">
        <f t="shared" si="41"/>
        <v>1</v>
      </c>
      <c r="M92" s="268">
        <f t="shared" si="41"/>
        <v>1</v>
      </c>
      <c r="N92" s="268">
        <f t="shared" si="41"/>
        <v>1</v>
      </c>
      <c r="O92" s="268">
        <f t="shared" si="41"/>
        <v>1</v>
      </c>
      <c r="P92" s="268">
        <f t="shared" si="41"/>
        <v>1</v>
      </c>
      <c r="Q92" s="268">
        <f t="shared" si="41"/>
        <v>1</v>
      </c>
      <c r="R92" s="268">
        <f t="shared" si="41"/>
        <v>1</v>
      </c>
      <c r="S92" s="268">
        <f t="shared" si="41"/>
        <v>1</v>
      </c>
      <c r="T92" s="268">
        <f t="shared" si="41"/>
        <v>1</v>
      </c>
      <c r="U92" s="268">
        <f t="shared" si="41"/>
        <v>1</v>
      </c>
      <c r="V92" s="268">
        <f t="shared" si="41"/>
        <v>1</v>
      </c>
      <c r="W92" s="268">
        <f t="shared" si="41"/>
        <v>1</v>
      </c>
      <c r="X92" s="268">
        <f t="shared" si="41"/>
        <v>1</v>
      </c>
      <c r="Y92" s="268">
        <f t="shared" si="41"/>
        <v>1</v>
      </c>
      <c r="Z92" s="268">
        <f t="shared" si="41"/>
        <v>1</v>
      </c>
      <c r="AA92" s="268">
        <f t="shared" si="41"/>
        <v>1</v>
      </c>
      <c r="AB92" s="268">
        <f t="shared" si="41"/>
        <v>1</v>
      </c>
      <c r="AC92" s="268">
        <f t="shared" si="41"/>
        <v>1</v>
      </c>
      <c r="AD92" s="268">
        <f t="shared" si="41"/>
        <v>1</v>
      </c>
      <c r="AE92" s="268">
        <f t="shared" si="41"/>
        <v>1</v>
      </c>
      <c r="AF92" s="268">
        <f t="shared" si="41"/>
        <v>1</v>
      </c>
      <c r="AG92" s="268">
        <f t="shared" si="41"/>
        <v>1</v>
      </c>
      <c r="AH92" s="268">
        <f t="shared" si="41"/>
        <v>1</v>
      </c>
      <c r="AI92" s="268">
        <f t="shared" si="41"/>
        <v>1</v>
      </c>
      <c r="AJ92" s="268">
        <f t="shared" si="41"/>
        <v>1</v>
      </c>
      <c r="AK92" s="268">
        <f t="shared" si="41"/>
        <v>0</v>
      </c>
      <c r="AL92" s="269">
        <f>SUM(G92:AK92)</f>
        <v>30</v>
      </c>
      <c r="AM92" s="312"/>
      <c r="AN92" s="303" t="b">
        <v>0</v>
      </c>
    </row>
    <row r="93" ht="15.75" customHeight="1">
      <c r="A93" s="310" t="s">
        <v>24</v>
      </c>
      <c r="B93" s="256" t="s">
        <v>65</v>
      </c>
      <c r="C93" s="256" t="s">
        <v>22</v>
      </c>
      <c r="D93" s="256" t="s">
        <v>280</v>
      </c>
      <c r="E93" s="205"/>
      <c r="F93" s="205"/>
      <c r="G93" s="258"/>
      <c r="H93" s="258"/>
      <c r="I93" s="258"/>
      <c r="J93" s="258"/>
      <c r="K93" s="258"/>
      <c r="L93" s="350"/>
      <c r="M93" s="350"/>
      <c r="N93" s="258"/>
      <c r="O93" s="257"/>
      <c r="P93" s="258"/>
      <c r="Q93" s="258"/>
      <c r="R93" s="258"/>
      <c r="S93" s="350"/>
      <c r="T93" s="350"/>
      <c r="U93" s="258"/>
      <c r="V93" s="258"/>
      <c r="W93" s="258"/>
      <c r="X93" s="258"/>
      <c r="Y93" s="258"/>
      <c r="Z93" s="350"/>
      <c r="AA93" s="350"/>
      <c r="AB93" s="258"/>
      <c r="AC93" s="258"/>
      <c r="AD93" s="258"/>
      <c r="AE93" s="258"/>
      <c r="AF93" s="258"/>
      <c r="AG93" s="350"/>
      <c r="AH93" s="350"/>
      <c r="AI93" s="258">
        <v>1.0</v>
      </c>
      <c r="AJ93" s="258"/>
      <c r="AK93" s="258"/>
      <c r="AL93" s="262">
        <f t="shared" ref="AL93:AL94" si="42">SUM(G93:AJ93)</f>
        <v>1</v>
      </c>
      <c r="AM93" s="306"/>
      <c r="AN93" s="263" t="b">
        <v>1</v>
      </c>
    </row>
    <row r="94" ht="15.75" customHeight="1">
      <c r="A94" s="310" t="s">
        <v>24</v>
      </c>
      <c r="B94" s="256" t="s">
        <v>65</v>
      </c>
      <c r="C94" s="256" t="s">
        <v>22</v>
      </c>
      <c r="D94" s="256"/>
      <c r="E94" s="205"/>
      <c r="F94" s="205"/>
      <c r="G94" s="258"/>
      <c r="H94" s="258"/>
      <c r="I94" s="258"/>
      <c r="J94" s="258"/>
      <c r="K94" s="258"/>
      <c r="L94" s="350"/>
      <c r="M94" s="350"/>
      <c r="N94" s="258"/>
      <c r="O94" s="257"/>
      <c r="P94" s="258"/>
      <c r="Q94" s="258"/>
      <c r="R94" s="258"/>
      <c r="S94" s="350"/>
      <c r="T94" s="350"/>
      <c r="U94" s="258"/>
      <c r="V94" s="258"/>
      <c r="W94" s="258"/>
      <c r="X94" s="258"/>
      <c r="Y94" s="258"/>
      <c r="Z94" s="350"/>
      <c r="AA94" s="350"/>
      <c r="AB94" s="258"/>
      <c r="AC94" s="258"/>
      <c r="AD94" s="258"/>
      <c r="AE94" s="258"/>
      <c r="AF94" s="258"/>
      <c r="AG94" s="350"/>
      <c r="AH94" s="350"/>
      <c r="AI94" s="258"/>
      <c r="AJ94" s="258"/>
      <c r="AK94" s="258"/>
      <c r="AL94" s="262">
        <f t="shared" si="42"/>
        <v>0</v>
      </c>
      <c r="AM94" s="265"/>
      <c r="AN94" s="263" t="b">
        <v>0</v>
      </c>
    </row>
    <row r="95" ht="15.75" customHeight="1">
      <c r="A95" s="311" t="s">
        <v>24</v>
      </c>
      <c r="B95" s="291" t="s">
        <v>65</v>
      </c>
      <c r="C95" s="291" t="s">
        <v>22</v>
      </c>
      <c r="D95" s="291" t="s">
        <v>279</v>
      </c>
      <c r="E95" s="291"/>
      <c r="F95" s="291"/>
      <c r="G95" s="268">
        <f t="shared" ref="G95:AK95" si="43">SUM(G93:G94)</f>
        <v>0</v>
      </c>
      <c r="H95" s="268">
        <f t="shared" si="43"/>
        <v>0</v>
      </c>
      <c r="I95" s="268">
        <f t="shared" si="43"/>
        <v>0</v>
      </c>
      <c r="J95" s="268">
        <f t="shared" si="43"/>
        <v>0</v>
      </c>
      <c r="K95" s="268">
        <f t="shared" si="43"/>
        <v>0</v>
      </c>
      <c r="L95" s="268">
        <f t="shared" si="43"/>
        <v>0</v>
      </c>
      <c r="M95" s="268">
        <f t="shared" si="43"/>
        <v>0</v>
      </c>
      <c r="N95" s="268">
        <f t="shared" si="43"/>
        <v>0</v>
      </c>
      <c r="O95" s="268">
        <f t="shared" si="43"/>
        <v>0</v>
      </c>
      <c r="P95" s="268">
        <f t="shared" si="43"/>
        <v>0</v>
      </c>
      <c r="Q95" s="268">
        <f t="shared" si="43"/>
        <v>0</v>
      </c>
      <c r="R95" s="268">
        <f t="shared" si="43"/>
        <v>0</v>
      </c>
      <c r="S95" s="268">
        <f t="shared" si="43"/>
        <v>0</v>
      </c>
      <c r="T95" s="268">
        <f t="shared" si="43"/>
        <v>0</v>
      </c>
      <c r="U95" s="268">
        <f t="shared" si="43"/>
        <v>0</v>
      </c>
      <c r="V95" s="268">
        <f t="shared" si="43"/>
        <v>0</v>
      </c>
      <c r="W95" s="268">
        <f t="shared" si="43"/>
        <v>0</v>
      </c>
      <c r="X95" s="268">
        <f t="shared" si="43"/>
        <v>0</v>
      </c>
      <c r="Y95" s="268">
        <f t="shared" si="43"/>
        <v>0</v>
      </c>
      <c r="Z95" s="268">
        <f t="shared" si="43"/>
        <v>0</v>
      </c>
      <c r="AA95" s="268">
        <f t="shared" si="43"/>
        <v>0</v>
      </c>
      <c r="AB95" s="268">
        <f t="shared" si="43"/>
        <v>0</v>
      </c>
      <c r="AC95" s="268">
        <f t="shared" si="43"/>
        <v>0</v>
      </c>
      <c r="AD95" s="268">
        <f t="shared" si="43"/>
        <v>0</v>
      </c>
      <c r="AE95" s="268">
        <f t="shared" si="43"/>
        <v>0</v>
      </c>
      <c r="AF95" s="268">
        <f t="shared" si="43"/>
        <v>0</v>
      </c>
      <c r="AG95" s="268">
        <f t="shared" si="43"/>
        <v>0</v>
      </c>
      <c r="AH95" s="268">
        <f t="shared" si="43"/>
        <v>0</v>
      </c>
      <c r="AI95" s="268">
        <f t="shared" si="43"/>
        <v>1</v>
      </c>
      <c r="AJ95" s="268">
        <f t="shared" si="43"/>
        <v>0</v>
      </c>
      <c r="AK95" s="268">
        <f t="shared" si="43"/>
        <v>0</v>
      </c>
      <c r="AL95" s="269">
        <f>SUM(G95:AK95)</f>
        <v>1</v>
      </c>
      <c r="AM95" s="307"/>
      <c r="AN95" s="270" t="b">
        <v>0</v>
      </c>
    </row>
    <row r="96" ht="15.75" customHeight="1">
      <c r="A96" s="310" t="s">
        <v>24</v>
      </c>
      <c r="B96" s="256" t="s">
        <v>65</v>
      </c>
      <c r="C96" s="256" t="s">
        <v>15</v>
      </c>
      <c r="D96" s="256"/>
      <c r="E96" s="205"/>
      <c r="F96" s="205"/>
      <c r="G96" s="258"/>
      <c r="H96" s="258"/>
      <c r="I96" s="258"/>
      <c r="J96" s="258"/>
      <c r="K96" s="258"/>
      <c r="L96" s="350"/>
      <c r="M96" s="350"/>
      <c r="N96" s="258"/>
      <c r="O96" s="257"/>
      <c r="P96" s="258"/>
      <c r="Q96" s="258"/>
      <c r="R96" s="258"/>
      <c r="S96" s="350"/>
      <c r="T96" s="350"/>
      <c r="U96" s="258"/>
      <c r="V96" s="258"/>
      <c r="W96" s="258"/>
      <c r="X96" s="258"/>
      <c r="Y96" s="258"/>
      <c r="Z96" s="350"/>
      <c r="AA96" s="350"/>
      <c r="AB96" s="258"/>
      <c r="AC96" s="258"/>
      <c r="AD96" s="258"/>
      <c r="AE96" s="258"/>
      <c r="AF96" s="258"/>
      <c r="AG96" s="350"/>
      <c r="AH96" s="350"/>
      <c r="AI96" s="258"/>
      <c r="AJ96" s="258"/>
      <c r="AK96" s="258"/>
      <c r="AL96" s="262">
        <f>SUM(G96:AJ96)</f>
        <v>0</v>
      </c>
      <c r="AM96" s="306"/>
      <c r="AN96" s="263" t="b">
        <v>0</v>
      </c>
    </row>
    <row r="97" ht="15.75" customHeight="1">
      <c r="A97" s="310" t="s">
        <v>24</v>
      </c>
      <c r="B97" s="256" t="s">
        <v>65</v>
      </c>
      <c r="C97" s="256" t="s">
        <v>15</v>
      </c>
      <c r="D97" s="256" t="s">
        <v>251</v>
      </c>
      <c r="E97" s="205"/>
      <c r="F97" s="205"/>
      <c r="G97" s="258">
        <v>1.0</v>
      </c>
      <c r="H97" s="258">
        <v>1.0</v>
      </c>
      <c r="I97" s="258">
        <v>1.0</v>
      </c>
      <c r="J97" s="258">
        <v>1.0</v>
      </c>
      <c r="K97" s="258">
        <v>1.0</v>
      </c>
      <c r="L97" s="350"/>
      <c r="M97" s="350"/>
      <c r="N97" s="258">
        <v>1.0</v>
      </c>
      <c r="O97" s="257">
        <v>1.0</v>
      </c>
      <c r="P97" s="258">
        <v>1.0</v>
      </c>
      <c r="Q97" s="258">
        <v>1.0</v>
      </c>
      <c r="R97" s="258">
        <v>1.0</v>
      </c>
      <c r="S97" s="350"/>
      <c r="T97" s="350"/>
      <c r="U97" s="258">
        <v>1.0</v>
      </c>
      <c r="V97" s="258">
        <v>1.0</v>
      </c>
      <c r="W97" s="258">
        <v>1.0</v>
      </c>
      <c r="X97" s="258">
        <v>1.0</v>
      </c>
      <c r="Y97" s="258">
        <v>1.0</v>
      </c>
      <c r="Z97" s="350"/>
      <c r="AA97" s="350"/>
      <c r="AB97" s="258">
        <v>1.0</v>
      </c>
      <c r="AC97" s="258">
        <v>1.0</v>
      </c>
      <c r="AD97" s="258">
        <v>1.0</v>
      </c>
      <c r="AE97" s="258">
        <v>1.0</v>
      </c>
      <c r="AF97" s="258">
        <v>1.0</v>
      </c>
      <c r="AG97" s="350"/>
      <c r="AH97" s="350"/>
      <c r="AI97" s="258">
        <v>1.0</v>
      </c>
      <c r="AJ97" s="258"/>
      <c r="AK97" s="258"/>
      <c r="AL97" s="262">
        <f t="shared" ref="AL97:AL98" si="45">SUM(G97:AK97)</f>
        <v>21</v>
      </c>
      <c r="AM97" s="265"/>
      <c r="AN97" s="263" t="b">
        <v>1</v>
      </c>
    </row>
    <row r="98" ht="15.75" customHeight="1">
      <c r="A98" s="311" t="s">
        <v>24</v>
      </c>
      <c r="B98" s="291" t="s">
        <v>65</v>
      </c>
      <c r="C98" s="291" t="s">
        <v>15</v>
      </c>
      <c r="D98" s="291" t="s">
        <v>245</v>
      </c>
      <c r="E98" s="291"/>
      <c r="F98" s="291"/>
      <c r="G98" s="268">
        <f t="shared" ref="G98:AK98" si="44">SUM(G96:G97)</f>
        <v>1</v>
      </c>
      <c r="H98" s="268">
        <f t="shared" si="44"/>
        <v>1</v>
      </c>
      <c r="I98" s="268">
        <f t="shared" si="44"/>
        <v>1</v>
      </c>
      <c r="J98" s="268">
        <f t="shared" si="44"/>
        <v>1</v>
      </c>
      <c r="K98" s="268">
        <f t="shared" si="44"/>
        <v>1</v>
      </c>
      <c r="L98" s="268">
        <f t="shared" si="44"/>
        <v>0</v>
      </c>
      <c r="M98" s="268">
        <f t="shared" si="44"/>
        <v>0</v>
      </c>
      <c r="N98" s="268">
        <f t="shared" si="44"/>
        <v>1</v>
      </c>
      <c r="O98" s="268">
        <f t="shared" si="44"/>
        <v>1</v>
      </c>
      <c r="P98" s="268">
        <f t="shared" si="44"/>
        <v>1</v>
      </c>
      <c r="Q98" s="268">
        <f t="shared" si="44"/>
        <v>1</v>
      </c>
      <c r="R98" s="268">
        <f t="shared" si="44"/>
        <v>1</v>
      </c>
      <c r="S98" s="268">
        <f t="shared" si="44"/>
        <v>0</v>
      </c>
      <c r="T98" s="268">
        <f t="shared" si="44"/>
        <v>0</v>
      </c>
      <c r="U98" s="268">
        <f t="shared" si="44"/>
        <v>1</v>
      </c>
      <c r="V98" s="268">
        <f t="shared" si="44"/>
        <v>1</v>
      </c>
      <c r="W98" s="268">
        <f t="shared" si="44"/>
        <v>1</v>
      </c>
      <c r="X98" s="268">
        <f t="shared" si="44"/>
        <v>1</v>
      </c>
      <c r="Y98" s="268">
        <f t="shared" si="44"/>
        <v>1</v>
      </c>
      <c r="Z98" s="268">
        <f t="shared" si="44"/>
        <v>0</v>
      </c>
      <c r="AA98" s="268">
        <f t="shared" si="44"/>
        <v>0</v>
      </c>
      <c r="AB98" s="268">
        <f t="shared" si="44"/>
        <v>1</v>
      </c>
      <c r="AC98" s="268">
        <f t="shared" si="44"/>
        <v>1</v>
      </c>
      <c r="AD98" s="268">
        <f t="shared" si="44"/>
        <v>1</v>
      </c>
      <c r="AE98" s="268">
        <f t="shared" si="44"/>
        <v>1</v>
      </c>
      <c r="AF98" s="268">
        <f t="shared" si="44"/>
        <v>1</v>
      </c>
      <c r="AG98" s="268">
        <f t="shared" si="44"/>
        <v>0</v>
      </c>
      <c r="AH98" s="268">
        <f t="shared" si="44"/>
        <v>0</v>
      </c>
      <c r="AI98" s="268">
        <f t="shared" si="44"/>
        <v>1</v>
      </c>
      <c r="AJ98" s="268">
        <f t="shared" si="44"/>
        <v>0</v>
      </c>
      <c r="AK98" s="268">
        <f t="shared" si="44"/>
        <v>0</v>
      </c>
      <c r="AL98" s="269">
        <f t="shared" si="45"/>
        <v>21</v>
      </c>
      <c r="AM98" s="307"/>
      <c r="AN98" s="270" t="b">
        <v>0</v>
      </c>
    </row>
    <row r="99" ht="15.75" customHeight="1">
      <c r="A99" s="310" t="s">
        <v>16</v>
      </c>
      <c r="B99" s="256" t="s">
        <v>65</v>
      </c>
      <c r="C99" s="256" t="s">
        <v>18</v>
      </c>
      <c r="D99" s="256"/>
      <c r="E99" s="205"/>
      <c r="F99" s="205"/>
      <c r="G99" s="258"/>
      <c r="H99" s="258"/>
      <c r="I99" s="258"/>
      <c r="J99" s="258"/>
      <c r="K99" s="258"/>
      <c r="L99" s="350"/>
      <c r="M99" s="350"/>
      <c r="N99" s="258"/>
      <c r="O99" s="257"/>
      <c r="P99" s="258"/>
      <c r="Q99" s="258"/>
      <c r="R99" s="258"/>
      <c r="S99" s="350"/>
      <c r="T99" s="350"/>
      <c r="U99" s="258"/>
      <c r="V99" s="258"/>
      <c r="W99" s="258"/>
      <c r="X99" s="258"/>
      <c r="Y99" s="258"/>
      <c r="Z99" s="350"/>
      <c r="AA99" s="350"/>
      <c r="AB99" s="258"/>
      <c r="AC99" s="258"/>
      <c r="AD99" s="258"/>
      <c r="AE99" s="258"/>
      <c r="AF99" s="258"/>
      <c r="AG99" s="350"/>
      <c r="AH99" s="350"/>
      <c r="AI99" s="258"/>
      <c r="AJ99" s="258"/>
      <c r="AK99" s="258"/>
      <c r="AL99" s="262">
        <f>SUM(G99:AJ99)</f>
        <v>0</v>
      </c>
      <c r="AM99" s="306"/>
      <c r="AN99" s="263" t="b">
        <v>0</v>
      </c>
    </row>
    <row r="100" ht="15.75" customHeight="1">
      <c r="A100" s="311" t="s">
        <v>16</v>
      </c>
      <c r="B100" s="288" t="s">
        <v>65</v>
      </c>
      <c r="C100" s="267" t="s">
        <v>18</v>
      </c>
      <c r="D100" s="267" t="s">
        <v>281</v>
      </c>
      <c r="E100" s="267"/>
      <c r="F100" s="267"/>
      <c r="G100" s="268">
        <f t="shared" ref="G100:AK100" si="46">SUM(G99)</f>
        <v>0</v>
      </c>
      <c r="H100" s="268">
        <f t="shared" si="46"/>
        <v>0</v>
      </c>
      <c r="I100" s="268">
        <f t="shared" si="46"/>
        <v>0</v>
      </c>
      <c r="J100" s="268">
        <f t="shared" si="46"/>
        <v>0</v>
      </c>
      <c r="K100" s="268">
        <f t="shared" si="46"/>
        <v>0</v>
      </c>
      <c r="L100" s="268">
        <f t="shared" si="46"/>
        <v>0</v>
      </c>
      <c r="M100" s="268">
        <f t="shared" si="46"/>
        <v>0</v>
      </c>
      <c r="N100" s="268">
        <f t="shared" si="46"/>
        <v>0</v>
      </c>
      <c r="O100" s="268">
        <f t="shared" si="46"/>
        <v>0</v>
      </c>
      <c r="P100" s="268">
        <f t="shared" si="46"/>
        <v>0</v>
      </c>
      <c r="Q100" s="268">
        <f t="shared" si="46"/>
        <v>0</v>
      </c>
      <c r="R100" s="268">
        <f t="shared" si="46"/>
        <v>0</v>
      </c>
      <c r="S100" s="268">
        <f t="shared" si="46"/>
        <v>0</v>
      </c>
      <c r="T100" s="268">
        <f t="shared" si="46"/>
        <v>0</v>
      </c>
      <c r="U100" s="268">
        <f t="shared" si="46"/>
        <v>0</v>
      </c>
      <c r="V100" s="268">
        <f t="shared" si="46"/>
        <v>0</v>
      </c>
      <c r="W100" s="268">
        <f t="shared" si="46"/>
        <v>0</v>
      </c>
      <c r="X100" s="268">
        <f t="shared" si="46"/>
        <v>0</v>
      </c>
      <c r="Y100" s="268">
        <f t="shared" si="46"/>
        <v>0</v>
      </c>
      <c r="Z100" s="268">
        <f t="shared" si="46"/>
        <v>0</v>
      </c>
      <c r="AA100" s="268">
        <f t="shared" si="46"/>
        <v>0</v>
      </c>
      <c r="AB100" s="268">
        <f t="shared" si="46"/>
        <v>0</v>
      </c>
      <c r="AC100" s="268">
        <f t="shared" si="46"/>
        <v>0</v>
      </c>
      <c r="AD100" s="268">
        <f t="shared" si="46"/>
        <v>0</v>
      </c>
      <c r="AE100" s="268">
        <f t="shared" si="46"/>
        <v>0</v>
      </c>
      <c r="AF100" s="268">
        <f t="shared" si="46"/>
        <v>0</v>
      </c>
      <c r="AG100" s="268">
        <f t="shared" si="46"/>
        <v>0</v>
      </c>
      <c r="AH100" s="268">
        <f t="shared" si="46"/>
        <v>0</v>
      </c>
      <c r="AI100" s="268">
        <f t="shared" si="46"/>
        <v>0</v>
      </c>
      <c r="AJ100" s="268">
        <f t="shared" si="46"/>
        <v>0</v>
      </c>
      <c r="AK100" s="268">
        <f t="shared" si="46"/>
        <v>0</v>
      </c>
      <c r="AL100" s="269">
        <f>SUM(G100:AK100)</f>
        <v>0</v>
      </c>
      <c r="AM100" s="307"/>
      <c r="AN100" s="270" t="b">
        <v>0</v>
      </c>
    </row>
    <row r="101" ht="15.75" customHeight="1">
      <c r="A101" s="310" t="s">
        <v>24</v>
      </c>
      <c r="B101" s="256" t="s">
        <v>43</v>
      </c>
      <c r="C101" s="256" t="s">
        <v>11</v>
      </c>
      <c r="D101" s="256"/>
      <c r="E101" s="205"/>
      <c r="F101" s="205"/>
      <c r="G101" s="258"/>
      <c r="H101" s="258"/>
      <c r="I101" s="258"/>
      <c r="J101" s="258"/>
      <c r="K101" s="258"/>
      <c r="L101" s="350"/>
      <c r="M101" s="350"/>
      <c r="N101" s="258"/>
      <c r="O101" s="257"/>
      <c r="P101" s="258"/>
      <c r="Q101" s="258"/>
      <c r="R101" s="258"/>
      <c r="S101" s="350"/>
      <c r="T101" s="350"/>
      <c r="U101" s="258"/>
      <c r="V101" s="258"/>
      <c r="W101" s="258"/>
      <c r="X101" s="258"/>
      <c r="Y101" s="258"/>
      <c r="Z101" s="350"/>
      <c r="AA101" s="350"/>
      <c r="AB101" s="258"/>
      <c r="AC101" s="258"/>
      <c r="AD101" s="258"/>
      <c r="AE101" s="258"/>
      <c r="AF101" s="258"/>
      <c r="AG101" s="350"/>
      <c r="AH101" s="350"/>
      <c r="AI101" s="258"/>
      <c r="AJ101" s="258"/>
      <c r="AK101" s="258"/>
      <c r="AL101" s="262">
        <f>SUM(G101:AJ101)</f>
        <v>0</v>
      </c>
      <c r="AM101" s="306"/>
      <c r="AN101" s="263" t="b">
        <v>0</v>
      </c>
    </row>
    <row r="102" ht="15.75" customHeight="1">
      <c r="A102" s="311" t="s">
        <v>24</v>
      </c>
      <c r="B102" s="291" t="s">
        <v>43</v>
      </c>
      <c r="C102" s="291" t="s">
        <v>11</v>
      </c>
      <c r="D102" s="291" t="s">
        <v>141</v>
      </c>
      <c r="E102" s="291"/>
      <c r="F102" s="291"/>
      <c r="G102" s="268">
        <f t="shared" ref="G102:AK102" si="47">SUM(G101)</f>
        <v>0</v>
      </c>
      <c r="H102" s="268">
        <f t="shared" si="47"/>
        <v>0</v>
      </c>
      <c r="I102" s="268">
        <f t="shared" si="47"/>
        <v>0</v>
      </c>
      <c r="J102" s="268">
        <f t="shared" si="47"/>
        <v>0</v>
      </c>
      <c r="K102" s="268">
        <f t="shared" si="47"/>
        <v>0</v>
      </c>
      <c r="L102" s="268">
        <f t="shared" si="47"/>
        <v>0</v>
      </c>
      <c r="M102" s="268">
        <f t="shared" si="47"/>
        <v>0</v>
      </c>
      <c r="N102" s="268">
        <f t="shared" si="47"/>
        <v>0</v>
      </c>
      <c r="O102" s="268">
        <f t="shared" si="47"/>
        <v>0</v>
      </c>
      <c r="P102" s="268">
        <f t="shared" si="47"/>
        <v>0</v>
      </c>
      <c r="Q102" s="268">
        <f t="shared" si="47"/>
        <v>0</v>
      </c>
      <c r="R102" s="268">
        <f t="shared" si="47"/>
        <v>0</v>
      </c>
      <c r="S102" s="268">
        <f t="shared" si="47"/>
        <v>0</v>
      </c>
      <c r="T102" s="268">
        <f t="shared" si="47"/>
        <v>0</v>
      </c>
      <c r="U102" s="268">
        <f t="shared" si="47"/>
        <v>0</v>
      </c>
      <c r="V102" s="268">
        <f t="shared" si="47"/>
        <v>0</v>
      </c>
      <c r="W102" s="268">
        <f t="shared" si="47"/>
        <v>0</v>
      </c>
      <c r="X102" s="268">
        <f t="shared" si="47"/>
        <v>0</v>
      </c>
      <c r="Y102" s="268">
        <f t="shared" si="47"/>
        <v>0</v>
      </c>
      <c r="Z102" s="268">
        <f t="shared" si="47"/>
        <v>0</v>
      </c>
      <c r="AA102" s="268">
        <f t="shared" si="47"/>
        <v>0</v>
      </c>
      <c r="AB102" s="268">
        <f t="shared" si="47"/>
        <v>0</v>
      </c>
      <c r="AC102" s="268">
        <f t="shared" si="47"/>
        <v>0</v>
      </c>
      <c r="AD102" s="268">
        <f t="shared" si="47"/>
        <v>0</v>
      </c>
      <c r="AE102" s="268">
        <f t="shared" si="47"/>
        <v>0</v>
      </c>
      <c r="AF102" s="268">
        <f t="shared" si="47"/>
        <v>0</v>
      </c>
      <c r="AG102" s="268">
        <f t="shared" si="47"/>
        <v>0</v>
      </c>
      <c r="AH102" s="268">
        <f t="shared" si="47"/>
        <v>0</v>
      </c>
      <c r="AI102" s="268">
        <f t="shared" si="47"/>
        <v>0</v>
      </c>
      <c r="AJ102" s="268">
        <f t="shared" si="47"/>
        <v>0</v>
      </c>
      <c r="AK102" s="268">
        <f t="shared" si="47"/>
        <v>0</v>
      </c>
      <c r="AL102" s="269">
        <f t="shared" ref="AL102:AL105" si="48">SUM(G102:AK102)</f>
        <v>0</v>
      </c>
      <c r="AM102" s="307"/>
      <c r="AN102" s="270" t="b">
        <v>0</v>
      </c>
    </row>
    <row r="103" ht="15.75" customHeight="1">
      <c r="A103" s="310" t="s">
        <v>24</v>
      </c>
      <c r="B103" s="256" t="s">
        <v>68</v>
      </c>
      <c r="C103" s="256" t="s">
        <v>11</v>
      </c>
      <c r="D103" s="256"/>
      <c r="E103" s="205"/>
      <c r="F103" s="205"/>
      <c r="G103" s="258"/>
      <c r="H103" s="258"/>
      <c r="I103" s="258"/>
      <c r="J103" s="258"/>
      <c r="K103" s="258"/>
      <c r="L103" s="350"/>
      <c r="M103" s="350"/>
      <c r="N103" s="258"/>
      <c r="O103" s="257"/>
      <c r="P103" s="258"/>
      <c r="Q103" s="258"/>
      <c r="R103" s="258"/>
      <c r="S103" s="350"/>
      <c r="T103" s="350"/>
      <c r="U103" s="258"/>
      <c r="V103" s="258"/>
      <c r="W103" s="258"/>
      <c r="X103" s="258"/>
      <c r="Y103" s="258"/>
      <c r="Z103" s="349"/>
      <c r="AA103" s="350"/>
      <c r="AB103" s="258"/>
      <c r="AC103" s="258"/>
      <c r="AD103" s="258"/>
      <c r="AE103" s="258"/>
      <c r="AF103" s="258"/>
      <c r="AG103" s="350"/>
      <c r="AH103" s="350"/>
      <c r="AI103" s="258"/>
      <c r="AJ103" s="258"/>
      <c r="AK103" s="258"/>
      <c r="AL103" s="262">
        <f t="shared" si="48"/>
        <v>0</v>
      </c>
      <c r="AM103" s="265"/>
      <c r="AN103" s="263" t="b">
        <v>0</v>
      </c>
    </row>
    <row r="104" ht="15.75" customHeight="1">
      <c r="A104" s="313" t="s">
        <v>24</v>
      </c>
      <c r="B104" s="314" t="s">
        <v>68</v>
      </c>
      <c r="C104" s="314" t="s">
        <v>11</v>
      </c>
      <c r="D104" s="314" t="s">
        <v>168</v>
      </c>
      <c r="E104" s="205"/>
      <c r="F104" s="205"/>
      <c r="G104" s="258"/>
      <c r="H104" s="258"/>
      <c r="I104" s="258"/>
      <c r="J104" s="258">
        <v>1.0</v>
      </c>
      <c r="K104" s="258">
        <v>1.0</v>
      </c>
      <c r="L104" s="350">
        <v>1.0</v>
      </c>
      <c r="M104" s="350">
        <v>1.0</v>
      </c>
      <c r="N104" s="258">
        <v>1.0</v>
      </c>
      <c r="O104" s="257">
        <v>1.0</v>
      </c>
      <c r="P104" s="258">
        <v>1.0</v>
      </c>
      <c r="Q104" s="258">
        <v>1.0</v>
      </c>
      <c r="R104" s="258">
        <v>1.0</v>
      </c>
      <c r="S104" s="350">
        <v>1.0</v>
      </c>
      <c r="T104" s="350">
        <v>1.0</v>
      </c>
      <c r="U104" s="258">
        <v>1.0</v>
      </c>
      <c r="V104" s="258">
        <v>1.0</v>
      </c>
      <c r="W104" s="258">
        <v>1.0</v>
      </c>
      <c r="X104" s="258">
        <v>1.0</v>
      </c>
      <c r="Y104" s="258">
        <v>1.0</v>
      </c>
      <c r="Z104" s="350">
        <v>1.0</v>
      </c>
      <c r="AA104" s="350">
        <v>1.0</v>
      </c>
      <c r="AB104" s="258">
        <v>1.0</v>
      </c>
      <c r="AC104" s="258">
        <v>1.0</v>
      </c>
      <c r="AD104" s="258">
        <v>1.0</v>
      </c>
      <c r="AE104" s="258">
        <v>1.0</v>
      </c>
      <c r="AF104" s="258">
        <v>1.0</v>
      </c>
      <c r="AG104" s="350">
        <v>1.0</v>
      </c>
      <c r="AH104" s="350">
        <v>1.0</v>
      </c>
      <c r="AI104" s="258">
        <v>1.0</v>
      </c>
      <c r="AJ104" s="258">
        <v>1.0</v>
      </c>
      <c r="AK104" s="258">
        <v>1.0</v>
      </c>
      <c r="AL104" s="262">
        <f t="shared" si="48"/>
        <v>28</v>
      </c>
      <c r="AM104" s="265"/>
      <c r="AN104" s="263" t="b">
        <v>0</v>
      </c>
    </row>
    <row r="105" ht="15.75" customHeight="1">
      <c r="A105" s="311" t="s">
        <v>24</v>
      </c>
      <c r="B105" s="291" t="s">
        <v>68</v>
      </c>
      <c r="C105" s="291" t="s">
        <v>11</v>
      </c>
      <c r="D105" s="291" t="s">
        <v>141</v>
      </c>
      <c r="E105" s="291"/>
      <c r="F105" s="291"/>
      <c r="G105" s="268">
        <f t="shared" ref="G105:AK105" si="49">SUM(G103:G104)</f>
        <v>0</v>
      </c>
      <c r="H105" s="268">
        <f t="shared" si="49"/>
        <v>0</v>
      </c>
      <c r="I105" s="268">
        <f t="shared" si="49"/>
        <v>0</v>
      </c>
      <c r="J105" s="268">
        <f t="shared" si="49"/>
        <v>1</v>
      </c>
      <c r="K105" s="268">
        <f t="shared" si="49"/>
        <v>1</v>
      </c>
      <c r="L105" s="268">
        <f t="shared" si="49"/>
        <v>1</v>
      </c>
      <c r="M105" s="268">
        <f t="shared" si="49"/>
        <v>1</v>
      </c>
      <c r="N105" s="268">
        <f t="shared" si="49"/>
        <v>1</v>
      </c>
      <c r="O105" s="268">
        <f t="shared" si="49"/>
        <v>1</v>
      </c>
      <c r="P105" s="268">
        <f t="shared" si="49"/>
        <v>1</v>
      </c>
      <c r="Q105" s="268">
        <f t="shared" si="49"/>
        <v>1</v>
      </c>
      <c r="R105" s="268">
        <f t="shared" si="49"/>
        <v>1</v>
      </c>
      <c r="S105" s="268">
        <f t="shared" si="49"/>
        <v>1</v>
      </c>
      <c r="T105" s="268">
        <f t="shared" si="49"/>
        <v>1</v>
      </c>
      <c r="U105" s="268">
        <f t="shared" si="49"/>
        <v>1</v>
      </c>
      <c r="V105" s="268">
        <f t="shared" si="49"/>
        <v>1</v>
      </c>
      <c r="W105" s="268">
        <f t="shared" si="49"/>
        <v>1</v>
      </c>
      <c r="X105" s="268">
        <f t="shared" si="49"/>
        <v>1</v>
      </c>
      <c r="Y105" s="268">
        <f t="shared" si="49"/>
        <v>1</v>
      </c>
      <c r="Z105" s="268">
        <f t="shared" si="49"/>
        <v>1</v>
      </c>
      <c r="AA105" s="268">
        <f t="shared" si="49"/>
        <v>1</v>
      </c>
      <c r="AB105" s="268">
        <f t="shared" si="49"/>
        <v>1</v>
      </c>
      <c r="AC105" s="268">
        <f t="shared" si="49"/>
        <v>1</v>
      </c>
      <c r="AD105" s="268">
        <f t="shared" si="49"/>
        <v>1</v>
      </c>
      <c r="AE105" s="268">
        <f t="shared" si="49"/>
        <v>1</v>
      </c>
      <c r="AF105" s="268">
        <f t="shared" si="49"/>
        <v>1</v>
      </c>
      <c r="AG105" s="268">
        <f t="shared" si="49"/>
        <v>1</v>
      </c>
      <c r="AH105" s="268">
        <f t="shared" si="49"/>
        <v>1</v>
      </c>
      <c r="AI105" s="268">
        <f t="shared" si="49"/>
        <v>1</v>
      </c>
      <c r="AJ105" s="268">
        <f t="shared" si="49"/>
        <v>1</v>
      </c>
      <c r="AK105" s="268">
        <f t="shared" si="49"/>
        <v>1</v>
      </c>
      <c r="AL105" s="269">
        <f t="shared" si="48"/>
        <v>28</v>
      </c>
      <c r="AM105" s="307"/>
      <c r="AN105" s="270" t="b">
        <v>0</v>
      </c>
    </row>
    <row r="106" ht="15.75" customHeight="1">
      <c r="A106" s="310" t="s">
        <v>24</v>
      </c>
      <c r="B106" s="256" t="s">
        <v>68</v>
      </c>
      <c r="C106" s="256" t="s">
        <v>15</v>
      </c>
      <c r="D106" s="256"/>
      <c r="E106" s="205"/>
      <c r="F106" s="205"/>
      <c r="G106" s="258"/>
      <c r="H106" s="258"/>
      <c r="I106" s="258"/>
      <c r="J106" s="258"/>
      <c r="K106" s="258"/>
      <c r="L106" s="350"/>
      <c r="M106" s="350"/>
      <c r="N106" s="258"/>
      <c r="O106" s="257"/>
      <c r="P106" s="258"/>
      <c r="Q106" s="258"/>
      <c r="R106" s="258"/>
      <c r="S106" s="350"/>
      <c r="T106" s="350"/>
      <c r="U106" s="258"/>
      <c r="V106" s="258"/>
      <c r="W106" s="258"/>
      <c r="X106" s="258"/>
      <c r="Y106" s="258"/>
      <c r="Z106" s="350"/>
      <c r="AA106" s="350"/>
      <c r="AB106" s="258"/>
      <c r="AC106" s="258"/>
      <c r="AD106" s="258"/>
      <c r="AE106" s="258"/>
      <c r="AF106" s="258"/>
      <c r="AG106" s="350"/>
      <c r="AH106" s="350"/>
      <c r="AI106" s="258"/>
      <c r="AJ106" s="258"/>
      <c r="AK106" s="258"/>
      <c r="AL106" s="262">
        <f t="shared" ref="AL106:AL107" si="50">SUM(G106:AJ106)</f>
        <v>0</v>
      </c>
      <c r="AM106" s="265"/>
      <c r="AN106" s="263" t="b">
        <v>0</v>
      </c>
    </row>
    <row r="107" ht="15.75" customHeight="1">
      <c r="A107" s="313" t="s">
        <v>24</v>
      </c>
      <c r="B107" s="314" t="s">
        <v>68</v>
      </c>
      <c r="C107" s="314" t="s">
        <v>15</v>
      </c>
      <c r="D107" s="314"/>
      <c r="E107" s="205"/>
      <c r="F107" s="205"/>
      <c r="G107" s="258"/>
      <c r="H107" s="258"/>
      <c r="I107" s="258"/>
      <c r="J107" s="258"/>
      <c r="K107" s="258"/>
      <c r="L107" s="350"/>
      <c r="M107" s="350"/>
      <c r="N107" s="258"/>
      <c r="O107" s="257"/>
      <c r="P107" s="258"/>
      <c r="Q107" s="258"/>
      <c r="R107" s="258"/>
      <c r="S107" s="350"/>
      <c r="T107" s="350"/>
      <c r="U107" s="258"/>
      <c r="V107" s="258"/>
      <c r="W107" s="258"/>
      <c r="X107" s="258"/>
      <c r="Y107" s="258"/>
      <c r="Z107" s="350"/>
      <c r="AA107" s="350"/>
      <c r="AB107" s="258"/>
      <c r="AC107" s="258"/>
      <c r="AD107" s="258"/>
      <c r="AE107" s="258"/>
      <c r="AF107" s="258"/>
      <c r="AG107" s="350"/>
      <c r="AH107" s="350"/>
      <c r="AI107" s="258"/>
      <c r="AJ107" s="258"/>
      <c r="AK107" s="258"/>
      <c r="AL107" s="262">
        <f t="shared" si="50"/>
        <v>0</v>
      </c>
      <c r="AM107" s="265"/>
      <c r="AN107" s="263" t="b">
        <v>0</v>
      </c>
    </row>
    <row r="108" ht="15.75" customHeight="1">
      <c r="A108" s="311" t="s">
        <v>24</v>
      </c>
      <c r="B108" s="291" t="s">
        <v>68</v>
      </c>
      <c r="C108" s="291" t="s">
        <v>15</v>
      </c>
      <c r="D108" s="291" t="s">
        <v>245</v>
      </c>
      <c r="E108" s="291"/>
      <c r="F108" s="291"/>
      <c r="G108" s="268">
        <f t="shared" ref="G108:AK108" si="51">SUM(G106:G107)</f>
        <v>0</v>
      </c>
      <c r="H108" s="268">
        <f t="shared" si="51"/>
        <v>0</v>
      </c>
      <c r="I108" s="268">
        <f t="shared" si="51"/>
        <v>0</v>
      </c>
      <c r="J108" s="268">
        <f t="shared" si="51"/>
        <v>0</v>
      </c>
      <c r="K108" s="268">
        <f t="shared" si="51"/>
        <v>0</v>
      </c>
      <c r="L108" s="268">
        <f t="shared" si="51"/>
        <v>0</v>
      </c>
      <c r="M108" s="268">
        <f t="shared" si="51"/>
        <v>0</v>
      </c>
      <c r="N108" s="268">
        <f t="shared" si="51"/>
        <v>0</v>
      </c>
      <c r="O108" s="268">
        <f t="shared" si="51"/>
        <v>0</v>
      </c>
      <c r="P108" s="268">
        <f t="shared" si="51"/>
        <v>0</v>
      </c>
      <c r="Q108" s="268">
        <f t="shared" si="51"/>
        <v>0</v>
      </c>
      <c r="R108" s="268">
        <f t="shared" si="51"/>
        <v>0</v>
      </c>
      <c r="S108" s="268">
        <f t="shared" si="51"/>
        <v>0</v>
      </c>
      <c r="T108" s="268">
        <f t="shared" si="51"/>
        <v>0</v>
      </c>
      <c r="U108" s="268">
        <f t="shared" si="51"/>
        <v>0</v>
      </c>
      <c r="V108" s="268">
        <f t="shared" si="51"/>
        <v>0</v>
      </c>
      <c r="W108" s="268">
        <f t="shared" si="51"/>
        <v>0</v>
      </c>
      <c r="X108" s="268">
        <f t="shared" si="51"/>
        <v>0</v>
      </c>
      <c r="Y108" s="268">
        <f t="shared" si="51"/>
        <v>0</v>
      </c>
      <c r="Z108" s="268">
        <f t="shared" si="51"/>
        <v>0</v>
      </c>
      <c r="AA108" s="268">
        <f t="shared" si="51"/>
        <v>0</v>
      </c>
      <c r="AB108" s="268">
        <f t="shared" si="51"/>
        <v>0</v>
      </c>
      <c r="AC108" s="268">
        <f t="shared" si="51"/>
        <v>0</v>
      </c>
      <c r="AD108" s="268">
        <f t="shared" si="51"/>
        <v>0</v>
      </c>
      <c r="AE108" s="268">
        <f t="shared" si="51"/>
        <v>0</v>
      </c>
      <c r="AF108" s="268">
        <f t="shared" si="51"/>
        <v>0</v>
      </c>
      <c r="AG108" s="268">
        <f t="shared" si="51"/>
        <v>0</v>
      </c>
      <c r="AH108" s="268">
        <f t="shared" si="51"/>
        <v>0</v>
      </c>
      <c r="AI108" s="268">
        <f t="shared" si="51"/>
        <v>0</v>
      </c>
      <c r="AJ108" s="268">
        <f t="shared" si="51"/>
        <v>0</v>
      </c>
      <c r="AK108" s="268">
        <f t="shared" si="51"/>
        <v>0</v>
      </c>
      <c r="AL108" s="269">
        <f t="shared" ref="AL108:AL109" si="52">SUM(G108:AK108)</f>
        <v>0</v>
      </c>
      <c r="AM108" s="307"/>
      <c r="AN108" s="270" t="b">
        <v>0</v>
      </c>
    </row>
    <row r="109" ht="15.75" customHeight="1">
      <c r="A109" s="313" t="s">
        <v>24</v>
      </c>
      <c r="B109" s="314" t="s">
        <v>74</v>
      </c>
      <c r="C109" s="314" t="s">
        <v>11</v>
      </c>
      <c r="D109" s="314" t="s">
        <v>163</v>
      </c>
      <c r="E109" s="205"/>
      <c r="F109" s="205"/>
      <c r="G109" s="258">
        <v>4.0</v>
      </c>
      <c r="H109" s="258">
        <v>4.0</v>
      </c>
      <c r="I109" s="258">
        <v>4.0</v>
      </c>
      <c r="J109" s="258">
        <v>4.0</v>
      </c>
      <c r="K109" s="258">
        <v>4.0</v>
      </c>
      <c r="L109" s="350">
        <v>4.0</v>
      </c>
      <c r="M109" s="350">
        <v>4.0</v>
      </c>
      <c r="N109" s="258">
        <v>4.0</v>
      </c>
      <c r="O109" s="257">
        <v>4.0</v>
      </c>
      <c r="P109" s="258">
        <v>4.0</v>
      </c>
      <c r="Q109" s="258">
        <v>4.0</v>
      </c>
      <c r="R109" s="258">
        <v>4.0</v>
      </c>
      <c r="S109" s="350">
        <v>4.0</v>
      </c>
      <c r="T109" s="350">
        <v>4.0</v>
      </c>
      <c r="U109" s="258">
        <v>4.0</v>
      </c>
      <c r="V109" s="258">
        <v>4.0</v>
      </c>
      <c r="W109" s="258">
        <v>4.0</v>
      </c>
      <c r="X109" s="258">
        <v>4.0</v>
      </c>
      <c r="Y109" s="258">
        <v>4.0</v>
      </c>
      <c r="Z109" s="350">
        <v>4.0</v>
      </c>
      <c r="AA109" s="350">
        <v>4.0</v>
      </c>
      <c r="AB109" s="258">
        <v>4.0</v>
      </c>
      <c r="AC109" s="258">
        <v>4.0</v>
      </c>
      <c r="AD109" s="258">
        <v>4.0</v>
      </c>
      <c r="AE109" s="258">
        <v>4.0</v>
      </c>
      <c r="AF109" s="258">
        <v>4.0</v>
      </c>
      <c r="AG109" s="350">
        <v>4.0</v>
      </c>
      <c r="AH109" s="350">
        <v>4.0</v>
      </c>
      <c r="AI109" s="258">
        <v>4.0</v>
      </c>
      <c r="AJ109" s="258">
        <v>4.0</v>
      </c>
      <c r="AK109" s="258">
        <v>4.0</v>
      </c>
      <c r="AL109" s="262">
        <f t="shared" si="52"/>
        <v>124</v>
      </c>
      <c r="AM109" s="265"/>
      <c r="AN109" s="263" t="b">
        <v>0</v>
      </c>
    </row>
    <row r="110" ht="15.75" customHeight="1">
      <c r="A110" s="313" t="s">
        <v>24</v>
      </c>
      <c r="B110" s="314" t="s">
        <v>74</v>
      </c>
      <c r="C110" s="314" t="s">
        <v>11</v>
      </c>
      <c r="D110" s="314"/>
      <c r="E110" s="205"/>
      <c r="F110" s="205"/>
      <c r="G110" s="258"/>
      <c r="H110" s="258"/>
      <c r="I110" s="258"/>
      <c r="J110" s="258"/>
      <c r="K110" s="258"/>
      <c r="L110" s="350"/>
      <c r="M110" s="350"/>
      <c r="N110" s="258"/>
      <c r="O110" s="257"/>
      <c r="P110" s="258"/>
      <c r="Q110" s="258"/>
      <c r="R110" s="258"/>
      <c r="S110" s="350"/>
      <c r="T110" s="350"/>
      <c r="U110" s="258"/>
      <c r="V110" s="258"/>
      <c r="W110" s="258"/>
      <c r="X110" s="258"/>
      <c r="Y110" s="258"/>
      <c r="Z110" s="350"/>
      <c r="AA110" s="350"/>
      <c r="AB110" s="258"/>
      <c r="AC110" s="258"/>
      <c r="AD110" s="258"/>
      <c r="AE110" s="258"/>
      <c r="AF110" s="258"/>
      <c r="AG110" s="350"/>
      <c r="AH110" s="350"/>
      <c r="AI110" s="258"/>
      <c r="AJ110" s="258"/>
      <c r="AK110" s="258"/>
      <c r="AL110" s="262">
        <f>SUM(G110:AJ110)</f>
        <v>0</v>
      </c>
      <c r="AM110" s="265"/>
      <c r="AN110" s="263" t="b">
        <v>0</v>
      </c>
    </row>
    <row r="111" ht="15.75" customHeight="1">
      <c r="A111" s="311" t="s">
        <v>24</v>
      </c>
      <c r="B111" s="291" t="s">
        <v>74</v>
      </c>
      <c r="C111" s="291" t="s">
        <v>11</v>
      </c>
      <c r="D111" s="291" t="s">
        <v>141</v>
      </c>
      <c r="E111" s="291"/>
      <c r="F111" s="291"/>
      <c r="G111" s="268">
        <f t="shared" ref="G111:AK111" si="53">SUM(G109:G110)</f>
        <v>4</v>
      </c>
      <c r="H111" s="268">
        <f t="shared" si="53"/>
        <v>4</v>
      </c>
      <c r="I111" s="268">
        <f t="shared" si="53"/>
        <v>4</v>
      </c>
      <c r="J111" s="268">
        <f t="shared" si="53"/>
        <v>4</v>
      </c>
      <c r="K111" s="268">
        <f t="shared" si="53"/>
        <v>4</v>
      </c>
      <c r="L111" s="268">
        <f t="shared" si="53"/>
        <v>4</v>
      </c>
      <c r="M111" s="268">
        <f t="shared" si="53"/>
        <v>4</v>
      </c>
      <c r="N111" s="268">
        <f t="shared" si="53"/>
        <v>4</v>
      </c>
      <c r="O111" s="268">
        <f t="shared" si="53"/>
        <v>4</v>
      </c>
      <c r="P111" s="268">
        <f t="shared" si="53"/>
        <v>4</v>
      </c>
      <c r="Q111" s="268">
        <f t="shared" si="53"/>
        <v>4</v>
      </c>
      <c r="R111" s="268">
        <f t="shared" si="53"/>
        <v>4</v>
      </c>
      <c r="S111" s="268">
        <f t="shared" si="53"/>
        <v>4</v>
      </c>
      <c r="T111" s="268">
        <f t="shared" si="53"/>
        <v>4</v>
      </c>
      <c r="U111" s="268">
        <f t="shared" si="53"/>
        <v>4</v>
      </c>
      <c r="V111" s="268">
        <f t="shared" si="53"/>
        <v>4</v>
      </c>
      <c r="W111" s="268">
        <f t="shared" si="53"/>
        <v>4</v>
      </c>
      <c r="X111" s="268">
        <f t="shared" si="53"/>
        <v>4</v>
      </c>
      <c r="Y111" s="268">
        <f t="shared" si="53"/>
        <v>4</v>
      </c>
      <c r="Z111" s="268">
        <f t="shared" si="53"/>
        <v>4</v>
      </c>
      <c r="AA111" s="268">
        <f t="shared" si="53"/>
        <v>4</v>
      </c>
      <c r="AB111" s="268">
        <f t="shared" si="53"/>
        <v>4</v>
      </c>
      <c r="AC111" s="268">
        <f t="shared" si="53"/>
        <v>4</v>
      </c>
      <c r="AD111" s="268">
        <f t="shared" si="53"/>
        <v>4</v>
      </c>
      <c r="AE111" s="268">
        <f t="shared" si="53"/>
        <v>4</v>
      </c>
      <c r="AF111" s="268">
        <f t="shared" si="53"/>
        <v>4</v>
      </c>
      <c r="AG111" s="268">
        <f t="shared" si="53"/>
        <v>4</v>
      </c>
      <c r="AH111" s="268">
        <f t="shared" si="53"/>
        <v>4</v>
      </c>
      <c r="AI111" s="268">
        <f t="shared" si="53"/>
        <v>4</v>
      </c>
      <c r="AJ111" s="268">
        <f t="shared" si="53"/>
        <v>4</v>
      </c>
      <c r="AK111" s="268">
        <f t="shared" si="53"/>
        <v>4</v>
      </c>
      <c r="AL111" s="269">
        <f t="shared" ref="AL111:AL112" si="54">SUM(G111:AK111)</f>
        <v>124</v>
      </c>
      <c r="AM111" s="315"/>
      <c r="AN111" s="270" t="b">
        <v>0</v>
      </c>
    </row>
    <row r="112" ht="15.75" customHeight="1">
      <c r="A112" s="313" t="s">
        <v>24</v>
      </c>
      <c r="B112" s="314" t="s">
        <v>74</v>
      </c>
      <c r="C112" s="314" t="s">
        <v>15</v>
      </c>
      <c r="D112" s="314" t="s">
        <v>257</v>
      </c>
      <c r="E112" s="205"/>
      <c r="F112" s="205"/>
      <c r="G112" s="258">
        <v>2.0</v>
      </c>
      <c r="H112" s="258">
        <v>2.0</v>
      </c>
      <c r="I112" s="258">
        <v>2.0</v>
      </c>
      <c r="J112" s="258"/>
      <c r="K112" s="258">
        <v>2.0</v>
      </c>
      <c r="L112" s="350"/>
      <c r="M112" s="350"/>
      <c r="N112" s="258">
        <v>2.0</v>
      </c>
      <c r="O112" s="257">
        <v>2.0</v>
      </c>
      <c r="P112" s="258">
        <v>2.0</v>
      </c>
      <c r="Q112" s="258"/>
      <c r="R112" s="258">
        <v>2.0</v>
      </c>
      <c r="S112" s="350"/>
      <c r="T112" s="350"/>
      <c r="U112" s="258">
        <v>2.0</v>
      </c>
      <c r="V112" s="258">
        <v>2.0</v>
      </c>
      <c r="W112" s="258">
        <v>2.0</v>
      </c>
      <c r="X112" s="258"/>
      <c r="Y112" s="258">
        <v>2.0</v>
      </c>
      <c r="Z112" s="350"/>
      <c r="AA112" s="350"/>
      <c r="AB112" s="258">
        <v>2.0</v>
      </c>
      <c r="AC112" s="258"/>
      <c r="AD112" s="258">
        <v>2.0</v>
      </c>
      <c r="AE112" s="258"/>
      <c r="AF112" s="258">
        <v>2.0</v>
      </c>
      <c r="AG112" s="350"/>
      <c r="AH112" s="350"/>
      <c r="AI112" s="258"/>
      <c r="AJ112" s="258"/>
      <c r="AK112" s="258">
        <v>2.0</v>
      </c>
      <c r="AL112" s="262">
        <f t="shared" si="54"/>
        <v>32</v>
      </c>
      <c r="AM112" s="317"/>
      <c r="AN112" s="263" t="b">
        <v>1</v>
      </c>
    </row>
    <row r="113" ht="15.75" customHeight="1">
      <c r="A113" s="313" t="s">
        <v>24</v>
      </c>
      <c r="B113" s="314" t="s">
        <v>74</v>
      </c>
      <c r="C113" s="314" t="s">
        <v>15</v>
      </c>
      <c r="D113" s="314" t="s">
        <v>253</v>
      </c>
      <c r="E113" s="205"/>
      <c r="F113" s="205"/>
      <c r="G113" s="258"/>
      <c r="H113" s="258"/>
      <c r="I113" s="258"/>
      <c r="J113" s="258">
        <v>2.0</v>
      </c>
      <c r="K113" s="258"/>
      <c r="L113" s="350"/>
      <c r="M113" s="350"/>
      <c r="N113" s="258"/>
      <c r="O113" s="257"/>
      <c r="P113" s="258"/>
      <c r="Q113" s="258">
        <v>2.0</v>
      </c>
      <c r="R113" s="258"/>
      <c r="S113" s="350"/>
      <c r="T113" s="350"/>
      <c r="U113" s="258"/>
      <c r="V113" s="258"/>
      <c r="W113" s="258"/>
      <c r="X113" s="258">
        <v>2.0</v>
      </c>
      <c r="Y113" s="258"/>
      <c r="Z113" s="350"/>
      <c r="AA113" s="350"/>
      <c r="AB113" s="258"/>
      <c r="AC113" s="258">
        <v>1.0</v>
      </c>
      <c r="AD113" s="258"/>
      <c r="AE113" s="258">
        <v>2.0</v>
      </c>
      <c r="AF113" s="258"/>
      <c r="AG113" s="350"/>
      <c r="AH113" s="350"/>
      <c r="AI113" s="258">
        <v>2.0</v>
      </c>
      <c r="AJ113" s="258">
        <v>2.0</v>
      </c>
      <c r="AK113" s="258"/>
      <c r="AL113" s="262">
        <f>SUM(G113:AJ113)</f>
        <v>13</v>
      </c>
      <c r="AM113" s="265"/>
      <c r="AN113" s="263" t="b">
        <v>1</v>
      </c>
    </row>
    <row r="114" ht="15.75" customHeight="1">
      <c r="A114" s="311" t="s">
        <v>24</v>
      </c>
      <c r="B114" s="291" t="s">
        <v>74</v>
      </c>
      <c r="C114" s="291" t="s">
        <v>15</v>
      </c>
      <c r="D114" s="291" t="s">
        <v>245</v>
      </c>
      <c r="E114" s="291"/>
      <c r="F114" s="291"/>
      <c r="G114" s="318">
        <f t="shared" ref="G114:AK114" si="55">SUM(G112:G113)</f>
        <v>2</v>
      </c>
      <c r="H114" s="318">
        <f t="shared" si="55"/>
        <v>2</v>
      </c>
      <c r="I114" s="318">
        <f t="shared" si="55"/>
        <v>2</v>
      </c>
      <c r="J114" s="318">
        <f t="shared" si="55"/>
        <v>2</v>
      </c>
      <c r="K114" s="318">
        <f t="shared" si="55"/>
        <v>2</v>
      </c>
      <c r="L114" s="318">
        <f t="shared" si="55"/>
        <v>0</v>
      </c>
      <c r="M114" s="318">
        <f t="shared" si="55"/>
        <v>0</v>
      </c>
      <c r="N114" s="318">
        <f t="shared" si="55"/>
        <v>2</v>
      </c>
      <c r="O114" s="318">
        <f t="shared" si="55"/>
        <v>2</v>
      </c>
      <c r="P114" s="318">
        <f t="shared" si="55"/>
        <v>2</v>
      </c>
      <c r="Q114" s="318">
        <f t="shared" si="55"/>
        <v>2</v>
      </c>
      <c r="R114" s="318">
        <f t="shared" si="55"/>
        <v>2</v>
      </c>
      <c r="S114" s="318">
        <f t="shared" si="55"/>
        <v>0</v>
      </c>
      <c r="T114" s="318">
        <f t="shared" si="55"/>
        <v>0</v>
      </c>
      <c r="U114" s="318">
        <f t="shared" si="55"/>
        <v>2</v>
      </c>
      <c r="V114" s="318">
        <f t="shared" si="55"/>
        <v>2</v>
      </c>
      <c r="W114" s="318">
        <f t="shared" si="55"/>
        <v>2</v>
      </c>
      <c r="X114" s="318">
        <f t="shared" si="55"/>
        <v>2</v>
      </c>
      <c r="Y114" s="318">
        <f t="shared" si="55"/>
        <v>2</v>
      </c>
      <c r="Z114" s="318">
        <f t="shared" si="55"/>
        <v>0</v>
      </c>
      <c r="AA114" s="318">
        <f t="shared" si="55"/>
        <v>0</v>
      </c>
      <c r="AB114" s="318">
        <f t="shared" si="55"/>
        <v>2</v>
      </c>
      <c r="AC114" s="318">
        <f t="shared" si="55"/>
        <v>1</v>
      </c>
      <c r="AD114" s="318">
        <f t="shared" si="55"/>
        <v>2</v>
      </c>
      <c r="AE114" s="318">
        <f t="shared" si="55"/>
        <v>2</v>
      </c>
      <c r="AF114" s="318">
        <f t="shared" si="55"/>
        <v>2</v>
      </c>
      <c r="AG114" s="318">
        <f t="shared" si="55"/>
        <v>0</v>
      </c>
      <c r="AH114" s="318">
        <f t="shared" si="55"/>
        <v>0</v>
      </c>
      <c r="AI114" s="318">
        <f t="shared" si="55"/>
        <v>2</v>
      </c>
      <c r="AJ114" s="318">
        <f t="shared" si="55"/>
        <v>2</v>
      </c>
      <c r="AK114" s="318">
        <f t="shared" si="55"/>
        <v>2</v>
      </c>
      <c r="AL114" s="269">
        <f>SUM(G114:AK114)</f>
        <v>45</v>
      </c>
      <c r="AM114" s="315"/>
      <c r="AN114" s="270" t="b">
        <v>0</v>
      </c>
    </row>
    <row r="115" ht="15.75" customHeight="1">
      <c r="A115" s="313" t="s">
        <v>24</v>
      </c>
      <c r="B115" s="314" t="s">
        <v>74</v>
      </c>
      <c r="C115" s="256" t="s">
        <v>22</v>
      </c>
      <c r="D115" s="256" t="s">
        <v>280</v>
      </c>
      <c r="E115" s="205"/>
      <c r="F115" s="205"/>
      <c r="G115" s="258"/>
      <c r="H115" s="258"/>
      <c r="I115" s="258"/>
      <c r="J115" s="258"/>
      <c r="K115" s="258"/>
      <c r="L115" s="350"/>
      <c r="M115" s="350"/>
      <c r="N115" s="258"/>
      <c r="O115" s="257"/>
      <c r="P115" s="258"/>
      <c r="Q115" s="258"/>
      <c r="R115" s="258"/>
      <c r="S115" s="350"/>
      <c r="T115" s="350"/>
      <c r="U115" s="258"/>
      <c r="V115" s="258"/>
      <c r="W115" s="258"/>
      <c r="X115" s="258"/>
      <c r="Y115" s="258"/>
      <c r="Z115" s="350"/>
      <c r="AA115" s="350"/>
      <c r="AB115" s="258"/>
      <c r="AC115" s="258"/>
      <c r="AD115" s="258"/>
      <c r="AE115" s="258"/>
      <c r="AF115" s="258"/>
      <c r="AG115" s="350"/>
      <c r="AH115" s="350"/>
      <c r="AI115" s="258">
        <v>1.0</v>
      </c>
      <c r="AJ115" s="258"/>
      <c r="AK115" s="258"/>
      <c r="AL115" s="262">
        <f>SUM(G115:AJ115)</f>
        <v>1</v>
      </c>
      <c r="AM115" s="265"/>
      <c r="AN115" s="263" t="b">
        <v>1</v>
      </c>
    </row>
    <row r="116" ht="15.75" customHeight="1">
      <c r="A116" s="311" t="s">
        <v>24</v>
      </c>
      <c r="B116" s="291" t="s">
        <v>74</v>
      </c>
      <c r="C116" s="291" t="s">
        <v>22</v>
      </c>
      <c r="D116" s="291" t="s">
        <v>279</v>
      </c>
      <c r="E116" s="291"/>
      <c r="F116" s="291"/>
      <c r="G116" s="268">
        <f t="shared" ref="G116:AK116" si="56">SUM(G115)</f>
        <v>0</v>
      </c>
      <c r="H116" s="268">
        <f t="shared" si="56"/>
        <v>0</v>
      </c>
      <c r="I116" s="268">
        <f t="shared" si="56"/>
        <v>0</v>
      </c>
      <c r="J116" s="268">
        <f t="shared" si="56"/>
        <v>0</v>
      </c>
      <c r="K116" s="268">
        <f t="shared" si="56"/>
        <v>0</v>
      </c>
      <c r="L116" s="268">
        <f t="shared" si="56"/>
        <v>0</v>
      </c>
      <c r="M116" s="268">
        <f t="shared" si="56"/>
        <v>0</v>
      </c>
      <c r="N116" s="268">
        <f t="shared" si="56"/>
        <v>0</v>
      </c>
      <c r="O116" s="268">
        <f t="shared" si="56"/>
        <v>0</v>
      </c>
      <c r="P116" s="268">
        <f t="shared" si="56"/>
        <v>0</v>
      </c>
      <c r="Q116" s="268">
        <f t="shared" si="56"/>
        <v>0</v>
      </c>
      <c r="R116" s="268">
        <f t="shared" si="56"/>
        <v>0</v>
      </c>
      <c r="S116" s="268">
        <f t="shared" si="56"/>
        <v>0</v>
      </c>
      <c r="T116" s="268">
        <f t="shared" si="56"/>
        <v>0</v>
      </c>
      <c r="U116" s="268">
        <f t="shared" si="56"/>
        <v>0</v>
      </c>
      <c r="V116" s="268">
        <f t="shared" si="56"/>
        <v>0</v>
      </c>
      <c r="W116" s="268">
        <f t="shared" si="56"/>
        <v>0</v>
      </c>
      <c r="X116" s="268">
        <f t="shared" si="56"/>
        <v>0</v>
      </c>
      <c r="Y116" s="268">
        <f t="shared" si="56"/>
        <v>0</v>
      </c>
      <c r="Z116" s="268">
        <f t="shared" si="56"/>
        <v>0</v>
      </c>
      <c r="AA116" s="268">
        <f t="shared" si="56"/>
        <v>0</v>
      </c>
      <c r="AB116" s="268">
        <f t="shared" si="56"/>
        <v>0</v>
      </c>
      <c r="AC116" s="268">
        <f t="shared" si="56"/>
        <v>0</v>
      </c>
      <c r="AD116" s="268">
        <f t="shared" si="56"/>
        <v>0</v>
      </c>
      <c r="AE116" s="268">
        <f t="shared" si="56"/>
        <v>0</v>
      </c>
      <c r="AF116" s="268">
        <f t="shared" si="56"/>
        <v>0</v>
      </c>
      <c r="AG116" s="268">
        <f t="shared" si="56"/>
        <v>0</v>
      </c>
      <c r="AH116" s="268">
        <f t="shared" si="56"/>
        <v>0</v>
      </c>
      <c r="AI116" s="268">
        <f t="shared" si="56"/>
        <v>1</v>
      </c>
      <c r="AJ116" s="268">
        <f t="shared" si="56"/>
        <v>0</v>
      </c>
      <c r="AK116" s="268">
        <f t="shared" si="56"/>
        <v>0</v>
      </c>
      <c r="AL116" s="269">
        <f t="shared" ref="AL116:AL117" si="57">SUM(G116:AK116)</f>
        <v>1</v>
      </c>
      <c r="AM116" s="315"/>
      <c r="AN116" s="270" t="b">
        <v>0</v>
      </c>
    </row>
    <row r="117" ht="15.75" customHeight="1">
      <c r="A117" s="313" t="s">
        <v>24</v>
      </c>
      <c r="B117" s="314" t="s">
        <v>74</v>
      </c>
      <c r="C117" s="256" t="s">
        <v>7</v>
      </c>
      <c r="D117" s="256" t="s">
        <v>269</v>
      </c>
      <c r="E117" s="205"/>
      <c r="F117" s="205"/>
      <c r="G117" s="258"/>
      <c r="H117" s="258">
        <v>1.0</v>
      </c>
      <c r="I117" s="258"/>
      <c r="J117" s="258"/>
      <c r="K117" s="258">
        <v>1.0</v>
      </c>
      <c r="L117" s="350"/>
      <c r="M117" s="350"/>
      <c r="N117" s="258"/>
      <c r="O117" s="257">
        <v>1.0</v>
      </c>
      <c r="P117" s="258"/>
      <c r="Q117" s="258"/>
      <c r="R117" s="258">
        <v>1.0</v>
      </c>
      <c r="S117" s="350"/>
      <c r="T117" s="350"/>
      <c r="U117" s="258"/>
      <c r="V117" s="258">
        <v>1.0</v>
      </c>
      <c r="W117" s="258"/>
      <c r="X117" s="258"/>
      <c r="Y117" s="258">
        <v>1.0</v>
      </c>
      <c r="Z117" s="350"/>
      <c r="AA117" s="350"/>
      <c r="AB117" s="258"/>
      <c r="AC117" s="258">
        <v>1.0</v>
      </c>
      <c r="AD117" s="258"/>
      <c r="AE117" s="258"/>
      <c r="AF117" s="258">
        <v>1.0</v>
      </c>
      <c r="AG117" s="350"/>
      <c r="AH117" s="350"/>
      <c r="AI117" s="258"/>
      <c r="AJ117" s="258">
        <v>1.0</v>
      </c>
      <c r="AK117" s="258"/>
      <c r="AL117" s="262">
        <f t="shared" si="57"/>
        <v>9</v>
      </c>
      <c r="AM117" s="265"/>
      <c r="AN117" s="263" t="b">
        <v>1</v>
      </c>
    </row>
    <row r="118" ht="15.75" customHeight="1">
      <c r="A118" s="313" t="s">
        <v>24</v>
      </c>
      <c r="B118" s="314" t="s">
        <v>74</v>
      </c>
      <c r="C118" s="256" t="s">
        <v>7</v>
      </c>
      <c r="D118" s="256" t="s">
        <v>275</v>
      </c>
      <c r="E118" s="205"/>
      <c r="F118" s="205"/>
      <c r="G118" s="258"/>
      <c r="H118" s="258"/>
      <c r="I118" s="258"/>
      <c r="J118" s="258"/>
      <c r="K118" s="258"/>
      <c r="L118" s="350"/>
      <c r="M118" s="350"/>
      <c r="N118" s="258"/>
      <c r="O118" s="257"/>
      <c r="P118" s="258"/>
      <c r="Q118" s="258"/>
      <c r="R118" s="258"/>
      <c r="S118" s="350"/>
      <c r="T118" s="350"/>
      <c r="U118" s="258"/>
      <c r="V118" s="258"/>
      <c r="W118" s="258"/>
      <c r="X118" s="258"/>
      <c r="Y118" s="258"/>
      <c r="Z118" s="350"/>
      <c r="AA118" s="350"/>
      <c r="AB118" s="258"/>
      <c r="AC118" s="258"/>
      <c r="AD118" s="258"/>
      <c r="AE118" s="258"/>
      <c r="AF118" s="258"/>
      <c r="AG118" s="350"/>
      <c r="AH118" s="350"/>
      <c r="AI118" s="258"/>
      <c r="AJ118" s="258"/>
      <c r="AK118" s="258"/>
      <c r="AL118" s="262">
        <f>SUM(G118:AJ118)</f>
        <v>0</v>
      </c>
      <c r="AM118" s="265"/>
      <c r="AN118" s="263" t="b">
        <v>0</v>
      </c>
    </row>
    <row r="119" ht="15.75" customHeight="1">
      <c r="A119" s="311" t="s">
        <v>24</v>
      </c>
      <c r="B119" s="291" t="s">
        <v>74</v>
      </c>
      <c r="C119" s="291" t="s">
        <v>7</v>
      </c>
      <c r="D119" s="291" t="s">
        <v>267</v>
      </c>
      <c r="E119" s="32"/>
      <c r="F119" s="32"/>
      <c r="G119" s="268">
        <f t="shared" ref="G119:AK119" si="58">SUM(G117:G118)</f>
        <v>0</v>
      </c>
      <c r="H119" s="268">
        <f t="shared" si="58"/>
        <v>1</v>
      </c>
      <c r="I119" s="268">
        <f t="shared" si="58"/>
        <v>0</v>
      </c>
      <c r="J119" s="268">
        <f t="shared" si="58"/>
        <v>0</v>
      </c>
      <c r="K119" s="268">
        <f t="shared" si="58"/>
        <v>1</v>
      </c>
      <c r="L119" s="268">
        <f t="shared" si="58"/>
        <v>0</v>
      </c>
      <c r="M119" s="268">
        <f t="shared" si="58"/>
        <v>0</v>
      </c>
      <c r="N119" s="268">
        <f t="shared" si="58"/>
        <v>0</v>
      </c>
      <c r="O119" s="268">
        <f t="shared" si="58"/>
        <v>1</v>
      </c>
      <c r="P119" s="268">
        <f t="shared" si="58"/>
        <v>0</v>
      </c>
      <c r="Q119" s="268">
        <f t="shared" si="58"/>
        <v>0</v>
      </c>
      <c r="R119" s="268">
        <f t="shared" si="58"/>
        <v>1</v>
      </c>
      <c r="S119" s="268">
        <f t="shared" si="58"/>
        <v>0</v>
      </c>
      <c r="T119" s="268">
        <f t="shared" si="58"/>
        <v>0</v>
      </c>
      <c r="U119" s="268">
        <f t="shared" si="58"/>
        <v>0</v>
      </c>
      <c r="V119" s="268">
        <f t="shared" si="58"/>
        <v>1</v>
      </c>
      <c r="W119" s="268">
        <f t="shared" si="58"/>
        <v>0</v>
      </c>
      <c r="X119" s="268">
        <f t="shared" si="58"/>
        <v>0</v>
      </c>
      <c r="Y119" s="268">
        <f t="shared" si="58"/>
        <v>1</v>
      </c>
      <c r="Z119" s="268">
        <f t="shared" si="58"/>
        <v>0</v>
      </c>
      <c r="AA119" s="268">
        <f t="shared" si="58"/>
        <v>0</v>
      </c>
      <c r="AB119" s="268">
        <f t="shared" si="58"/>
        <v>0</v>
      </c>
      <c r="AC119" s="268">
        <f t="shared" si="58"/>
        <v>1</v>
      </c>
      <c r="AD119" s="268">
        <f t="shared" si="58"/>
        <v>0</v>
      </c>
      <c r="AE119" s="268">
        <f t="shared" si="58"/>
        <v>0</v>
      </c>
      <c r="AF119" s="268">
        <f t="shared" si="58"/>
        <v>1</v>
      </c>
      <c r="AG119" s="268">
        <f t="shared" si="58"/>
        <v>0</v>
      </c>
      <c r="AH119" s="268">
        <f t="shared" si="58"/>
        <v>0</v>
      </c>
      <c r="AI119" s="268">
        <f t="shared" si="58"/>
        <v>0</v>
      </c>
      <c r="AJ119" s="268">
        <f t="shared" si="58"/>
        <v>1</v>
      </c>
      <c r="AK119" s="268">
        <f t="shared" si="58"/>
        <v>0</v>
      </c>
      <c r="AL119" s="269">
        <f t="shared" ref="AL119:AL123" si="59">SUM(G119:AK119)</f>
        <v>9</v>
      </c>
      <c r="AM119" s="315"/>
      <c r="AN119" s="270" t="b">
        <v>0</v>
      </c>
    </row>
    <row r="120" ht="15.75" customHeight="1">
      <c r="A120" s="313" t="s">
        <v>24</v>
      </c>
      <c r="B120" s="314" t="s">
        <v>74</v>
      </c>
      <c r="C120" s="256" t="s">
        <v>18</v>
      </c>
      <c r="D120" s="256" t="s">
        <v>282</v>
      </c>
      <c r="E120" s="205"/>
      <c r="F120" s="205"/>
      <c r="G120" s="258">
        <v>1.0</v>
      </c>
      <c r="H120" s="258"/>
      <c r="I120" s="258"/>
      <c r="J120" s="258"/>
      <c r="K120" s="258">
        <v>1.0</v>
      </c>
      <c r="L120" s="350"/>
      <c r="M120" s="350"/>
      <c r="N120" s="258">
        <v>1.0</v>
      </c>
      <c r="O120" s="257"/>
      <c r="P120" s="258">
        <v>1.0</v>
      </c>
      <c r="Q120" s="258"/>
      <c r="R120" s="258"/>
      <c r="S120" s="350"/>
      <c r="T120" s="350"/>
      <c r="U120" s="258">
        <v>1.0</v>
      </c>
      <c r="V120" s="258"/>
      <c r="W120" s="258">
        <v>1.0</v>
      </c>
      <c r="X120" s="258"/>
      <c r="Y120" s="258"/>
      <c r="Z120" s="350"/>
      <c r="AA120" s="350"/>
      <c r="AB120" s="258">
        <v>1.0</v>
      </c>
      <c r="AC120" s="258"/>
      <c r="AD120" s="258">
        <v>1.0</v>
      </c>
      <c r="AE120" s="258"/>
      <c r="AF120" s="258"/>
      <c r="AG120" s="350"/>
      <c r="AH120" s="350"/>
      <c r="AI120" s="258">
        <v>1.0</v>
      </c>
      <c r="AJ120" s="258"/>
      <c r="AK120" s="258">
        <v>1.0</v>
      </c>
      <c r="AL120" s="262">
        <f t="shared" si="59"/>
        <v>10</v>
      </c>
      <c r="AM120" s="265"/>
      <c r="AN120" s="264" t="b">
        <v>1</v>
      </c>
    </row>
    <row r="121" ht="15.75" customHeight="1">
      <c r="A121" s="311" t="s">
        <v>24</v>
      </c>
      <c r="B121" s="291" t="s">
        <v>74</v>
      </c>
      <c r="C121" s="291" t="s">
        <v>18</v>
      </c>
      <c r="D121" s="291" t="s">
        <v>281</v>
      </c>
      <c r="E121" s="291"/>
      <c r="F121" s="291"/>
      <c r="G121" s="268">
        <f t="shared" ref="G121:AK121" si="60">SUM(G120)</f>
        <v>1</v>
      </c>
      <c r="H121" s="268">
        <f t="shared" si="60"/>
        <v>0</v>
      </c>
      <c r="I121" s="268">
        <f t="shared" si="60"/>
        <v>0</v>
      </c>
      <c r="J121" s="268">
        <f t="shared" si="60"/>
        <v>0</v>
      </c>
      <c r="K121" s="268">
        <f t="shared" si="60"/>
        <v>1</v>
      </c>
      <c r="L121" s="268">
        <f t="shared" si="60"/>
        <v>0</v>
      </c>
      <c r="M121" s="268">
        <f t="shared" si="60"/>
        <v>0</v>
      </c>
      <c r="N121" s="268">
        <f t="shared" si="60"/>
        <v>1</v>
      </c>
      <c r="O121" s="268">
        <f t="shared" si="60"/>
        <v>0</v>
      </c>
      <c r="P121" s="268">
        <f t="shared" si="60"/>
        <v>1</v>
      </c>
      <c r="Q121" s="268">
        <f t="shared" si="60"/>
        <v>0</v>
      </c>
      <c r="R121" s="268">
        <f t="shared" si="60"/>
        <v>0</v>
      </c>
      <c r="S121" s="268">
        <f t="shared" si="60"/>
        <v>0</v>
      </c>
      <c r="T121" s="268">
        <f t="shared" si="60"/>
        <v>0</v>
      </c>
      <c r="U121" s="268">
        <f t="shared" si="60"/>
        <v>1</v>
      </c>
      <c r="V121" s="268">
        <f t="shared" si="60"/>
        <v>0</v>
      </c>
      <c r="W121" s="268">
        <f t="shared" si="60"/>
        <v>1</v>
      </c>
      <c r="X121" s="268">
        <f t="shared" si="60"/>
        <v>0</v>
      </c>
      <c r="Y121" s="268">
        <f t="shared" si="60"/>
        <v>0</v>
      </c>
      <c r="Z121" s="268">
        <f t="shared" si="60"/>
        <v>0</v>
      </c>
      <c r="AA121" s="268">
        <f t="shared" si="60"/>
        <v>0</v>
      </c>
      <c r="AB121" s="268">
        <f t="shared" si="60"/>
        <v>1</v>
      </c>
      <c r="AC121" s="268">
        <f t="shared" si="60"/>
        <v>0</v>
      </c>
      <c r="AD121" s="268">
        <f t="shared" si="60"/>
        <v>1</v>
      </c>
      <c r="AE121" s="268">
        <f t="shared" si="60"/>
        <v>0</v>
      </c>
      <c r="AF121" s="268">
        <f t="shared" si="60"/>
        <v>0</v>
      </c>
      <c r="AG121" s="268">
        <f t="shared" si="60"/>
        <v>0</v>
      </c>
      <c r="AH121" s="268">
        <f t="shared" si="60"/>
        <v>0</v>
      </c>
      <c r="AI121" s="268">
        <f t="shared" si="60"/>
        <v>1</v>
      </c>
      <c r="AJ121" s="268">
        <f t="shared" si="60"/>
        <v>0</v>
      </c>
      <c r="AK121" s="268">
        <f t="shared" si="60"/>
        <v>1</v>
      </c>
      <c r="AL121" s="269">
        <f t="shared" si="59"/>
        <v>10</v>
      </c>
      <c r="AM121" s="315"/>
      <c r="AN121" s="270" t="b">
        <v>0</v>
      </c>
    </row>
    <row r="122" ht="15.75" customHeight="1">
      <c r="A122" s="313" t="s">
        <v>24</v>
      </c>
      <c r="B122" s="314" t="s">
        <v>75</v>
      </c>
      <c r="C122" s="256" t="s">
        <v>15</v>
      </c>
      <c r="D122" s="256" t="s">
        <v>264</v>
      </c>
      <c r="E122" s="205"/>
      <c r="F122" s="205"/>
      <c r="G122" s="258">
        <v>1.0</v>
      </c>
      <c r="H122" s="258"/>
      <c r="I122" s="258">
        <v>1.0</v>
      </c>
      <c r="J122" s="258"/>
      <c r="K122" s="258">
        <v>1.0</v>
      </c>
      <c r="L122" s="350"/>
      <c r="M122" s="350"/>
      <c r="N122" s="258">
        <v>1.0</v>
      </c>
      <c r="O122" s="257">
        <v>1.0</v>
      </c>
      <c r="P122" s="258">
        <v>1.0</v>
      </c>
      <c r="Q122" s="258"/>
      <c r="R122" s="258">
        <v>1.0</v>
      </c>
      <c r="S122" s="350"/>
      <c r="T122" s="350"/>
      <c r="U122" s="258">
        <v>1.0</v>
      </c>
      <c r="V122" s="258"/>
      <c r="W122" s="258">
        <v>1.0</v>
      </c>
      <c r="X122" s="258"/>
      <c r="Y122" s="258">
        <v>1.0</v>
      </c>
      <c r="Z122" s="350"/>
      <c r="AA122" s="350"/>
      <c r="AB122" s="258">
        <v>1.0</v>
      </c>
      <c r="AC122" s="258"/>
      <c r="AD122" s="258">
        <v>1.0</v>
      </c>
      <c r="AE122" s="258"/>
      <c r="AF122" s="258">
        <v>1.0</v>
      </c>
      <c r="AG122" s="350"/>
      <c r="AH122" s="350"/>
      <c r="AI122" s="258">
        <v>1.0</v>
      </c>
      <c r="AJ122" s="258"/>
      <c r="AK122" s="258">
        <v>1.0</v>
      </c>
      <c r="AL122" s="262">
        <f t="shared" si="59"/>
        <v>15</v>
      </c>
      <c r="AM122" s="265"/>
      <c r="AN122" s="263" t="b">
        <v>1</v>
      </c>
    </row>
    <row r="123" ht="15.75" customHeight="1">
      <c r="A123" s="311" t="s">
        <v>24</v>
      </c>
      <c r="B123" s="291" t="s">
        <v>75</v>
      </c>
      <c r="C123" s="291" t="s">
        <v>15</v>
      </c>
      <c r="D123" s="291" t="s">
        <v>245</v>
      </c>
      <c r="E123" s="291"/>
      <c r="F123" s="291"/>
      <c r="G123" s="268">
        <f t="shared" ref="G123:AK123" si="61">SUM(G122)</f>
        <v>1</v>
      </c>
      <c r="H123" s="268">
        <f t="shared" si="61"/>
        <v>0</v>
      </c>
      <c r="I123" s="268">
        <f t="shared" si="61"/>
        <v>1</v>
      </c>
      <c r="J123" s="268">
        <f t="shared" si="61"/>
        <v>0</v>
      </c>
      <c r="K123" s="268">
        <f t="shared" si="61"/>
        <v>1</v>
      </c>
      <c r="L123" s="268">
        <f t="shared" si="61"/>
        <v>0</v>
      </c>
      <c r="M123" s="268">
        <f t="shared" si="61"/>
        <v>0</v>
      </c>
      <c r="N123" s="268">
        <f t="shared" si="61"/>
        <v>1</v>
      </c>
      <c r="O123" s="268">
        <f t="shared" si="61"/>
        <v>1</v>
      </c>
      <c r="P123" s="268">
        <f t="shared" si="61"/>
        <v>1</v>
      </c>
      <c r="Q123" s="268">
        <f t="shared" si="61"/>
        <v>0</v>
      </c>
      <c r="R123" s="268">
        <f t="shared" si="61"/>
        <v>1</v>
      </c>
      <c r="S123" s="268">
        <f t="shared" si="61"/>
        <v>0</v>
      </c>
      <c r="T123" s="268">
        <f t="shared" si="61"/>
        <v>0</v>
      </c>
      <c r="U123" s="268">
        <f t="shared" si="61"/>
        <v>1</v>
      </c>
      <c r="V123" s="268">
        <f t="shared" si="61"/>
        <v>0</v>
      </c>
      <c r="W123" s="268">
        <f t="shared" si="61"/>
        <v>1</v>
      </c>
      <c r="X123" s="268">
        <f t="shared" si="61"/>
        <v>0</v>
      </c>
      <c r="Y123" s="268">
        <f t="shared" si="61"/>
        <v>1</v>
      </c>
      <c r="Z123" s="268">
        <f t="shared" si="61"/>
        <v>0</v>
      </c>
      <c r="AA123" s="268">
        <f t="shared" si="61"/>
        <v>0</v>
      </c>
      <c r="AB123" s="268">
        <f t="shared" si="61"/>
        <v>1</v>
      </c>
      <c r="AC123" s="268">
        <f t="shared" si="61"/>
        <v>0</v>
      </c>
      <c r="AD123" s="268">
        <f t="shared" si="61"/>
        <v>1</v>
      </c>
      <c r="AE123" s="268">
        <f t="shared" si="61"/>
        <v>0</v>
      </c>
      <c r="AF123" s="268">
        <f t="shared" si="61"/>
        <v>1</v>
      </c>
      <c r="AG123" s="268">
        <f t="shared" si="61"/>
        <v>0</v>
      </c>
      <c r="AH123" s="268">
        <f t="shared" si="61"/>
        <v>0</v>
      </c>
      <c r="AI123" s="268">
        <f t="shared" si="61"/>
        <v>1</v>
      </c>
      <c r="AJ123" s="268">
        <f t="shared" si="61"/>
        <v>0</v>
      </c>
      <c r="AK123" s="268">
        <f t="shared" si="61"/>
        <v>1</v>
      </c>
      <c r="AL123" s="269">
        <f t="shared" si="59"/>
        <v>15</v>
      </c>
      <c r="AM123" s="315"/>
      <c r="AN123" s="270" t="b">
        <v>0</v>
      </c>
    </row>
    <row r="124" ht="15.75" customHeight="1">
      <c r="A124" s="313" t="s">
        <v>24</v>
      </c>
      <c r="B124" s="314" t="s">
        <v>75</v>
      </c>
      <c r="C124" s="256" t="s">
        <v>11</v>
      </c>
      <c r="D124" s="256"/>
      <c r="E124" s="205"/>
      <c r="F124" s="205"/>
      <c r="G124" s="258"/>
      <c r="H124" s="258"/>
      <c r="I124" s="258"/>
      <c r="J124" s="258"/>
      <c r="K124" s="258"/>
      <c r="L124" s="350"/>
      <c r="M124" s="350"/>
      <c r="N124" s="258"/>
      <c r="O124" s="257"/>
      <c r="P124" s="258"/>
      <c r="Q124" s="258"/>
      <c r="R124" s="258"/>
      <c r="S124" s="350"/>
      <c r="T124" s="350"/>
      <c r="U124" s="258"/>
      <c r="V124" s="258"/>
      <c r="W124" s="258"/>
      <c r="X124" s="258"/>
      <c r="Y124" s="258"/>
      <c r="Z124" s="350"/>
      <c r="AA124" s="350"/>
      <c r="AB124" s="258"/>
      <c r="AC124" s="258"/>
      <c r="AD124" s="258"/>
      <c r="AE124" s="258"/>
      <c r="AF124" s="258"/>
      <c r="AG124" s="350"/>
      <c r="AH124" s="350"/>
      <c r="AI124" s="258"/>
      <c r="AJ124" s="258"/>
      <c r="AK124" s="258"/>
      <c r="AL124" s="262">
        <f>SUM(G124:AJ124)</f>
        <v>0</v>
      </c>
      <c r="AM124" s="265"/>
      <c r="AN124" s="263" t="b">
        <v>0</v>
      </c>
    </row>
    <row r="125" ht="15.75" customHeight="1">
      <c r="A125" s="311" t="s">
        <v>24</v>
      </c>
      <c r="B125" s="291" t="s">
        <v>75</v>
      </c>
      <c r="C125" s="291" t="s">
        <v>11</v>
      </c>
      <c r="D125" s="291" t="s">
        <v>141</v>
      </c>
      <c r="E125" s="291"/>
      <c r="F125" s="291"/>
      <c r="G125" s="268">
        <f t="shared" ref="G125:AK125" si="62">SUM(G124)</f>
        <v>0</v>
      </c>
      <c r="H125" s="268">
        <f t="shared" si="62"/>
        <v>0</v>
      </c>
      <c r="I125" s="268">
        <f t="shared" si="62"/>
        <v>0</v>
      </c>
      <c r="J125" s="268">
        <f t="shared" si="62"/>
        <v>0</v>
      </c>
      <c r="K125" s="268">
        <f t="shared" si="62"/>
        <v>0</v>
      </c>
      <c r="L125" s="268">
        <f t="shared" si="62"/>
        <v>0</v>
      </c>
      <c r="M125" s="268">
        <f t="shared" si="62"/>
        <v>0</v>
      </c>
      <c r="N125" s="268">
        <f t="shared" si="62"/>
        <v>0</v>
      </c>
      <c r="O125" s="268">
        <f t="shared" si="62"/>
        <v>0</v>
      </c>
      <c r="P125" s="268">
        <f t="shared" si="62"/>
        <v>0</v>
      </c>
      <c r="Q125" s="268">
        <f t="shared" si="62"/>
        <v>0</v>
      </c>
      <c r="R125" s="268">
        <f t="shared" si="62"/>
        <v>0</v>
      </c>
      <c r="S125" s="268">
        <f t="shared" si="62"/>
        <v>0</v>
      </c>
      <c r="T125" s="268">
        <f t="shared" si="62"/>
        <v>0</v>
      </c>
      <c r="U125" s="268">
        <f t="shared" si="62"/>
        <v>0</v>
      </c>
      <c r="V125" s="268">
        <f t="shared" si="62"/>
        <v>0</v>
      </c>
      <c r="W125" s="268">
        <f t="shared" si="62"/>
        <v>0</v>
      </c>
      <c r="X125" s="268">
        <f t="shared" si="62"/>
        <v>0</v>
      </c>
      <c r="Y125" s="268">
        <f t="shared" si="62"/>
        <v>0</v>
      </c>
      <c r="Z125" s="268">
        <f t="shared" si="62"/>
        <v>0</v>
      </c>
      <c r="AA125" s="268">
        <f t="shared" si="62"/>
        <v>0</v>
      </c>
      <c r="AB125" s="268">
        <f t="shared" si="62"/>
        <v>0</v>
      </c>
      <c r="AC125" s="268">
        <f t="shared" si="62"/>
        <v>0</v>
      </c>
      <c r="AD125" s="268">
        <f t="shared" si="62"/>
        <v>0</v>
      </c>
      <c r="AE125" s="268">
        <f t="shared" si="62"/>
        <v>0</v>
      </c>
      <c r="AF125" s="268">
        <f t="shared" si="62"/>
        <v>0</v>
      </c>
      <c r="AG125" s="268">
        <f t="shared" si="62"/>
        <v>0</v>
      </c>
      <c r="AH125" s="268">
        <f t="shared" si="62"/>
        <v>0</v>
      </c>
      <c r="AI125" s="268">
        <f t="shared" si="62"/>
        <v>0</v>
      </c>
      <c r="AJ125" s="268">
        <f t="shared" si="62"/>
        <v>0</v>
      </c>
      <c r="AK125" s="268">
        <f t="shared" si="62"/>
        <v>0</v>
      </c>
      <c r="AL125" s="269">
        <f>SUM(G125:AK125)</f>
        <v>0</v>
      </c>
      <c r="AM125" s="315"/>
      <c r="AN125" s="270" t="b">
        <v>0</v>
      </c>
    </row>
    <row r="126" ht="15.75" customHeight="1">
      <c r="A126" s="313" t="s">
        <v>24</v>
      </c>
      <c r="B126" s="314" t="s">
        <v>76</v>
      </c>
      <c r="C126" s="256" t="s">
        <v>22</v>
      </c>
      <c r="D126" s="256" t="s">
        <v>280</v>
      </c>
      <c r="E126" s="205"/>
      <c r="F126" s="205"/>
      <c r="G126" s="258"/>
      <c r="H126" s="258"/>
      <c r="I126" s="258"/>
      <c r="J126" s="258"/>
      <c r="K126" s="258"/>
      <c r="L126" s="350"/>
      <c r="M126" s="350"/>
      <c r="N126" s="258"/>
      <c r="O126" s="257"/>
      <c r="P126" s="258"/>
      <c r="Q126" s="258"/>
      <c r="R126" s="258"/>
      <c r="S126" s="350"/>
      <c r="T126" s="350"/>
      <c r="U126" s="258"/>
      <c r="V126" s="258"/>
      <c r="W126" s="258"/>
      <c r="X126" s="258"/>
      <c r="Y126" s="258"/>
      <c r="Z126" s="350"/>
      <c r="AA126" s="350"/>
      <c r="AB126" s="258"/>
      <c r="AC126" s="258"/>
      <c r="AD126" s="258"/>
      <c r="AE126" s="258"/>
      <c r="AF126" s="258"/>
      <c r="AG126" s="350"/>
      <c r="AH126" s="350"/>
      <c r="AI126" s="258">
        <v>1.0</v>
      </c>
      <c r="AJ126" s="258"/>
      <c r="AK126" s="258"/>
      <c r="AL126" s="262">
        <f>SUM(G126:AJ126)</f>
        <v>1</v>
      </c>
      <c r="AM126" s="265"/>
      <c r="AN126" s="263" t="b">
        <v>1</v>
      </c>
    </row>
    <row r="127" ht="15.75" customHeight="1">
      <c r="A127" s="334" t="s">
        <v>24</v>
      </c>
      <c r="B127" s="288" t="s">
        <v>76</v>
      </c>
      <c r="C127" s="267" t="s">
        <v>22</v>
      </c>
      <c r="D127" s="267" t="s">
        <v>279</v>
      </c>
      <c r="E127" s="267"/>
      <c r="F127" s="267"/>
      <c r="G127" s="268">
        <f t="shared" ref="G127:AK127" si="63">SUM(G126)</f>
        <v>0</v>
      </c>
      <c r="H127" s="268">
        <f t="shared" si="63"/>
        <v>0</v>
      </c>
      <c r="I127" s="268">
        <f t="shared" si="63"/>
        <v>0</v>
      </c>
      <c r="J127" s="268">
        <f t="shared" si="63"/>
        <v>0</v>
      </c>
      <c r="K127" s="268">
        <f t="shared" si="63"/>
        <v>0</v>
      </c>
      <c r="L127" s="268">
        <f t="shared" si="63"/>
        <v>0</v>
      </c>
      <c r="M127" s="268">
        <f t="shared" si="63"/>
        <v>0</v>
      </c>
      <c r="N127" s="268">
        <f t="shared" si="63"/>
        <v>0</v>
      </c>
      <c r="O127" s="268">
        <f t="shared" si="63"/>
        <v>0</v>
      </c>
      <c r="P127" s="268">
        <f t="shared" si="63"/>
        <v>0</v>
      </c>
      <c r="Q127" s="268">
        <f t="shared" si="63"/>
        <v>0</v>
      </c>
      <c r="R127" s="268">
        <f t="shared" si="63"/>
        <v>0</v>
      </c>
      <c r="S127" s="268">
        <f t="shared" si="63"/>
        <v>0</v>
      </c>
      <c r="T127" s="268">
        <f t="shared" si="63"/>
        <v>0</v>
      </c>
      <c r="U127" s="268">
        <f t="shared" si="63"/>
        <v>0</v>
      </c>
      <c r="V127" s="268">
        <f t="shared" si="63"/>
        <v>0</v>
      </c>
      <c r="W127" s="268">
        <f t="shared" si="63"/>
        <v>0</v>
      </c>
      <c r="X127" s="268">
        <f t="shared" si="63"/>
        <v>0</v>
      </c>
      <c r="Y127" s="268">
        <f t="shared" si="63"/>
        <v>0</v>
      </c>
      <c r="Z127" s="268">
        <f t="shared" si="63"/>
        <v>0</v>
      </c>
      <c r="AA127" s="268">
        <f t="shared" si="63"/>
        <v>0</v>
      </c>
      <c r="AB127" s="268">
        <f t="shared" si="63"/>
        <v>0</v>
      </c>
      <c r="AC127" s="268">
        <f t="shared" si="63"/>
        <v>0</v>
      </c>
      <c r="AD127" s="268">
        <f t="shared" si="63"/>
        <v>0</v>
      </c>
      <c r="AE127" s="268">
        <f t="shared" si="63"/>
        <v>0</v>
      </c>
      <c r="AF127" s="268">
        <f t="shared" si="63"/>
        <v>0</v>
      </c>
      <c r="AG127" s="268">
        <f t="shared" si="63"/>
        <v>0</v>
      </c>
      <c r="AH127" s="268">
        <f t="shared" si="63"/>
        <v>0</v>
      </c>
      <c r="AI127" s="268">
        <f t="shared" si="63"/>
        <v>1</v>
      </c>
      <c r="AJ127" s="268">
        <f t="shared" si="63"/>
        <v>0</v>
      </c>
      <c r="AK127" s="268">
        <f t="shared" si="63"/>
        <v>0</v>
      </c>
      <c r="AL127" s="269">
        <f t="shared" ref="AL127:AL131" si="64">SUM(G127:AK127)</f>
        <v>1</v>
      </c>
      <c r="AM127" s="315"/>
      <c r="AN127" s="270" t="b">
        <v>0</v>
      </c>
    </row>
    <row r="128" ht="15.75" customHeight="1">
      <c r="A128" s="313" t="s">
        <v>24</v>
      </c>
      <c r="B128" s="314" t="s">
        <v>70</v>
      </c>
      <c r="C128" s="256" t="s">
        <v>11</v>
      </c>
      <c r="D128" s="256" t="s">
        <v>196</v>
      </c>
      <c r="E128" s="205"/>
      <c r="F128" s="205"/>
      <c r="G128" s="258"/>
      <c r="H128" s="258"/>
      <c r="I128" s="258"/>
      <c r="J128" s="258">
        <v>2.0</v>
      </c>
      <c r="K128" s="258">
        <v>2.0</v>
      </c>
      <c r="L128" s="350">
        <v>2.0</v>
      </c>
      <c r="M128" s="350">
        <v>2.0</v>
      </c>
      <c r="N128" s="258">
        <v>2.0</v>
      </c>
      <c r="O128" s="257">
        <v>2.0</v>
      </c>
      <c r="P128" s="258">
        <v>2.0</v>
      </c>
      <c r="Q128" s="258">
        <v>2.0</v>
      </c>
      <c r="R128" s="258">
        <v>2.0</v>
      </c>
      <c r="S128" s="350">
        <v>6.0</v>
      </c>
      <c r="T128" s="350">
        <v>6.0</v>
      </c>
      <c r="U128" s="258">
        <v>6.0</v>
      </c>
      <c r="V128" s="258">
        <v>6.0</v>
      </c>
      <c r="W128" s="258">
        <v>6.0</v>
      </c>
      <c r="X128" s="258">
        <v>6.0</v>
      </c>
      <c r="Y128" s="258">
        <v>6.0</v>
      </c>
      <c r="Z128" s="350">
        <v>6.0</v>
      </c>
      <c r="AA128" s="350">
        <v>6.0</v>
      </c>
      <c r="AB128" s="258">
        <v>6.0</v>
      </c>
      <c r="AC128" s="258">
        <v>6.0</v>
      </c>
      <c r="AD128" s="258">
        <v>6.0</v>
      </c>
      <c r="AE128" s="258">
        <v>6.0</v>
      </c>
      <c r="AF128" s="258"/>
      <c r="AG128" s="350"/>
      <c r="AH128" s="350">
        <v>6.0</v>
      </c>
      <c r="AI128" s="258">
        <v>6.0</v>
      </c>
      <c r="AJ128" s="258">
        <v>6.0</v>
      </c>
      <c r="AK128" s="258">
        <v>6.0</v>
      </c>
      <c r="AL128" s="262">
        <f t="shared" si="64"/>
        <v>120</v>
      </c>
      <c r="AM128" s="265"/>
      <c r="AN128" s="263" t="b">
        <v>1</v>
      </c>
    </row>
    <row r="129" ht="15.75" customHeight="1">
      <c r="A129" s="313" t="s">
        <v>24</v>
      </c>
      <c r="B129" s="314" t="s">
        <v>70</v>
      </c>
      <c r="C129" s="256" t="s">
        <v>11</v>
      </c>
      <c r="D129" s="256" t="s">
        <v>168</v>
      </c>
      <c r="E129" s="205"/>
      <c r="F129" s="205"/>
      <c r="G129" s="258"/>
      <c r="H129" s="258"/>
      <c r="I129" s="258"/>
      <c r="J129" s="258"/>
      <c r="K129" s="258"/>
      <c r="L129" s="350"/>
      <c r="M129" s="350"/>
      <c r="N129" s="258"/>
      <c r="O129" s="257"/>
      <c r="P129" s="258"/>
      <c r="Q129" s="258"/>
      <c r="R129" s="258"/>
      <c r="S129" s="350"/>
      <c r="T129" s="350"/>
      <c r="U129" s="258"/>
      <c r="V129" s="258"/>
      <c r="W129" s="258"/>
      <c r="X129" s="258"/>
      <c r="Y129" s="258"/>
      <c r="Z129" s="350"/>
      <c r="AA129" s="350"/>
      <c r="AB129" s="258"/>
      <c r="AC129" s="258"/>
      <c r="AD129" s="258"/>
      <c r="AE129" s="258"/>
      <c r="AF129" s="258">
        <v>6.0</v>
      </c>
      <c r="AG129" s="350">
        <v>6.0</v>
      </c>
      <c r="AH129" s="350">
        <v>6.0</v>
      </c>
      <c r="AI129" s="258">
        <v>6.0</v>
      </c>
      <c r="AJ129" s="258"/>
      <c r="AK129" s="258"/>
      <c r="AL129" s="262">
        <f t="shared" si="64"/>
        <v>24</v>
      </c>
      <c r="AM129" s="265"/>
      <c r="AN129" s="263" t="b">
        <v>0</v>
      </c>
    </row>
    <row r="130" ht="15.75" customHeight="1">
      <c r="A130" s="313" t="s">
        <v>24</v>
      </c>
      <c r="B130" s="314" t="s">
        <v>70</v>
      </c>
      <c r="C130" s="256" t="s">
        <v>11</v>
      </c>
      <c r="D130" s="256" t="s">
        <v>197</v>
      </c>
      <c r="E130" s="205"/>
      <c r="F130" s="205"/>
      <c r="G130" s="258"/>
      <c r="H130" s="258"/>
      <c r="I130" s="258"/>
      <c r="J130" s="258"/>
      <c r="K130" s="258"/>
      <c r="L130" s="350"/>
      <c r="M130" s="350"/>
      <c r="N130" s="258"/>
      <c r="O130" s="257"/>
      <c r="P130" s="258"/>
      <c r="Q130" s="258"/>
      <c r="R130" s="258"/>
      <c r="S130" s="350">
        <v>6.0</v>
      </c>
      <c r="T130" s="350">
        <v>6.0</v>
      </c>
      <c r="U130" s="258">
        <v>6.0</v>
      </c>
      <c r="V130" s="258">
        <v>6.0</v>
      </c>
      <c r="W130" s="258">
        <v>6.0</v>
      </c>
      <c r="X130" s="258">
        <v>6.0</v>
      </c>
      <c r="Y130" s="258">
        <v>6.0</v>
      </c>
      <c r="Z130" s="350">
        <v>6.0</v>
      </c>
      <c r="AA130" s="350">
        <v>6.0</v>
      </c>
      <c r="AB130" s="258">
        <v>6.0</v>
      </c>
      <c r="AC130" s="258">
        <v>6.0</v>
      </c>
      <c r="AD130" s="258">
        <v>6.0</v>
      </c>
      <c r="AE130" s="258">
        <v>6.0</v>
      </c>
      <c r="AF130" s="258">
        <v>6.0</v>
      </c>
      <c r="AG130" s="350">
        <v>6.0</v>
      </c>
      <c r="AH130" s="350"/>
      <c r="AI130" s="258"/>
      <c r="AJ130" s="258">
        <v>6.0</v>
      </c>
      <c r="AK130" s="258">
        <v>6.0</v>
      </c>
      <c r="AL130" s="262">
        <f t="shared" si="64"/>
        <v>102</v>
      </c>
      <c r="AM130" s="265"/>
      <c r="AN130" s="263" t="b">
        <v>1</v>
      </c>
    </row>
    <row r="131" ht="15.75" customHeight="1">
      <c r="A131" s="334" t="s">
        <v>24</v>
      </c>
      <c r="B131" s="288" t="s">
        <v>70</v>
      </c>
      <c r="C131" s="267" t="s">
        <v>11</v>
      </c>
      <c r="D131" s="267" t="s">
        <v>141</v>
      </c>
      <c r="E131" s="342"/>
      <c r="F131" s="342"/>
      <c r="G131" s="268">
        <f t="shared" ref="G131:AK131" si="65">SUM(G128:G130)</f>
        <v>0</v>
      </c>
      <c r="H131" s="268">
        <f t="shared" si="65"/>
        <v>0</v>
      </c>
      <c r="I131" s="268">
        <f t="shared" si="65"/>
        <v>0</v>
      </c>
      <c r="J131" s="268">
        <f t="shared" si="65"/>
        <v>2</v>
      </c>
      <c r="K131" s="268">
        <f t="shared" si="65"/>
        <v>2</v>
      </c>
      <c r="L131" s="268">
        <f t="shared" si="65"/>
        <v>2</v>
      </c>
      <c r="M131" s="268">
        <f t="shared" si="65"/>
        <v>2</v>
      </c>
      <c r="N131" s="268">
        <f t="shared" si="65"/>
        <v>2</v>
      </c>
      <c r="O131" s="268">
        <f t="shared" si="65"/>
        <v>2</v>
      </c>
      <c r="P131" s="268">
        <f t="shared" si="65"/>
        <v>2</v>
      </c>
      <c r="Q131" s="268">
        <f t="shared" si="65"/>
        <v>2</v>
      </c>
      <c r="R131" s="268">
        <f t="shared" si="65"/>
        <v>2</v>
      </c>
      <c r="S131" s="268">
        <f t="shared" si="65"/>
        <v>12</v>
      </c>
      <c r="T131" s="268">
        <f t="shared" si="65"/>
        <v>12</v>
      </c>
      <c r="U131" s="268">
        <f t="shared" si="65"/>
        <v>12</v>
      </c>
      <c r="V131" s="268">
        <f t="shared" si="65"/>
        <v>12</v>
      </c>
      <c r="W131" s="268">
        <f t="shared" si="65"/>
        <v>12</v>
      </c>
      <c r="X131" s="268">
        <f t="shared" si="65"/>
        <v>12</v>
      </c>
      <c r="Y131" s="268">
        <f t="shared" si="65"/>
        <v>12</v>
      </c>
      <c r="Z131" s="268">
        <f t="shared" si="65"/>
        <v>12</v>
      </c>
      <c r="AA131" s="268">
        <f t="shared" si="65"/>
        <v>12</v>
      </c>
      <c r="AB131" s="268">
        <f t="shared" si="65"/>
        <v>12</v>
      </c>
      <c r="AC131" s="268">
        <f t="shared" si="65"/>
        <v>12</v>
      </c>
      <c r="AD131" s="268">
        <f t="shared" si="65"/>
        <v>12</v>
      </c>
      <c r="AE131" s="268">
        <f t="shared" si="65"/>
        <v>12</v>
      </c>
      <c r="AF131" s="268">
        <f t="shared" si="65"/>
        <v>12</v>
      </c>
      <c r="AG131" s="268">
        <f t="shared" si="65"/>
        <v>12</v>
      </c>
      <c r="AH131" s="268">
        <f t="shared" si="65"/>
        <v>12</v>
      </c>
      <c r="AI131" s="268">
        <f t="shared" si="65"/>
        <v>12</v>
      </c>
      <c r="AJ131" s="268">
        <f t="shared" si="65"/>
        <v>12</v>
      </c>
      <c r="AK131" s="268">
        <f t="shared" si="65"/>
        <v>12</v>
      </c>
      <c r="AL131" s="269">
        <f t="shared" si="64"/>
        <v>246</v>
      </c>
      <c r="AM131" s="315"/>
      <c r="AN131" s="270" t="b">
        <v>0</v>
      </c>
    </row>
    <row r="132" ht="15.75" customHeight="1">
      <c r="A132" s="313" t="s">
        <v>16</v>
      </c>
      <c r="B132" s="314" t="s">
        <v>39</v>
      </c>
      <c r="C132" s="256" t="s">
        <v>26</v>
      </c>
      <c r="D132" s="256" t="s">
        <v>209</v>
      </c>
      <c r="E132" s="205"/>
      <c r="F132" s="205"/>
      <c r="G132" s="258"/>
      <c r="H132" s="258"/>
      <c r="I132" s="258"/>
      <c r="J132" s="258"/>
      <c r="K132" s="258"/>
      <c r="L132" s="350"/>
      <c r="M132" s="350"/>
      <c r="N132" s="258"/>
      <c r="O132" s="257"/>
      <c r="P132" s="258"/>
      <c r="Q132" s="258"/>
      <c r="R132" s="258"/>
      <c r="S132" s="350"/>
      <c r="T132" s="350"/>
      <c r="U132" s="258"/>
      <c r="V132" s="258"/>
      <c r="W132" s="258"/>
      <c r="X132" s="258"/>
      <c r="Y132" s="258"/>
      <c r="Z132" s="350"/>
      <c r="AA132" s="350"/>
      <c r="AB132" s="258"/>
      <c r="AC132" s="258">
        <v>4.0</v>
      </c>
      <c r="AD132" s="258">
        <v>4.0</v>
      </c>
      <c r="AE132" s="258">
        <v>4.0</v>
      </c>
      <c r="AF132" s="258">
        <v>4.0</v>
      </c>
      <c r="AG132" s="350"/>
      <c r="AH132" s="350">
        <v>4.0</v>
      </c>
      <c r="AI132" s="258">
        <v>4.0</v>
      </c>
      <c r="AJ132" s="258"/>
      <c r="AK132" s="258"/>
      <c r="AL132" s="262">
        <f t="shared" ref="AL132:AL134" si="66">SUM(G132:AJ132)</f>
        <v>24</v>
      </c>
      <c r="AM132" s="265"/>
      <c r="AN132" s="264" t="b">
        <v>0</v>
      </c>
    </row>
    <row r="133" ht="15.75" customHeight="1">
      <c r="A133" s="313" t="s">
        <v>16</v>
      </c>
      <c r="B133" s="314" t="s">
        <v>39</v>
      </c>
      <c r="C133" s="256" t="s">
        <v>26</v>
      </c>
      <c r="D133" s="256" t="s">
        <v>244</v>
      </c>
      <c r="E133" s="205"/>
      <c r="F133" s="205"/>
      <c r="G133" s="258"/>
      <c r="H133" s="258"/>
      <c r="I133" s="258"/>
      <c r="J133" s="258"/>
      <c r="K133" s="258"/>
      <c r="L133" s="350"/>
      <c r="M133" s="350"/>
      <c r="N133" s="258"/>
      <c r="O133" s="257">
        <v>4.0</v>
      </c>
      <c r="P133" s="258">
        <v>4.0</v>
      </c>
      <c r="Q133" s="258">
        <v>4.0</v>
      </c>
      <c r="R133" s="258">
        <v>4.0</v>
      </c>
      <c r="S133" s="350">
        <v>4.0</v>
      </c>
      <c r="T133" s="350"/>
      <c r="U133" s="258">
        <v>4.0</v>
      </c>
      <c r="V133" s="258">
        <v>4.0</v>
      </c>
      <c r="W133" s="258">
        <v>3.0</v>
      </c>
      <c r="X133" s="258">
        <v>4.0</v>
      </c>
      <c r="Y133" s="258">
        <v>4.0</v>
      </c>
      <c r="Z133" s="350"/>
      <c r="AA133" s="350"/>
      <c r="AB133" s="258">
        <v>4.0</v>
      </c>
      <c r="AC133" s="258"/>
      <c r="AD133" s="258"/>
      <c r="AE133" s="258"/>
      <c r="AF133" s="258"/>
      <c r="AG133" s="350"/>
      <c r="AH133" s="350"/>
      <c r="AI133" s="258"/>
      <c r="AJ133" s="258"/>
      <c r="AK133" s="258"/>
      <c r="AL133" s="262">
        <f t="shared" si="66"/>
        <v>43</v>
      </c>
      <c r="AM133" s="265"/>
      <c r="AN133" s="264" t="b">
        <v>0</v>
      </c>
    </row>
    <row r="134" ht="15.75" customHeight="1">
      <c r="A134" s="313" t="s">
        <v>16</v>
      </c>
      <c r="B134" s="314" t="s">
        <v>39</v>
      </c>
      <c r="C134" s="256" t="s">
        <v>26</v>
      </c>
      <c r="D134" s="256" t="s">
        <v>200</v>
      </c>
      <c r="E134" s="205"/>
      <c r="F134" s="205"/>
      <c r="G134" s="258">
        <f t="shared" ref="G134:AK134" si="67">SUM(G132:G133)</f>
        <v>0</v>
      </c>
      <c r="H134" s="258">
        <f t="shared" si="67"/>
        <v>0</v>
      </c>
      <c r="I134" s="258">
        <f t="shared" si="67"/>
        <v>0</v>
      </c>
      <c r="J134" s="258">
        <f t="shared" si="67"/>
        <v>0</v>
      </c>
      <c r="K134" s="258">
        <f t="shared" si="67"/>
        <v>0</v>
      </c>
      <c r="L134" s="258">
        <f t="shared" si="67"/>
        <v>0</v>
      </c>
      <c r="M134" s="258">
        <f t="shared" si="67"/>
        <v>0</v>
      </c>
      <c r="N134" s="258">
        <f t="shared" si="67"/>
        <v>0</v>
      </c>
      <c r="O134" s="258">
        <f t="shared" si="67"/>
        <v>4</v>
      </c>
      <c r="P134" s="258">
        <f t="shared" si="67"/>
        <v>4</v>
      </c>
      <c r="Q134" s="258">
        <f t="shared" si="67"/>
        <v>4</v>
      </c>
      <c r="R134" s="258">
        <f t="shared" si="67"/>
        <v>4</v>
      </c>
      <c r="S134" s="258">
        <f t="shared" si="67"/>
        <v>4</v>
      </c>
      <c r="T134" s="258">
        <f t="shared" si="67"/>
        <v>0</v>
      </c>
      <c r="U134" s="258">
        <f t="shared" si="67"/>
        <v>4</v>
      </c>
      <c r="V134" s="258">
        <f t="shared" si="67"/>
        <v>4</v>
      </c>
      <c r="W134" s="258">
        <f t="shared" si="67"/>
        <v>3</v>
      </c>
      <c r="X134" s="258">
        <f t="shared" si="67"/>
        <v>4</v>
      </c>
      <c r="Y134" s="258">
        <f t="shared" si="67"/>
        <v>4</v>
      </c>
      <c r="Z134" s="258">
        <f t="shared" si="67"/>
        <v>0</v>
      </c>
      <c r="AA134" s="258">
        <f t="shared" si="67"/>
        <v>0</v>
      </c>
      <c r="AB134" s="258">
        <f t="shared" si="67"/>
        <v>4</v>
      </c>
      <c r="AC134" s="258">
        <f t="shared" si="67"/>
        <v>4</v>
      </c>
      <c r="AD134" s="258">
        <f t="shared" si="67"/>
        <v>4</v>
      </c>
      <c r="AE134" s="258">
        <f t="shared" si="67"/>
        <v>4</v>
      </c>
      <c r="AF134" s="258">
        <f t="shared" si="67"/>
        <v>4</v>
      </c>
      <c r="AG134" s="258">
        <f t="shared" si="67"/>
        <v>0</v>
      </c>
      <c r="AH134" s="258">
        <f t="shared" si="67"/>
        <v>4</v>
      </c>
      <c r="AI134" s="258">
        <f t="shared" si="67"/>
        <v>4</v>
      </c>
      <c r="AJ134" s="258">
        <f t="shared" si="67"/>
        <v>0</v>
      </c>
      <c r="AK134" s="258">
        <f t="shared" si="67"/>
        <v>0</v>
      </c>
      <c r="AL134" s="262">
        <f t="shared" si="66"/>
        <v>67</v>
      </c>
      <c r="AM134" s="265"/>
      <c r="AN134" s="264" t="b">
        <v>0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AN$134"/>
  <customSheetViews>
    <customSheetView guid="{3AFAE1BF-D431-4701-B0FE-308CDF890555}" filter="1" showAutoFilter="1">
      <autoFilter ref="$A$14:$AN$51">
        <filterColumn colId="3">
          <filters>
            <filter val="Proveedores Kinesiologos"/>
            <filter val="Graglia Gustavo (GEREMCIA, DIRECION MEDICA, MEDICO)"/>
            <filter val="Dr Aramayo Gerardo"/>
            <filter val="Sanchez Maria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Mojan Jorge"/>
            <filter val="Leandra Griguol"/>
            <filter val="Blanchard Maria de los Amgeles"/>
            <filter val="Polo Daniela"/>
            <filter val="Lazarte Graciela"/>
            <filter val="Proveedores Medicos"/>
            <filter val="Correa Agustina"/>
            <filter val="Jerez Daiana"/>
            <filter val="Viloria Judith"/>
            <filter val="Galeano Adriana Aginaldo"/>
            <filter val="Nico(CHOFER)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1283186569"/>
        </ext>
      </extLst>
    </customSheetView>
    <customSheetView guid="{8C84F9F5-B296-408E-B058-38FD62EB4A0B}" filter="1" showAutoFilter="1">
      <autoFilter ref="$A$14:$AN$90">
        <filterColumn colId="2">
          <filters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1912297754"/>
        </ext>
      </extLst>
    </customSheetView>
  </customSheetViews>
  <mergeCells count="42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</mergeCells>
  <conditionalFormatting sqref="Q6">
    <cfRule type="notContainsBlanks" dxfId="0" priority="1">
      <formula>LEN(TRIM(Q6))&gt;0</formula>
    </cfRule>
  </conditionalFormatting>
  <conditionalFormatting sqref="G14:AK14">
    <cfRule type="expression" dxfId="1" priority="2">
      <formula>WEEKDAY(G9,2)&gt;WEEKDAY(H9,2)</formula>
    </cfRule>
  </conditionalFormatting>
  <conditionalFormatting sqref="G13:AK13 P6">
    <cfRule type="notContainsBlanks" dxfId="0" priority="3">
      <formula>LEN(TRIM(G13))&gt;0</formula>
    </cfRule>
  </conditionalFormatting>
  <conditionalFormatting sqref="G5:I5">
    <cfRule type="notContainsBlanks" dxfId="0" priority="4">
      <formula>LEN(TRIM(G5))&gt;0</formula>
    </cfRule>
  </conditionalFormatting>
  <conditionalFormatting sqref="G14:AK14">
    <cfRule type="expression" dxfId="2" priority="5">
      <formula>MONTH(G9)&lt;&gt;MONTH($G$5&amp;1)</formula>
    </cfRule>
  </conditionalFormatting>
  <conditionalFormatting sqref="G15:AK15">
    <cfRule type="expression" dxfId="3" priority="6">
      <formula>MONTH(G9)=MONTH($G$5&amp;1)</formula>
    </cfRule>
  </conditionalFormatting>
  <conditionalFormatting sqref="G15:AK15">
    <cfRule type="expression" dxfId="4" priority="7">
      <formula>MONTH(G9)&lt;&gt;MONTH($G$5&amp;1)</formula>
    </cfRule>
  </conditionalFormatting>
  <conditionalFormatting sqref="G13:AK13">
    <cfRule type="notContainsBlanks" dxfId="0" priority="8">
      <formula>LEN(TRIM(G13))&gt;0</formula>
    </cfRule>
  </conditionalFormatting>
  <conditionalFormatting sqref="G13:AK13">
    <cfRule type="expression" dxfId="5" priority="9">
      <formula>MONTH(G9)=MONTH($G$5&amp;1)</formula>
    </cfRule>
  </conditionalFormatting>
  <conditionalFormatting sqref="A3:D12">
    <cfRule type="cellIs" dxfId="0" priority="10" operator="equal">
      <formula>FECHA</formula>
    </cfRule>
  </conditionalFormatting>
  <conditionalFormatting sqref="G9:AK12">
    <cfRule type="cellIs" dxfId="6" priority="11" operator="equal">
      <formula>"1/1/2024"</formula>
    </cfRule>
  </conditionalFormatting>
  <conditionalFormatting sqref="G9:AK12">
    <cfRule type="cellIs" dxfId="6" priority="12" operator="equal">
      <formula>"24/3/2024"</formula>
    </cfRule>
  </conditionalFormatting>
  <conditionalFormatting sqref="G9:AK12">
    <cfRule type="cellIs" dxfId="6" priority="13" operator="equal">
      <formula>"2/4/2024"</formula>
    </cfRule>
  </conditionalFormatting>
  <conditionalFormatting sqref="G9:AK12">
    <cfRule type="cellIs" dxfId="6" priority="14" operator="equal">
      <formula>"1/5/2024"</formula>
    </cfRule>
  </conditionalFormatting>
  <conditionalFormatting sqref="G9:AK12">
    <cfRule type="cellIs" dxfId="6" priority="15" operator="equal">
      <formula>"25/5/2024"</formula>
    </cfRule>
  </conditionalFormatting>
  <conditionalFormatting sqref="G9:AK12">
    <cfRule type="cellIs" dxfId="6" priority="16" operator="equal">
      <formula>"17/6/2024"</formula>
    </cfRule>
  </conditionalFormatting>
  <conditionalFormatting sqref="G9:AK12">
    <cfRule type="cellIs" dxfId="6" priority="17" operator="equal">
      <formula>"20/6/2024"</formula>
    </cfRule>
  </conditionalFormatting>
  <conditionalFormatting sqref="G9:AK12">
    <cfRule type="cellIs" dxfId="6" priority="18" operator="equal">
      <formula>"13/10/2024"</formula>
    </cfRule>
  </conditionalFormatting>
  <conditionalFormatting sqref="G9:AK12">
    <cfRule type="cellIs" dxfId="6" priority="19" operator="equal">
      <formula>"20/11/2024"</formula>
    </cfRule>
  </conditionalFormatting>
  <conditionalFormatting sqref="G9:AK12">
    <cfRule type="cellIs" dxfId="6" priority="20" operator="equal">
      <formula>"8/12/2024"</formula>
    </cfRule>
  </conditionalFormatting>
  <conditionalFormatting sqref="G9:AK12">
    <cfRule type="cellIs" dxfId="6" priority="21" operator="equal">
      <formula>"25/12/2024"</formula>
    </cfRule>
  </conditionalFormatting>
  <conditionalFormatting sqref="G9:AK12">
    <cfRule type="expression" dxfId="8" priority="22">
      <formula>G9=45334</formula>
    </cfRule>
  </conditionalFormatting>
  <conditionalFormatting sqref="G9:AK12">
    <cfRule type="expression" dxfId="8" priority="23">
      <formula>G9=45335</formula>
    </cfRule>
  </conditionalFormatting>
  <conditionalFormatting sqref="AE17">
    <cfRule type="notContainsBlanks" dxfId="0" priority="24">
      <formula>LEN(TRIM(AE17))&gt;0</formula>
    </cfRule>
  </conditionalFormatting>
  <conditionalFormatting sqref="AI9:AI12">
    <cfRule type="cellIs" dxfId="8" priority="25" operator="equal">
      <formula>"29/3/2024"</formula>
    </cfRule>
  </conditionalFormatting>
  <conditionalFormatting sqref="H9:H12">
    <cfRule type="notContainsBlanks" dxfId="0" priority="26">
      <formula>LEN(TRIM(H9))&gt;0</formula>
    </cfRule>
  </conditionalFormatting>
  <conditionalFormatting sqref="G9:AJ12">
    <cfRule type="expression" dxfId="9" priority="27">
      <formula>G9=45383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InputMessage="1" showErrorMessage="1" prompt="Haz clic e introduce un valor del intervalo" sqref="C16:C134">
      <formula1>'LISTAS DESPLEGABLES '!$E$2:$E$1000</formula1>
    </dataValidation>
    <dataValidation type="list" allowBlank="1" showInputMessage="1" showErrorMessage="1" prompt="Haz clic e introduce un valor del intervalo" sqref="D16:D134">
      <formula1>'RESUMEN '!$A$73:$A$304</formula1>
    </dataValidation>
    <dataValidation type="list" allowBlank="1" showErrorMessage="1" sqref="AM77">
      <formula1>"PAGADO,PENDIENTE PAGAR,TOTAL SUMA,Sin movimientos,Se Realizo Adelanto,PENDIENTE P. EFECTIVO,Pasa Mes sigiente,COORDINACION"</formula1>
    </dataValidation>
    <dataValidation type="list" allowBlank="1" showErrorMessage="1" sqref="A16:A23 A24:B24 A25:A134">
      <formula1>'LISTAS DESPLEGABLES '!$A$2:$A$100</formula1>
    </dataValidation>
    <dataValidation type="list" allowBlank="1" showInputMessage="1" showErrorMessage="1" prompt="Haz clic e introduce un valor del intervalo" sqref="B16:B23 B25:B134">
      <formula1>'LISTAS DESPLEGABLES '!$C$2:$C$100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0.43"/>
    <col customWidth="1" min="2" max="2" width="16.57"/>
    <col customWidth="1" min="3" max="3" width="15.14"/>
    <col customWidth="1" min="4" max="4" width="51.86"/>
    <col customWidth="1" min="5" max="6" width="0.86"/>
    <col customWidth="1" min="7" max="7" width="3.14"/>
    <col customWidth="1" min="8" max="8" width="4.0"/>
    <col customWidth="1" min="9" max="9" width="4.14"/>
    <col customWidth="1" min="10" max="10" width="5.14"/>
    <col customWidth="1" min="11" max="11" width="6.29"/>
    <col customWidth="1" min="12" max="13" width="4.57"/>
    <col customWidth="1" min="14" max="15" width="4.0"/>
    <col customWidth="1" min="16" max="16" width="4.14"/>
    <col customWidth="1" min="17" max="17" width="5.14"/>
    <col customWidth="1" min="18" max="18" width="4.14"/>
    <col customWidth="1" min="19" max="20" width="4.57"/>
    <col customWidth="1" min="21" max="22" width="4.0"/>
    <col customWidth="1" min="23" max="23" width="4.14"/>
    <col customWidth="1" min="24" max="24" width="5.14"/>
    <col customWidth="1" min="25" max="25" width="4.14"/>
    <col customWidth="1" min="26" max="27" width="4.57"/>
    <col customWidth="1" min="28" max="29" width="4.0"/>
    <col customWidth="1" min="30" max="30" width="4.14"/>
    <col customWidth="1" min="31" max="31" width="5.14"/>
    <col customWidth="1" min="32" max="32" width="4.14"/>
    <col customWidth="1" min="33" max="34" width="4.57"/>
    <col customWidth="1" min="35" max="36" width="4.0"/>
    <col customWidth="1" min="37" max="37" width="4.14"/>
    <col customWidth="1" min="38" max="38" width="4.0"/>
    <col customWidth="1" min="39" max="39" width="1.71"/>
    <col customWidth="1" min="40" max="40" width="11.86"/>
  </cols>
  <sheetData>
    <row r="1" ht="25.5" customHeight="1">
      <c r="A1" s="195" t="s">
        <v>364</v>
      </c>
      <c r="B1" s="196" t="s">
        <v>365</v>
      </c>
      <c r="C1" s="197"/>
      <c r="D1" s="198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</row>
    <row r="2" ht="35.25" customHeight="1">
      <c r="A2" s="195"/>
      <c r="B2" s="200"/>
      <c r="C2" s="201"/>
      <c r="D2" s="202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</row>
    <row r="3">
      <c r="A3" s="203"/>
      <c r="B3" s="204" t="s">
        <v>366</v>
      </c>
      <c r="C3" s="197"/>
      <c r="D3" s="198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</row>
    <row r="4" ht="3.75" customHeight="1">
      <c r="A4" s="203"/>
      <c r="B4" s="206"/>
      <c r="D4" s="34"/>
      <c r="E4" s="205"/>
      <c r="F4" s="319"/>
      <c r="G4" s="320"/>
      <c r="H4" s="320"/>
      <c r="I4" s="320"/>
      <c r="J4" s="320"/>
      <c r="K4" s="320"/>
      <c r="L4" s="320"/>
      <c r="M4" s="320"/>
      <c r="N4" s="321"/>
      <c r="O4" s="205"/>
      <c r="P4" s="205"/>
      <c r="Q4" s="205"/>
      <c r="R4" s="205"/>
      <c r="S4" s="205"/>
      <c r="T4" s="205"/>
      <c r="U4" s="205"/>
      <c r="V4" s="207"/>
      <c r="W4" s="208"/>
      <c r="X4" s="208"/>
      <c r="Y4" s="208"/>
      <c r="Z4" s="208"/>
      <c r="AA4" s="208"/>
      <c r="AB4" s="208"/>
      <c r="AC4" s="208"/>
      <c r="AD4" s="208"/>
      <c r="AE4" s="208"/>
      <c r="AF4" s="209"/>
      <c r="AG4" s="205"/>
      <c r="AH4" s="207"/>
      <c r="AI4" s="208"/>
      <c r="AJ4" s="208"/>
      <c r="AK4" s="208"/>
      <c r="AL4" s="209"/>
      <c r="AM4" s="205"/>
      <c r="AN4" s="205"/>
    </row>
    <row r="5">
      <c r="A5" s="203"/>
      <c r="B5" s="206"/>
      <c r="D5" s="34"/>
      <c r="E5" s="205"/>
      <c r="F5" s="322"/>
      <c r="G5" s="211" t="s">
        <v>392</v>
      </c>
      <c r="H5" s="212"/>
      <c r="I5" s="213"/>
      <c r="J5" s="23"/>
      <c r="K5" s="214" t="s">
        <v>393</v>
      </c>
      <c r="L5" s="23"/>
      <c r="M5" s="23"/>
      <c r="N5" s="323"/>
      <c r="O5" s="205"/>
      <c r="P5" s="205"/>
      <c r="Q5" s="205"/>
      <c r="R5" s="205"/>
      <c r="S5" s="205"/>
      <c r="T5" s="205"/>
      <c r="U5" s="205"/>
      <c r="V5" s="210"/>
      <c r="W5" s="216" t="s">
        <v>369</v>
      </c>
      <c r="X5" s="217"/>
      <c r="Y5" s="217"/>
      <c r="Z5" s="217"/>
      <c r="AA5" s="217"/>
      <c r="AB5" s="217"/>
      <c r="AC5" s="217"/>
      <c r="AD5" s="217"/>
      <c r="AE5" s="217"/>
      <c r="AF5" s="218"/>
      <c r="AG5" s="205"/>
      <c r="AH5" s="219" t="s">
        <v>370</v>
      </c>
      <c r="AI5" s="220"/>
      <c r="AJ5" s="221"/>
      <c r="AK5" s="222" t="s">
        <v>371</v>
      </c>
      <c r="AL5" s="218"/>
      <c r="AM5" s="205"/>
      <c r="AN5" s="205"/>
    </row>
    <row r="6">
      <c r="A6" s="203"/>
      <c r="B6" s="206"/>
      <c r="D6" s="34"/>
      <c r="E6" s="205"/>
      <c r="F6" s="322"/>
      <c r="G6" s="23"/>
      <c r="H6" s="23"/>
      <c r="I6" s="23"/>
      <c r="J6" s="23"/>
      <c r="K6" s="23"/>
      <c r="L6" s="23"/>
      <c r="M6" s="23"/>
      <c r="N6" s="323"/>
      <c r="O6" s="205"/>
      <c r="P6" s="205"/>
      <c r="Q6" s="205"/>
      <c r="R6" s="205"/>
      <c r="S6" s="205"/>
      <c r="T6" s="205"/>
      <c r="U6" s="205"/>
      <c r="V6" s="210"/>
      <c r="W6" s="223" t="str">
        <f>"Desde "&amp;TEXT(DATE(G7,MONTH(G5&amp;1),1),"mmm-dd-yy")&amp;" /Hasta "&amp;TEXT(EOMONTH(DATE(G7,MONTH(G5&amp;1),1),0),"mmm-dd-yy")</f>
        <v>Desde ago-01-24 /Hasta ago-31-24</v>
      </c>
      <c r="X6" s="197"/>
      <c r="Y6" s="197"/>
      <c r="Z6" s="197"/>
      <c r="AA6" s="197"/>
      <c r="AB6" s="197"/>
      <c r="AC6" s="197"/>
      <c r="AD6" s="197"/>
      <c r="AE6" s="197"/>
      <c r="AF6" s="224"/>
      <c r="AG6" s="205"/>
      <c r="AH6" s="225" t="str">
        <f>G5</f>
        <v>AGOSTO</v>
      </c>
      <c r="AI6" s="197"/>
      <c r="AJ6" s="198"/>
      <c r="AK6" s="226">
        <f>G7</f>
        <v>2024</v>
      </c>
      <c r="AL6" s="224"/>
      <c r="AM6" s="205"/>
      <c r="AN6" s="205"/>
    </row>
    <row r="7">
      <c r="A7" s="203"/>
      <c r="B7" s="206"/>
      <c r="D7" s="34"/>
      <c r="E7" s="205"/>
      <c r="F7" s="322"/>
      <c r="G7" s="211">
        <v>2024.0</v>
      </c>
      <c r="H7" s="212"/>
      <c r="I7" s="213"/>
      <c r="J7" s="23"/>
      <c r="K7" s="227" t="s">
        <v>372</v>
      </c>
      <c r="L7" s="23"/>
      <c r="M7" s="23"/>
      <c r="N7" s="323"/>
      <c r="O7" s="205"/>
      <c r="P7" s="205"/>
      <c r="Q7" s="205"/>
      <c r="R7" s="205"/>
      <c r="S7" s="205"/>
      <c r="T7" s="205"/>
      <c r="U7" s="205"/>
      <c r="V7" s="210"/>
      <c r="W7" s="200"/>
      <c r="X7" s="201"/>
      <c r="Y7" s="201"/>
      <c r="Z7" s="201"/>
      <c r="AA7" s="201"/>
      <c r="AB7" s="201"/>
      <c r="AC7" s="201"/>
      <c r="AD7" s="201"/>
      <c r="AE7" s="201"/>
      <c r="AF7" s="228"/>
      <c r="AG7" s="205"/>
      <c r="AH7" s="229"/>
      <c r="AI7" s="201"/>
      <c r="AJ7" s="202"/>
      <c r="AK7" s="200"/>
      <c r="AL7" s="228"/>
      <c r="AM7" s="205"/>
      <c r="AN7" s="205"/>
    </row>
    <row r="8" ht="3.75" customHeight="1">
      <c r="A8" s="203"/>
      <c r="B8" s="206"/>
      <c r="D8" s="34"/>
      <c r="E8" s="205"/>
      <c r="F8" s="324"/>
      <c r="G8" s="325"/>
      <c r="H8" s="325"/>
      <c r="I8" s="325"/>
      <c r="J8" s="325"/>
      <c r="K8" s="325"/>
      <c r="L8" s="325"/>
      <c r="M8" s="325"/>
      <c r="N8" s="326"/>
      <c r="O8" s="205"/>
      <c r="P8" s="205"/>
      <c r="Q8" s="205"/>
      <c r="R8" s="205"/>
      <c r="S8" s="205"/>
      <c r="T8" s="205"/>
      <c r="U8" s="205"/>
      <c r="V8" s="230"/>
      <c r="W8" s="231"/>
      <c r="X8" s="231"/>
      <c r="Y8" s="231"/>
      <c r="Z8" s="231"/>
      <c r="AA8" s="231"/>
      <c r="AB8" s="231"/>
      <c r="AC8" s="231"/>
      <c r="AD8" s="231"/>
      <c r="AE8" s="231"/>
      <c r="AF8" s="232"/>
      <c r="AG8" s="205"/>
      <c r="AH8" s="230"/>
      <c r="AI8" s="231"/>
      <c r="AJ8" s="231"/>
      <c r="AK8" s="231"/>
      <c r="AL8" s="232"/>
      <c r="AM8" s="205"/>
      <c r="AN8" s="205"/>
    </row>
    <row r="9">
      <c r="A9" s="203"/>
      <c r="B9" s="206"/>
      <c r="D9" s="34"/>
      <c r="E9" s="205"/>
      <c r="F9" s="205"/>
      <c r="G9" s="234">
        <f>DATE(G7,MONTH(G5&amp;1),1)</f>
        <v>45505</v>
      </c>
      <c r="H9" s="234">
        <f t="shared" ref="H9:AK9" si="1">G9+1</f>
        <v>45506</v>
      </c>
      <c r="I9" s="234">
        <f t="shared" si="1"/>
        <v>45507</v>
      </c>
      <c r="J9" s="234">
        <f t="shared" si="1"/>
        <v>45508</v>
      </c>
      <c r="K9" s="234">
        <f t="shared" si="1"/>
        <v>45509</v>
      </c>
      <c r="L9" s="234">
        <f t="shared" si="1"/>
        <v>45510</v>
      </c>
      <c r="M9" s="234">
        <f t="shared" si="1"/>
        <v>45511</v>
      </c>
      <c r="N9" s="234">
        <f t="shared" si="1"/>
        <v>45512</v>
      </c>
      <c r="O9" s="234">
        <f t="shared" si="1"/>
        <v>45513</v>
      </c>
      <c r="P9" s="234">
        <f t="shared" si="1"/>
        <v>45514</v>
      </c>
      <c r="Q9" s="234">
        <f t="shared" si="1"/>
        <v>45515</v>
      </c>
      <c r="R9" s="234">
        <f t="shared" si="1"/>
        <v>45516</v>
      </c>
      <c r="S9" s="234">
        <f t="shared" si="1"/>
        <v>45517</v>
      </c>
      <c r="T9" s="234">
        <f t="shared" si="1"/>
        <v>45518</v>
      </c>
      <c r="U9" s="234">
        <f t="shared" si="1"/>
        <v>45519</v>
      </c>
      <c r="V9" s="234">
        <f t="shared" si="1"/>
        <v>45520</v>
      </c>
      <c r="W9" s="234">
        <f t="shared" si="1"/>
        <v>45521</v>
      </c>
      <c r="X9" s="234">
        <f t="shared" si="1"/>
        <v>45522</v>
      </c>
      <c r="Y9" s="234">
        <f t="shared" si="1"/>
        <v>45523</v>
      </c>
      <c r="Z9" s="234">
        <f t="shared" si="1"/>
        <v>45524</v>
      </c>
      <c r="AA9" s="234">
        <f t="shared" si="1"/>
        <v>45525</v>
      </c>
      <c r="AB9" s="234">
        <f t="shared" si="1"/>
        <v>45526</v>
      </c>
      <c r="AC9" s="234">
        <f t="shared" si="1"/>
        <v>45527</v>
      </c>
      <c r="AD9" s="234">
        <f t="shared" si="1"/>
        <v>45528</v>
      </c>
      <c r="AE9" s="234">
        <f t="shared" si="1"/>
        <v>45529</v>
      </c>
      <c r="AF9" s="234">
        <f t="shared" si="1"/>
        <v>45530</v>
      </c>
      <c r="AG9" s="234">
        <f t="shared" si="1"/>
        <v>45531</v>
      </c>
      <c r="AH9" s="234">
        <f t="shared" si="1"/>
        <v>45532</v>
      </c>
      <c r="AI9" s="234">
        <f t="shared" si="1"/>
        <v>45533</v>
      </c>
      <c r="AJ9" s="234">
        <f t="shared" si="1"/>
        <v>45534</v>
      </c>
      <c r="AK9" s="234">
        <f t="shared" si="1"/>
        <v>45535</v>
      </c>
      <c r="AL9" s="235"/>
      <c r="AM9" s="205"/>
      <c r="AN9" s="236"/>
    </row>
    <row r="10">
      <c r="A10" s="203"/>
      <c r="B10" s="206"/>
      <c r="D10" s="34"/>
      <c r="E10" s="205"/>
      <c r="F10" s="205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05"/>
      <c r="AN10" s="205"/>
    </row>
    <row r="11">
      <c r="A11" s="203"/>
      <c r="B11" s="206"/>
      <c r="D11" s="34"/>
      <c r="E11" s="205"/>
      <c r="F11" s="205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05"/>
      <c r="AN11" s="205"/>
    </row>
    <row r="12" ht="18.0" customHeight="1">
      <c r="A12" s="203"/>
      <c r="B12" s="200"/>
      <c r="C12" s="201"/>
      <c r="D12" s="202"/>
      <c r="E12" s="205"/>
      <c r="F12" s="205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05"/>
      <c r="AN12" s="205"/>
    </row>
    <row r="13" ht="7.5" customHeight="1">
      <c r="A13" s="203"/>
      <c r="B13" s="23"/>
      <c r="C13" s="23"/>
      <c r="D13" s="23"/>
      <c r="E13" s="205"/>
      <c r="F13" s="205"/>
      <c r="G13" s="239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05"/>
      <c r="AM13" s="205"/>
      <c r="AN13" s="205"/>
    </row>
    <row r="14" ht="18.0" customHeight="1">
      <c r="A14" s="241"/>
      <c r="B14" s="242" t="s">
        <v>373</v>
      </c>
      <c r="C14" s="72" t="s">
        <v>374</v>
      </c>
      <c r="D14" s="72" t="s">
        <v>375</v>
      </c>
      <c r="E14" s="243"/>
      <c r="F14" s="243"/>
      <c r="G14" s="244" t="str">
        <f>PROPER(LEFT(TEXT(G9,"dddd"),2))</f>
        <v>Ju</v>
      </c>
      <c r="H14" s="244" t="str">
        <f t="shared" ref="H14:AK14" si="2">PROPER(LEFT(TEXT(H9,"dddd"),3))</f>
        <v>Vie</v>
      </c>
      <c r="I14" s="244" t="str">
        <f t="shared" si="2"/>
        <v>Sáb</v>
      </c>
      <c r="J14" s="244" t="str">
        <f t="shared" si="2"/>
        <v>Dom</v>
      </c>
      <c r="K14" s="244" t="str">
        <f t="shared" si="2"/>
        <v>Lun</v>
      </c>
      <c r="L14" s="244" t="str">
        <f t="shared" si="2"/>
        <v>Mar</v>
      </c>
      <c r="M14" s="244" t="str">
        <f t="shared" si="2"/>
        <v>Mié</v>
      </c>
      <c r="N14" s="244" t="str">
        <f t="shared" si="2"/>
        <v>Jue</v>
      </c>
      <c r="O14" s="244" t="str">
        <f t="shared" si="2"/>
        <v>Vie</v>
      </c>
      <c r="P14" s="244" t="str">
        <f t="shared" si="2"/>
        <v>Sáb</v>
      </c>
      <c r="Q14" s="244" t="str">
        <f t="shared" si="2"/>
        <v>Dom</v>
      </c>
      <c r="R14" s="244" t="str">
        <f t="shared" si="2"/>
        <v>Lun</v>
      </c>
      <c r="S14" s="244" t="str">
        <f t="shared" si="2"/>
        <v>Mar</v>
      </c>
      <c r="T14" s="244" t="str">
        <f t="shared" si="2"/>
        <v>Mié</v>
      </c>
      <c r="U14" s="244" t="str">
        <f t="shared" si="2"/>
        <v>Jue</v>
      </c>
      <c r="V14" s="244" t="str">
        <f t="shared" si="2"/>
        <v>Vie</v>
      </c>
      <c r="W14" s="244" t="str">
        <f t="shared" si="2"/>
        <v>Sáb</v>
      </c>
      <c r="X14" s="244" t="str">
        <f t="shared" si="2"/>
        <v>Dom</v>
      </c>
      <c r="Y14" s="244" t="str">
        <f t="shared" si="2"/>
        <v>Lun</v>
      </c>
      <c r="Z14" s="244" t="str">
        <f t="shared" si="2"/>
        <v>Mar</v>
      </c>
      <c r="AA14" s="244" t="str">
        <f t="shared" si="2"/>
        <v>Mié</v>
      </c>
      <c r="AB14" s="244" t="str">
        <f t="shared" si="2"/>
        <v>Jue</v>
      </c>
      <c r="AC14" s="244" t="str">
        <f t="shared" si="2"/>
        <v>Vie</v>
      </c>
      <c r="AD14" s="244" t="str">
        <f t="shared" si="2"/>
        <v>Sáb</v>
      </c>
      <c r="AE14" s="244" t="str">
        <f t="shared" si="2"/>
        <v>Dom</v>
      </c>
      <c r="AF14" s="244" t="str">
        <f t="shared" si="2"/>
        <v>Lun</v>
      </c>
      <c r="AG14" s="244" t="str">
        <f t="shared" si="2"/>
        <v>Mar</v>
      </c>
      <c r="AH14" s="244" t="str">
        <f t="shared" si="2"/>
        <v>Mié</v>
      </c>
      <c r="AI14" s="244" t="str">
        <f t="shared" si="2"/>
        <v>Jue</v>
      </c>
      <c r="AJ14" s="244" t="str">
        <f t="shared" si="2"/>
        <v>Vie</v>
      </c>
      <c r="AK14" s="245" t="str">
        <f t="shared" si="2"/>
        <v>Sáb</v>
      </c>
      <c r="AL14" s="246" t="s">
        <v>376</v>
      </c>
      <c r="AM14" s="247"/>
      <c r="AN14" s="248" t="s">
        <v>377</v>
      </c>
    </row>
    <row r="15" ht="5.25" customHeight="1">
      <c r="A15" s="249"/>
      <c r="B15" s="205"/>
      <c r="C15" s="205"/>
      <c r="D15" s="205"/>
      <c r="E15" s="205"/>
      <c r="F15" s="205"/>
      <c r="G15" s="250"/>
      <c r="H15" s="251"/>
      <c r="I15" s="252"/>
      <c r="J15" s="252"/>
      <c r="K15" s="252"/>
      <c r="L15" s="252"/>
      <c r="M15" s="251"/>
      <c r="N15" s="250"/>
      <c r="O15" s="250"/>
      <c r="P15" s="252"/>
      <c r="Q15" s="252"/>
      <c r="R15" s="252"/>
      <c r="S15" s="252"/>
      <c r="T15" s="253"/>
      <c r="U15" s="250"/>
      <c r="V15" s="250"/>
      <c r="W15" s="252"/>
      <c r="X15" s="252"/>
      <c r="Y15" s="252"/>
      <c r="Z15" s="252"/>
      <c r="AA15" s="253"/>
      <c r="AB15" s="250"/>
      <c r="AC15" s="250"/>
      <c r="AD15" s="252"/>
      <c r="AE15" s="252"/>
      <c r="AF15" s="252"/>
      <c r="AG15" s="252"/>
      <c r="AH15" s="253"/>
      <c r="AI15" s="250"/>
      <c r="AJ15" s="250"/>
      <c r="AK15" s="252"/>
      <c r="AL15" s="254"/>
      <c r="AM15" s="255"/>
      <c r="AN15" s="255"/>
    </row>
    <row r="16" ht="14.25" customHeight="1">
      <c r="A16" s="249" t="s">
        <v>9</v>
      </c>
      <c r="B16" s="256"/>
      <c r="C16" s="256" t="s">
        <v>30</v>
      </c>
      <c r="D16" s="256" t="s">
        <v>132</v>
      </c>
      <c r="E16" s="205"/>
      <c r="F16" s="205"/>
      <c r="G16" s="258"/>
      <c r="H16" s="258">
        <v>1.0</v>
      </c>
      <c r="I16" s="362"/>
      <c r="J16" s="362"/>
      <c r="K16" s="259"/>
      <c r="L16" s="259"/>
      <c r="M16" s="258"/>
      <c r="N16" s="258"/>
      <c r="O16" s="258"/>
      <c r="P16" s="363"/>
      <c r="Q16" s="363"/>
      <c r="R16" s="259"/>
      <c r="S16" s="259"/>
      <c r="T16" s="258"/>
      <c r="U16" s="258"/>
      <c r="V16" s="258"/>
      <c r="W16" s="327"/>
      <c r="X16" s="363"/>
      <c r="Y16" s="259"/>
      <c r="Z16" s="259"/>
      <c r="AA16" s="258"/>
      <c r="AB16" s="258"/>
      <c r="AC16" s="258"/>
      <c r="AD16" s="363"/>
      <c r="AE16" s="363"/>
      <c r="AF16" s="259"/>
      <c r="AG16" s="259"/>
      <c r="AH16" s="258"/>
      <c r="AI16" s="258"/>
      <c r="AJ16" s="258"/>
      <c r="AK16" s="363"/>
      <c r="AL16" s="262">
        <f>SUM(G16:AJ16)</f>
        <v>1</v>
      </c>
      <c r="AM16" s="255"/>
      <c r="AN16" s="263" t="b">
        <v>0</v>
      </c>
    </row>
    <row r="17">
      <c r="A17" s="249" t="s">
        <v>9</v>
      </c>
      <c r="B17" s="256"/>
      <c r="C17" s="256" t="s">
        <v>30</v>
      </c>
      <c r="D17" s="256" t="s">
        <v>139</v>
      </c>
      <c r="E17" s="205"/>
      <c r="F17" s="205"/>
      <c r="G17" s="258"/>
      <c r="H17" s="258"/>
      <c r="I17" s="362"/>
      <c r="J17" s="362"/>
      <c r="K17" s="259"/>
      <c r="L17" s="259"/>
      <c r="M17" s="258"/>
      <c r="N17" s="258"/>
      <c r="O17" s="258"/>
      <c r="P17" s="363"/>
      <c r="Q17" s="363"/>
      <c r="R17" s="259"/>
      <c r="S17" s="259"/>
      <c r="T17" s="258"/>
      <c r="U17" s="258"/>
      <c r="V17" s="258"/>
      <c r="W17" s="327"/>
      <c r="X17" s="363"/>
      <c r="Y17" s="259"/>
      <c r="Z17" s="259"/>
      <c r="AA17" s="258"/>
      <c r="AB17" s="258"/>
      <c r="AC17" s="258"/>
      <c r="AD17" s="363"/>
      <c r="AE17" s="363"/>
      <c r="AF17" s="259"/>
      <c r="AG17" s="259"/>
      <c r="AH17" s="258"/>
      <c r="AI17" s="258"/>
      <c r="AJ17" s="258"/>
      <c r="AK17" s="363"/>
      <c r="AL17" s="262">
        <f>SUM(G17:AK17)</f>
        <v>0</v>
      </c>
      <c r="AM17" s="255"/>
      <c r="AN17" s="263" t="b">
        <v>0</v>
      </c>
    </row>
    <row r="18">
      <c r="A18" s="249" t="s">
        <v>9</v>
      </c>
      <c r="B18" s="256"/>
      <c r="C18" s="256" t="s">
        <v>30</v>
      </c>
      <c r="D18" s="256" t="s">
        <v>131</v>
      </c>
      <c r="E18" s="205"/>
      <c r="F18" s="205"/>
      <c r="G18" s="258"/>
      <c r="H18" s="258">
        <v>1.0</v>
      </c>
      <c r="I18" s="362"/>
      <c r="J18" s="362"/>
      <c r="K18" s="259"/>
      <c r="L18" s="259"/>
      <c r="M18" s="258"/>
      <c r="N18" s="258"/>
      <c r="O18" s="258"/>
      <c r="P18" s="363"/>
      <c r="Q18" s="363"/>
      <c r="R18" s="259"/>
      <c r="S18" s="259"/>
      <c r="T18" s="258"/>
      <c r="U18" s="258"/>
      <c r="V18" s="258"/>
      <c r="W18" s="327"/>
      <c r="X18" s="363"/>
      <c r="Y18" s="259"/>
      <c r="Z18" s="259"/>
      <c r="AA18" s="258"/>
      <c r="AB18" s="258"/>
      <c r="AC18" s="258"/>
      <c r="AD18" s="363"/>
      <c r="AE18" s="363"/>
      <c r="AF18" s="259"/>
      <c r="AG18" s="259"/>
      <c r="AH18" s="258"/>
      <c r="AI18" s="258"/>
      <c r="AJ18" s="258"/>
      <c r="AK18" s="363"/>
      <c r="AL18" s="262">
        <f t="shared" ref="AL18:AL19" si="3">SUM(G18:AJ18)</f>
        <v>1</v>
      </c>
      <c r="AM18" s="264"/>
      <c r="AN18" s="263" t="b">
        <v>0</v>
      </c>
    </row>
    <row r="19">
      <c r="A19" s="249" t="s">
        <v>9</v>
      </c>
      <c r="B19" s="256"/>
      <c r="C19" s="256" t="s">
        <v>30</v>
      </c>
      <c r="D19" s="256" t="s">
        <v>137</v>
      </c>
      <c r="E19" s="205"/>
      <c r="F19" s="205"/>
      <c r="G19" s="258"/>
      <c r="H19" s="258">
        <v>1.0</v>
      </c>
      <c r="I19" s="362"/>
      <c r="J19" s="362"/>
      <c r="K19" s="259"/>
      <c r="L19" s="259"/>
      <c r="M19" s="258"/>
      <c r="N19" s="258"/>
      <c r="O19" s="258"/>
      <c r="P19" s="363"/>
      <c r="Q19" s="363"/>
      <c r="R19" s="259"/>
      <c r="S19" s="259"/>
      <c r="T19" s="258"/>
      <c r="U19" s="258"/>
      <c r="V19" s="258"/>
      <c r="W19" s="327"/>
      <c r="X19" s="363"/>
      <c r="Y19" s="259"/>
      <c r="Z19" s="259"/>
      <c r="AA19" s="258"/>
      <c r="AB19" s="258"/>
      <c r="AC19" s="258"/>
      <c r="AD19" s="363"/>
      <c r="AE19" s="363"/>
      <c r="AF19" s="259"/>
      <c r="AG19" s="259"/>
      <c r="AH19" s="258"/>
      <c r="AI19" s="258"/>
      <c r="AJ19" s="258"/>
      <c r="AK19" s="363"/>
      <c r="AL19" s="262">
        <f t="shared" si="3"/>
        <v>1</v>
      </c>
      <c r="AM19" s="264"/>
      <c r="AN19" s="263" t="b">
        <v>0</v>
      </c>
    </row>
    <row r="20">
      <c r="A20" s="249" t="s">
        <v>9</v>
      </c>
      <c r="B20" s="256"/>
      <c r="C20" s="256" t="s">
        <v>30</v>
      </c>
      <c r="D20" s="256" t="s">
        <v>136</v>
      </c>
      <c r="E20" s="205"/>
      <c r="F20" s="205"/>
      <c r="G20" s="258"/>
      <c r="H20" s="258">
        <v>1.0</v>
      </c>
      <c r="I20" s="362"/>
      <c r="J20" s="362"/>
      <c r="K20" s="259"/>
      <c r="L20" s="259"/>
      <c r="M20" s="258"/>
      <c r="N20" s="258"/>
      <c r="O20" s="258"/>
      <c r="P20" s="363"/>
      <c r="Q20" s="363"/>
      <c r="R20" s="259"/>
      <c r="S20" s="259"/>
      <c r="T20" s="258"/>
      <c r="U20" s="258"/>
      <c r="V20" s="258"/>
      <c r="W20" s="327"/>
      <c r="X20" s="363"/>
      <c r="Y20" s="259"/>
      <c r="Z20" s="259"/>
      <c r="AA20" s="258"/>
      <c r="AB20" s="258"/>
      <c r="AC20" s="258"/>
      <c r="AD20" s="363"/>
      <c r="AE20" s="363"/>
      <c r="AF20" s="259"/>
      <c r="AG20" s="259"/>
      <c r="AH20" s="258"/>
      <c r="AI20" s="258"/>
      <c r="AJ20" s="258"/>
      <c r="AK20" s="363"/>
      <c r="AL20" s="262">
        <f>SUM(G20:AK20)</f>
        <v>1</v>
      </c>
      <c r="AM20" s="264"/>
      <c r="AN20" s="263" t="b">
        <v>0</v>
      </c>
    </row>
    <row r="21" ht="15.75" customHeight="1">
      <c r="A21" s="249" t="s">
        <v>9</v>
      </c>
      <c r="B21" s="256"/>
      <c r="C21" s="256" t="s">
        <v>30</v>
      </c>
      <c r="D21" s="256" t="s">
        <v>129</v>
      </c>
      <c r="E21" s="205"/>
      <c r="F21" s="205"/>
      <c r="G21" s="258"/>
      <c r="H21" s="258">
        <v>1.0</v>
      </c>
      <c r="I21" s="362"/>
      <c r="J21" s="362"/>
      <c r="K21" s="259"/>
      <c r="L21" s="259"/>
      <c r="M21" s="258"/>
      <c r="N21" s="258"/>
      <c r="O21" s="258"/>
      <c r="P21" s="363"/>
      <c r="Q21" s="363"/>
      <c r="R21" s="259"/>
      <c r="S21" s="259"/>
      <c r="T21" s="258"/>
      <c r="U21" s="258"/>
      <c r="V21" s="258"/>
      <c r="W21" s="327"/>
      <c r="X21" s="363"/>
      <c r="Y21" s="259"/>
      <c r="Z21" s="259"/>
      <c r="AA21" s="258"/>
      <c r="AB21" s="258"/>
      <c r="AC21" s="258"/>
      <c r="AD21" s="363"/>
      <c r="AE21" s="363"/>
      <c r="AF21" s="259"/>
      <c r="AG21" s="259"/>
      <c r="AH21" s="258"/>
      <c r="AI21" s="258"/>
      <c r="AJ21" s="258"/>
      <c r="AK21" s="363"/>
      <c r="AL21" s="262">
        <f t="shared" ref="AL21:AL23" si="4">SUM(G21:AJ21)</f>
        <v>1</v>
      </c>
      <c r="AM21" s="264"/>
      <c r="AN21" s="263" t="b">
        <v>0</v>
      </c>
    </row>
    <row r="22" ht="15.75" customHeight="1">
      <c r="A22" s="249" t="s">
        <v>9</v>
      </c>
      <c r="B22" s="256"/>
      <c r="C22" s="256" t="s">
        <v>30</v>
      </c>
      <c r="D22" s="256" t="s">
        <v>130</v>
      </c>
      <c r="E22" s="205"/>
      <c r="F22" s="205"/>
      <c r="G22" s="258"/>
      <c r="H22" s="258">
        <v>1.0</v>
      </c>
      <c r="I22" s="362"/>
      <c r="J22" s="362"/>
      <c r="K22" s="259"/>
      <c r="L22" s="259"/>
      <c r="M22" s="258"/>
      <c r="N22" s="258"/>
      <c r="O22" s="258"/>
      <c r="P22" s="363"/>
      <c r="Q22" s="363"/>
      <c r="R22" s="259"/>
      <c r="S22" s="259"/>
      <c r="T22" s="258"/>
      <c r="U22" s="258"/>
      <c r="V22" s="258"/>
      <c r="W22" s="327"/>
      <c r="X22" s="363"/>
      <c r="Y22" s="259"/>
      <c r="Z22" s="259"/>
      <c r="AA22" s="258"/>
      <c r="AB22" s="258"/>
      <c r="AC22" s="258"/>
      <c r="AD22" s="363"/>
      <c r="AE22" s="363"/>
      <c r="AF22" s="259"/>
      <c r="AG22" s="259"/>
      <c r="AH22" s="258"/>
      <c r="AI22" s="258"/>
      <c r="AJ22" s="258"/>
      <c r="AK22" s="363"/>
      <c r="AL22" s="262">
        <f t="shared" si="4"/>
        <v>1</v>
      </c>
      <c r="AM22" s="264"/>
      <c r="AN22" s="263" t="b">
        <v>0</v>
      </c>
    </row>
    <row r="23" ht="15.75" customHeight="1">
      <c r="A23" s="249" t="s">
        <v>9</v>
      </c>
      <c r="B23" s="256"/>
      <c r="C23" s="256" t="s">
        <v>30</v>
      </c>
      <c r="D23" s="256"/>
      <c r="E23" s="205"/>
      <c r="F23" s="205"/>
      <c r="G23" s="258"/>
      <c r="H23" s="258"/>
      <c r="I23" s="362"/>
      <c r="J23" s="362"/>
      <c r="K23" s="259"/>
      <c r="L23" s="259"/>
      <c r="M23" s="258"/>
      <c r="N23" s="258"/>
      <c r="O23" s="258"/>
      <c r="P23" s="363"/>
      <c r="Q23" s="363"/>
      <c r="R23" s="259"/>
      <c r="S23" s="259"/>
      <c r="T23" s="258"/>
      <c r="U23" s="258"/>
      <c r="V23" s="258"/>
      <c r="W23" s="327"/>
      <c r="X23" s="363"/>
      <c r="Y23" s="259"/>
      <c r="Z23" s="259"/>
      <c r="AA23" s="258"/>
      <c r="AB23" s="258"/>
      <c r="AC23" s="258"/>
      <c r="AD23" s="363"/>
      <c r="AE23" s="363"/>
      <c r="AF23" s="259"/>
      <c r="AG23" s="259"/>
      <c r="AH23" s="258"/>
      <c r="AI23" s="258"/>
      <c r="AJ23" s="258"/>
      <c r="AK23" s="363"/>
      <c r="AL23" s="262">
        <f t="shared" si="4"/>
        <v>0</v>
      </c>
      <c r="AM23" s="265"/>
      <c r="AN23" s="263" t="b">
        <v>0</v>
      </c>
    </row>
    <row r="24" ht="15.75" customHeight="1">
      <c r="A24" s="266" t="s">
        <v>9</v>
      </c>
      <c r="B24" s="266" t="s">
        <v>9</v>
      </c>
      <c r="C24" s="267" t="s">
        <v>30</v>
      </c>
      <c r="D24" s="267" t="s">
        <v>133</v>
      </c>
      <c r="E24" s="243"/>
      <c r="F24" s="243"/>
      <c r="G24" s="268">
        <f t="shared" ref="G24:AL24" si="5">SUM(G16:G23)</f>
        <v>0</v>
      </c>
      <c r="H24" s="268">
        <f t="shared" si="5"/>
        <v>6</v>
      </c>
      <c r="I24" s="268">
        <f t="shared" si="5"/>
        <v>0</v>
      </c>
      <c r="J24" s="268">
        <f t="shared" si="5"/>
        <v>0</v>
      </c>
      <c r="K24" s="268">
        <f t="shared" si="5"/>
        <v>0</v>
      </c>
      <c r="L24" s="268">
        <f t="shared" si="5"/>
        <v>0</v>
      </c>
      <c r="M24" s="268">
        <f t="shared" si="5"/>
        <v>0</v>
      </c>
      <c r="N24" s="268">
        <f t="shared" si="5"/>
        <v>0</v>
      </c>
      <c r="O24" s="268">
        <f t="shared" si="5"/>
        <v>0</v>
      </c>
      <c r="P24" s="268">
        <f t="shared" si="5"/>
        <v>0</v>
      </c>
      <c r="Q24" s="268">
        <f t="shared" si="5"/>
        <v>0</v>
      </c>
      <c r="R24" s="268">
        <f t="shared" si="5"/>
        <v>0</v>
      </c>
      <c r="S24" s="268">
        <f t="shared" si="5"/>
        <v>0</v>
      </c>
      <c r="T24" s="268">
        <f t="shared" si="5"/>
        <v>0</v>
      </c>
      <c r="U24" s="268">
        <f t="shared" si="5"/>
        <v>0</v>
      </c>
      <c r="V24" s="268">
        <f t="shared" si="5"/>
        <v>0</v>
      </c>
      <c r="W24" s="268">
        <f t="shared" si="5"/>
        <v>0</v>
      </c>
      <c r="X24" s="268">
        <f t="shared" si="5"/>
        <v>0</v>
      </c>
      <c r="Y24" s="268">
        <f t="shared" si="5"/>
        <v>0</v>
      </c>
      <c r="Z24" s="268">
        <f t="shared" si="5"/>
        <v>0</v>
      </c>
      <c r="AA24" s="268">
        <f t="shared" si="5"/>
        <v>0</v>
      </c>
      <c r="AB24" s="268">
        <f t="shared" si="5"/>
        <v>0</v>
      </c>
      <c r="AC24" s="268">
        <f t="shared" si="5"/>
        <v>0</v>
      </c>
      <c r="AD24" s="268">
        <f t="shared" si="5"/>
        <v>0</v>
      </c>
      <c r="AE24" s="268">
        <f t="shared" si="5"/>
        <v>0</v>
      </c>
      <c r="AF24" s="268">
        <f t="shared" si="5"/>
        <v>0</v>
      </c>
      <c r="AG24" s="268">
        <f t="shared" si="5"/>
        <v>0</v>
      </c>
      <c r="AH24" s="268">
        <f t="shared" si="5"/>
        <v>0</v>
      </c>
      <c r="AI24" s="268">
        <f t="shared" si="5"/>
        <v>0</v>
      </c>
      <c r="AJ24" s="268">
        <f t="shared" si="5"/>
        <v>0</v>
      </c>
      <c r="AK24" s="268">
        <f t="shared" si="5"/>
        <v>0</v>
      </c>
      <c r="AL24" s="269">
        <f t="shared" si="5"/>
        <v>6</v>
      </c>
      <c r="AM24" s="270"/>
      <c r="AN24" s="270" t="b">
        <v>0</v>
      </c>
    </row>
    <row r="25" ht="15.75" customHeight="1">
      <c r="A25" s="249" t="s">
        <v>13</v>
      </c>
      <c r="B25" s="256" t="s">
        <v>10</v>
      </c>
      <c r="C25" s="256" t="s">
        <v>11</v>
      </c>
      <c r="D25" s="256" t="s">
        <v>146</v>
      </c>
      <c r="E25" s="205"/>
      <c r="F25" s="205"/>
      <c r="G25" s="258"/>
      <c r="H25" s="258">
        <v>8.0</v>
      </c>
      <c r="I25" s="362">
        <v>8.0</v>
      </c>
      <c r="J25" s="362"/>
      <c r="K25" s="259">
        <v>8.0</v>
      </c>
      <c r="L25" s="259">
        <v>8.0</v>
      </c>
      <c r="M25" s="258"/>
      <c r="N25" s="258"/>
      <c r="O25" s="258">
        <v>8.0</v>
      </c>
      <c r="P25" s="363">
        <v>8.0</v>
      </c>
      <c r="Q25" s="363"/>
      <c r="R25" s="259"/>
      <c r="S25" s="259">
        <v>8.0</v>
      </c>
      <c r="T25" s="258"/>
      <c r="U25" s="258">
        <v>8.0</v>
      </c>
      <c r="V25" s="258">
        <v>8.0</v>
      </c>
      <c r="W25" s="327"/>
      <c r="X25" s="363">
        <v>8.0</v>
      </c>
      <c r="Y25" s="259">
        <v>8.0</v>
      </c>
      <c r="Z25" s="259"/>
      <c r="AA25" s="258">
        <v>8.0</v>
      </c>
      <c r="AB25" s="258"/>
      <c r="AC25" s="258"/>
      <c r="AD25" s="363">
        <v>8.0</v>
      </c>
      <c r="AE25" s="363"/>
      <c r="AF25" s="259"/>
      <c r="AG25" s="259">
        <v>8.0</v>
      </c>
      <c r="AH25" s="258"/>
      <c r="AI25" s="258"/>
      <c r="AJ25" s="258"/>
      <c r="AK25" s="363">
        <v>8.0</v>
      </c>
      <c r="AL25" s="262">
        <f t="shared" ref="AL25:AL30" si="6">SUM(G25:AK25)</f>
        <v>120</v>
      </c>
      <c r="AM25" s="265"/>
      <c r="AN25" s="263" t="b">
        <v>1</v>
      </c>
    </row>
    <row r="26" ht="15.75" customHeight="1">
      <c r="A26" s="249" t="s">
        <v>13</v>
      </c>
      <c r="B26" s="256" t="s">
        <v>10</v>
      </c>
      <c r="C26" s="256" t="s">
        <v>11</v>
      </c>
      <c r="D26" s="256" t="s">
        <v>145</v>
      </c>
      <c r="E26" s="205"/>
      <c r="F26" s="205"/>
      <c r="G26" s="258">
        <v>8.0</v>
      </c>
      <c r="H26" s="258"/>
      <c r="I26" s="362"/>
      <c r="J26" s="362">
        <v>8.0</v>
      </c>
      <c r="K26" s="259"/>
      <c r="L26" s="259"/>
      <c r="M26" s="258">
        <v>8.0</v>
      </c>
      <c r="N26" s="258">
        <v>8.0</v>
      </c>
      <c r="O26" s="258"/>
      <c r="P26" s="363"/>
      <c r="Q26" s="363">
        <v>8.0</v>
      </c>
      <c r="R26" s="259">
        <v>8.0</v>
      </c>
      <c r="S26" s="259">
        <v>8.0</v>
      </c>
      <c r="T26" s="258">
        <v>8.0</v>
      </c>
      <c r="U26" s="258"/>
      <c r="V26" s="258"/>
      <c r="W26" s="327">
        <v>8.0</v>
      </c>
      <c r="X26" s="363">
        <v>8.0</v>
      </c>
      <c r="Y26" s="259"/>
      <c r="Z26" s="259">
        <v>8.0</v>
      </c>
      <c r="AA26" s="258"/>
      <c r="AB26" s="258">
        <v>8.0</v>
      </c>
      <c r="AC26" s="258">
        <v>8.0</v>
      </c>
      <c r="AD26" s="363"/>
      <c r="AE26" s="363">
        <v>8.0</v>
      </c>
      <c r="AF26" s="259">
        <v>8.0</v>
      </c>
      <c r="AG26" s="259"/>
      <c r="AH26" s="258">
        <v>8.0</v>
      </c>
      <c r="AI26" s="258">
        <v>8.0</v>
      </c>
      <c r="AJ26" s="258">
        <v>8.0</v>
      </c>
      <c r="AK26" s="363">
        <v>8.0</v>
      </c>
      <c r="AL26" s="262">
        <f t="shared" si="6"/>
        <v>152</v>
      </c>
      <c r="AM26" s="264"/>
      <c r="AN26" s="263" t="b">
        <v>1</v>
      </c>
    </row>
    <row r="27" ht="15.75" customHeight="1">
      <c r="A27" s="249" t="s">
        <v>13</v>
      </c>
      <c r="B27" s="256" t="s">
        <v>10</v>
      </c>
      <c r="C27" s="256" t="s">
        <v>11</v>
      </c>
      <c r="D27" s="256" t="s">
        <v>158</v>
      </c>
      <c r="E27" s="205"/>
      <c r="F27" s="205"/>
      <c r="G27" s="258"/>
      <c r="H27" s="258"/>
      <c r="I27" s="362"/>
      <c r="J27" s="362"/>
      <c r="K27" s="259">
        <v>1.0</v>
      </c>
      <c r="L27" s="259">
        <v>7.0</v>
      </c>
      <c r="M27" s="258"/>
      <c r="N27" s="258"/>
      <c r="O27" s="258"/>
      <c r="P27" s="363"/>
      <c r="Q27" s="363"/>
      <c r="R27" s="259">
        <v>1.0</v>
      </c>
      <c r="S27" s="259">
        <v>8.0</v>
      </c>
      <c r="T27" s="258">
        <v>7.0</v>
      </c>
      <c r="U27" s="258"/>
      <c r="V27" s="258"/>
      <c r="W27" s="327"/>
      <c r="X27" s="363"/>
      <c r="Y27" s="259">
        <v>1.0</v>
      </c>
      <c r="Z27" s="259">
        <v>8.0</v>
      </c>
      <c r="AA27" s="258">
        <v>7.0</v>
      </c>
      <c r="AB27" s="258"/>
      <c r="AC27" s="258"/>
      <c r="AD27" s="363"/>
      <c r="AE27" s="363"/>
      <c r="AF27" s="259">
        <v>1.0</v>
      </c>
      <c r="AG27" s="259">
        <v>8.0</v>
      </c>
      <c r="AH27" s="258">
        <v>7.0</v>
      </c>
      <c r="AI27" s="258"/>
      <c r="AJ27" s="258"/>
      <c r="AK27" s="363"/>
      <c r="AL27" s="262">
        <f t="shared" si="6"/>
        <v>56</v>
      </c>
      <c r="AM27" s="264"/>
      <c r="AN27" s="263" t="b">
        <v>1</v>
      </c>
    </row>
    <row r="28" ht="15.75" customHeight="1">
      <c r="A28" s="249" t="s">
        <v>13</v>
      </c>
      <c r="B28" s="256" t="s">
        <v>10</v>
      </c>
      <c r="C28" s="256" t="s">
        <v>11</v>
      </c>
      <c r="D28" s="256" t="s">
        <v>167</v>
      </c>
      <c r="E28" s="205"/>
      <c r="F28" s="205"/>
      <c r="G28" s="258">
        <v>8.0</v>
      </c>
      <c r="H28" s="258"/>
      <c r="I28" s="362">
        <v>8.0</v>
      </c>
      <c r="J28" s="362">
        <v>8.0</v>
      </c>
      <c r="K28" s="259">
        <v>8.0</v>
      </c>
      <c r="L28" s="259"/>
      <c r="M28" s="258"/>
      <c r="N28" s="258">
        <v>8.0</v>
      </c>
      <c r="O28" s="258">
        <v>8.0</v>
      </c>
      <c r="P28" s="363"/>
      <c r="Q28" s="363"/>
      <c r="R28" s="259">
        <v>8.0</v>
      </c>
      <c r="S28" s="259"/>
      <c r="T28" s="258"/>
      <c r="U28" s="258">
        <v>8.0</v>
      </c>
      <c r="V28" s="258">
        <v>8.0</v>
      </c>
      <c r="W28" s="327">
        <v>8.0</v>
      </c>
      <c r="X28" s="363"/>
      <c r="Y28" s="259"/>
      <c r="Z28" s="259"/>
      <c r="AA28" s="258">
        <v>8.0</v>
      </c>
      <c r="AB28" s="258"/>
      <c r="AC28" s="258">
        <v>8.0</v>
      </c>
      <c r="AD28" s="363">
        <v>8.0</v>
      </c>
      <c r="AE28" s="363">
        <v>8.0</v>
      </c>
      <c r="AF28" s="259"/>
      <c r="AG28" s="259"/>
      <c r="AH28" s="258">
        <v>8.0</v>
      </c>
      <c r="AI28" s="258">
        <v>8.0</v>
      </c>
      <c r="AJ28" s="258">
        <v>8.0</v>
      </c>
      <c r="AK28" s="363"/>
      <c r="AL28" s="262">
        <f t="shared" si="6"/>
        <v>136</v>
      </c>
      <c r="AM28" s="264"/>
      <c r="AN28" s="263" t="b">
        <v>0</v>
      </c>
    </row>
    <row r="29" ht="15.75" customHeight="1">
      <c r="A29" s="249" t="s">
        <v>13</v>
      </c>
      <c r="B29" s="256" t="s">
        <v>10</v>
      </c>
      <c r="C29" s="256" t="s">
        <v>11</v>
      </c>
      <c r="D29" s="256" t="s">
        <v>193</v>
      </c>
      <c r="E29" s="205"/>
      <c r="F29" s="205"/>
      <c r="G29" s="258">
        <v>8.0</v>
      </c>
      <c r="H29" s="258">
        <v>8.0</v>
      </c>
      <c r="I29" s="362">
        <v>7.0</v>
      </c>
      <c r="J29" s="362"/>
      <c r="K29" s="259"/>
      <c r="L29" s="259">
        <v>1.0</v>
      </c>
      <c r="M29" s="258">
        <v>8.0</v>
      </c>
      <c r="N29" s="258">
        <v>7.0</v>
      </c>
      <c r="O29" s="258">
        <v>1.0</v>
      </c>
      <c r="P29" s="363">
        <v>8.0</v>
      </c>
      <c r="Q29" s="363">
        <v>8.0</v>
      </c>
      <c r="R29" s="259">
        <v>7.0</v>
      </c>
      <c r="S29" s="259"/>
      <c r="T29" s="258">
        <v>1.0</v>
      </c>
      <c r="U29" s="258">
        <v>7.0</v>
      </c>
      <c r="V29" s="258"/>
      <c r="W29" s="327">
        <v>1.0</v>
      </c>
      <c r="X29" s="363">
        <v>8.0</v>
      </c>
      <c r="Y29" s="259">
        <v>7.0</v>
      </c>
      <c r="Z29" s="259"/>
      <c r="AA29" s="258">
        <v>1.0</v>
      </c>
      <c r="AB29" s="258">
        <v>8.0</v>
      </c>
      <c r="AC29" s="258">
        <v>7.0</v>
      </c>
      <c r="AD29" s="363">
        <v>1.0</v>
      </c>
      <c r="AE29" s="363">
        <v>8.0</v>
      </c>
      <c r="AF29" s="259">
        <v>7.0</v>
      </c>
      <c r="AG29" s="259"/>
      <c r="AH29" s="258">
        <v>1.0</v>
      </c>
      <c r="AI29" s="258">
        <v>7.0</v>
      </c>
      <c r="AJ29" s="258"/>
      <c r="AK29" s="363"/>
      <c r="AL29" s="262">
        <f t="shared" si="6"/>
        <v>127</v>
      </c>
      <c r="AM29" s="264"/>
      <c r="AN29" s="263" t="b">
        <v>1</v>
      </c>
    </row>
    <row r="30" ht="15.75" customHeight="1">
      <c r="A30" s="249" t="s">
        <v>13</v>
      </c>
      <c r="B30" s="256" t="s">
        <v>10</v>
      </c>
      <c r="C30" s="256" t="s">
        <v>11</v>
      </c>
      <c r="D30" s="256" t="s">
        <v>166</v>
      </c>
      <c r="E30" s="205"/>
      <c r="F30" s="205"/>
      <c r="G30" s="258"/>
      <c r="H30" s="258">
        <v>8.0</v>
      </c>
      <c r="I30" s="362">
        <v>1.0</v>
      </c>
      <c r="J30" s="362">
        <v>8.0</v>
      </c>
      <c r="K30" s="259">
        <v>7.0</v>
      </c>
      <c r="L30" s="259">
        <v>8.0</v>
      </c>
      <c r="M30" s="258">
        <v>8.0</v>
      </c>
      <c r="N30" s="258">
        <v>1.0</v>
      </c>
      <c r="O30" s="258">
        <v>7.0</v>
      </c>
      <c r="P30" s="363">
        <v>8.0</v>
      </c>
      <c r="Q30" s="363">
        <v>8.0</v>
      </c>
      <c r="R30" s="259"/>
      <c r="S30" s="259"/>
      <c r="T30" s="258">
        <v>8.0</v>
      </c>
      <c r="U30" s="258">
        <v>1.0</v>
      </c>
      <c r="V30" s="258">
        <v>8.0</v>
      </c>
      <c r="W30" s="327">
        <v>7.0</v>
      </c>
      <c r="X30" s="363"/>
      <c r="Y30" s="259">
        <v>8.0</v>
      </c>
      <c r="Z30" s="259">
        <v>8.0</v>
      </c>
      <c r="AA30" s="258"/>
      <c r="AB30" s="258">
        <v>8.0</v>
      </c>
      <c r="AC30" s="258">
        <v>1.0</v>
      </c>
      <c r="AD30" s="363">
        <v>7.0</v>
      </c>
      <c r="AE30" s="363"/>
      <c r="AF30" s="259">
        <v>8.0</v>
      </c>
      <c r="AG30" s="259">
        <v>8.0</v>
      </c>
      <c r="AH30" s="258"/>
      <c r="AI30" s="258">
        <v>1.0</v>
      </c>
      <c r="AJ30" s="258">
        <v>8.0</v>
      </c>
      <c r="AK30" s="363">
        <v>8.0</v>
      </c>
      <c r="AL30" s="262">
        <f t="shared" si="6"/>
        <v>153</v>
      </c>
      <c r="AM30" s="265"/>
      <c r="AN30" s="263" t="b">
        <v>1</v>
      </c>
    </row>
    <row r="31" ht="15.75" customHeight="1">
      <c r="A31" s="249" t="s">
        <v>13</v>
      </c>
      <c r="B31" s="256" t="s">
        <v>10</v>
      </c>
      <c r="C31" s="256" t="s">
        <v>11</v>
      </c>
      <c r="D31" s="256"/>
      <c r="E31" s="205"/>
      <c r="F31" s="205"/>
      <c r="G31" s="258"/>
      <c r="H31" s="258"/>
      <c r="I31" s="362"/>
      <c r="J31" s="362"/>
      <c r="K31" s="259"/>
      <c r="L31" s="259"/>
      <c r="M31" s="258"/>
      <c r="N31" s="258"/>
      <c r="O31" s="258"/>
      <c r="P31" s="363"/>
      <c r="Q31" s="363"/>
      <c r="R31" s="259"/>
      <c r="S31" s="259"/>
      <c r="T31" s="258"/>
      <c r="U31" s="258"/>
      <c r="V31" s="258"/>
      <c r="W31" s="327"/>
      <c r="X31" s="363"/>
      <c r="Y31" s="259"/>
      <c r="Z31" s="259"/>
      <c r="AA31" s="258"/>
      <c r="AB31" s="258"/>
      <c r="AC31" s="258"/>
      <c r="AD31" s="363"/>
      <c r="AE31" s="363"/>
      <c r="AF31" s="259"/>
      <c r="AG31" s="259"/>
      <c r="AH31" s="258"/>
      <c r="AI31" s="258"/>
      <c r="AJ31" s="258"/>
      <c r="AK31" s="363"/>
      <c r="AL31" s="262">
        <f t="shared" ref="AL31:AL34" si="7">SUM(G31:AJ31)</f>
        <v>0</v>
      </c>
      <c r="AM31" s="265"/>
      <c r="AN31" s="263" t="b">
        <v>0</v>
      </c>
    </row>
    <row r="32" ht="15.75" customHeight="1">
      <c r="A32" s="249" t="s">
        <v>13</v>
      </c>
      <c r="B32" s="256" t="s">
        <v>10</v>
      </c>
      <c r="C32" s="256" t="s">
        <v>11</v>
      </c>
      <c r="D32" s="256"/>
      <c r="E32" s="205"/>
      <c r="F32" s="205"/>
      <c r="G32" s="258"/>
      <c r="H32" s="258"/>
      <c r="I32" s="362"/>
      <c r="J32" s="362"/>
      <c r="K32" s="259"/>
      <c r="L32" s="259"/>
      <c r="M32" s="258"/>
      <c r="N32" s="258"/>
      <c r="O32" s="258"/>
      <c r="P32" s="363"/>
      <c r="Q32" s="363"/>
      <c r="R32" s="259"/>
      <c r="S32" s="259"/>
      <c r="T32" s="258"/>
      <c r="U32" s="258"/>
      <c r="V32" s="258"/>
      <c r="W32" s="327"/>
      <c r="X32" s="363"/>
      <c r="Y32" s="259"/>
      <c r="Z32" s="259"/>
      <c r="AA32" s="258"/>
      <c r="AB32" s="258"/>
      <c r="AC32" s="258"/>
      <c r="AD32" s="363"/>
      <c r="AE32" s="363"/>
      <c r="AF32" s="259"/>
      <c r="AG32" s="259"/>
      <c r="AH32" s="258"/>
      <c r="AI32" s="258"/>
      <c r="AJ32" s="258"/>
      <c r="AK32" s="363"/>
      <c r="AL32" s="262">
        <f t="shared" si="7"/>
        <v>0</v>
      </c>
      <c r="AM32" s="264"/>
      <c r="AN32" s="263" t="b">
        <v>0</v>
      </c>
    </row>
    <row r="33" ht="15.75" customHeight="1">
      <c r="A33" s="249" t="s">
        <v>13</v>
      </c>
      <c r="B33" s="256" t="s">
        <v>10</v>
      </c>
      <c r="C33" s="256" t="s">
        <v>11</v>
      </c>
      <c r="D33" s="256"/>
      <c r="E33" s="205"/>
      <c r="F33" s="205"/>
      <c r="G33" s="258"/>
      <c r="H33" s="258"/>
      <c r="I33" s="362"/>
      <c r="J33" s="362"/>
      <c r="K33" s="259"/>
      <c r="L33" s="259"/>
      <c r="M33" s="258"/>
      <c r="N33" s="258"/>
      <c r="O33" s="258"/>
      <c r="P33" s="363"/>
      <c r="Q33" s="363"/>
      <c r="R33" s="259"/>
      <c r="S33" s="259"/>
      <c r="T33" s="258"/>
      <c r="U33" s="258"/>
      <c r="V33" s="258"/>
      <c r="W33" s="327"/>
      <c r="X33" s="363"/>
      <c r="Y33" s="259"/>
      <c r="Z33" s="259"/>
      <c r="AA33" s="258"/>
      <c r="AB33" s="258"/>
      <c r="AC33" s="258"/>
      <c r="AD33" s="363"/>
      <c r="AE33" s="363"/>
      <c r="AF33" s="259"/>
      <c r="AG33" s="259"/>
      <c r="AH33" s="258"/>
      <c r="AI33" s="258"/>
      <c r="AJ33" s="258"/>
      <c r="AK33" s="363"/>
      <c r="AL33" s="262">
        <f t="shared" si="7"/>
        <v>0</v>
      </c>
      <c r="AM33" s="264"/>
      <c r="AN33" s="263" t="b">
        <v>0</v>
      </c>
    </row>
    <row r="34" ht="15.75" customHeight="1">
      <c r="A34" s="249" t="s">
        <v>13</v>
      </c>
      <c r="B34" s="256" t="s">
        <v>10</v>
      </c>
      <c r="C34" s="256" t="s">
        <v>11</v>
      </c>
      <c r="D34" s="256"/>
      <c r="E34" s="205"/>
      <c r="F34" s="205"/>
      <c r="G34" s="258"/>
      <c r="H34" s="258"/>
      <c r="I34" s="362"/>
      <c r="J34" s="362"/>
      <c r="K34" s="259"/>
      <c r="L34" s="259"/>
      <c r="M34" s="258"/>
      <c r="N34" s="258"/>
      <c r="O34" s="258"/>
      <c r="P34" s="363"/>
      <c r="Q34" s="363"/>
      <c r="R34" s="259"/>
      <c r="S34" s="259"/>
      <c r="T34" s="258"/>
      <c r="U34" s="258"/>
      <c r="V34" s="258"/>
      <c r="W34" s="327"/>
      <c r="X34" s="363"/>
      <c r="Y34" s="259"/>
      <c r="Z34" s="259"/>
      <c r="AA34" s="258"/>
      <c r="AB34" s="258"/>
      <c r="AC34" s="258"/>
      <c r="AD34" s="363"/>
      <c r="AE34" s="363"/>
      <c r="AF34" s="259"/>
      <c r="AG34" s="259"/>
      <c r="AH34" s="258"/>
      <c r="AI34" s="258"/>
      <c r="AJ34" s="258"/>
      <c r="AK34" s="363"/>
      <c r="AL34" s="262">
        <f t="shared" si="7"/>
        <v>0</v>
      </c>
      <c r="AM34" s="265"/>
      <c r="AN34" s="263" t="b">
        <v>0</v>
      </c>
    </row>
    <row r="35" ht="15.75" customHeight="1">
      <c r="A35" s="266" t="s">
        <v>13</v>
      </c>
      <c r="B35" s="267" t="s">
        <v>10</v>
      </c>
      <c r="C35" s="267" t="s">
        <v>11</v>
      </c>
      <c r="D35" s="267" t="s">
        <v>141</v>
      </c>
      <c r="E35" s="243"/>
      <c r="F35" s="243"/>
      <c r="G35" s="268">
        <f t="shared" ref="G35:AK35" si="8">SUM(G25:G34)</f>
        <v>24</v>
      </c>
      <c r="H35" s="268">
        <f t="shared" si="8"/>
        <v>24</v>
      </c>
      <c r="I35" s="268">
        <f t="shared" si="8"/>
        <v>24</v>
      </c>
      <c r="J35" s="268">
        <f t="shared" si="8"/>
        <v>24</v>
      </c>
      <c r="K35" s="268">
        <f t="shared" si="8"/>
        <v>24</v>
      </c>
      <c r="L35" s="268">
        <f t="shared" si="8"/>
        <v>24</v>
      </c>
      <c r="M35" s="268">
        <f t="shared" si="8"/>
        <v>24</v>
      </c>
      <c r="N35" s="268">
        <f t="shared" si="8"/>
        <v>24</v>
      </c>
      <c r="O35" s="268">
        <f t="shared" si="8"/>
        <v>24</v>
      </c>
      <c r="P35" s="268">
        <f t="shared" si="8"/>
        <v>24</v>
      </c>
      <c r="Q35" s="268">
        <f t="shared" si="8"/>
        <v>24</v>
      </c>
      <c r="R35" s="268">
        <f t="shared" si="8"/>
        <v>24</v>
      </c>
      <c r="S35" s="268">
        <f t="shared" si="8"/>
        <v>24</v>
      </c>
      <c r="T35" s="268">
        <f t="shared" si="8"/>
        <v>24</v>
      </c>
      <c r="U35" s="268">
        <f t="shared" si="8"/>
        <v>24</v>
      </c>
      <c r="V35" s="268">
        <f t="shared" si="8"/>
        <v>24</v>
      </c>
      <c r="W35" s="268">
        <f t="shared" si="8"/>
        <v>24</v>
      </c>
      <c r="X35" s="268">
        <f t="shared" si="8"/>
        <v>24</v>
      </c>
      <c r="Y35" s="268">
        <f t="shared" si="8"/>
        <v>24</v>
      </c>
      <c r="Z35" s="268">
        <f t="shared" si="8"/>
        <v>24</v>
      </c>
      <c r="AA35" s="268">
        <f t="shared" si="8"/>
        <v>24</v>
      </c>
      <c r="AB35" s="268">
        <f t="shared" si="8"/>
        <v>24</v>
      </c>
      <c r="AC35" s="268">
        <f t="shared" si="8"/>
        <v>24</v>
      </c>
      <c r="AD35" s="268">
        <f t="shared" si="8"/>
        <v>24</v>
      </c>
      <c r="AE35" s="268">
        <f t="shared" si="8"/>
        <v>24</v>
      </c>
      <c r="AF35" s="268">
        <f t="shared" si="8"/>
        <v>24</v>
      </c>
      <c r="AG35" s="268">
        <f t="shared" si="8"/>
        <v>24</v>
      </c>
      <c r="AH35" s="268">
        <f t="shared" si="8"/>
        <v>24</v>
      </c>
      <c r="AI35" s="268">
        <f t="shared" si="8"/>
        <v>24</v>
      </c>
      <c r="AJ35" s="268">
        <f t="shared" si="8"/>
        <v>24</v>
      </c>
      <c r="AK35" s="268">
        <f t="shared" si="8"/>
        <v>24</v>
      </c>
      <c r="AL35" s="269">
        <f>SUM(G35:AK35)</f>
        <v>744</v>
      </c>
      <c r="AM35" s="270"/>
      <c r="AN35" s="270" t="b">
        <v>0</v>
      </c>
    </row>
    <row r="36" ht="15.75" customHeight="1">
      <c r="A36" s="249" t="s">
        <v>13</v>
      </c>
      <c r="B36" s="256" t="s">
        <v>10</v>
      </c>
      <c r="C36" s="256" t="s">
        <v>15</v>
      </c>
      <c r="D36" s="256"/>
      <c r="E36" s="205"/>
      <c r="F36" s="205"/>
      <c r="G36" s="258"/>
      <c r="H36" s="258"/>
      <c r="I36" s="362"/>
      <c r="J36" s="362"/>
      <c r="K36" s="259"/>
      <c r="L36" s="259"/>
      <c r="M36" s="258"/>
      <c r="N36" s="258"/>
      <c r="O36" s="258"/>
      <c r="P36" s="363"/>
      <c r="Q36" s="363"/>
      <c r="R36" s="259"/>
      <c r="S36" s="259"/>
      <c r="T36" s="258"/>
      <c r="U36" s="258"/>
      <c r="V36" s="258"/>
      <c r="W36" s="327"/>
      <c r="X36" s="363"/>
      <c r="Y36" s="259"/>
      <c r="Z36" s="259"/>
      <c r="AA36" s="258"/>
      <c r="AB36" s="258"/>
      <c r="AC36" s="258"/>
      <c r="AD36" s="363"/>
      <c r="AE36" s="363"/>
      <c r="AF36" s="259"/>
      <c r="AG36" s="259"/>
      <c r="AH36" s="258"/>
      <c r="AI36" s="258"/>
      <c r="AJ36" s="258"/>
      <c r="AK36" s="363"/>
      <c r="AL36" s="262">
        <f>SUM(G36:AJ36)</f>
        <v>0</v>
      </c>
      <c r="AM36" s="264"/>
      <c r="AN36" s="263" t="b">
        <v>0</v>
      </c>
    </row>
    <row r="37" ht="15.75" customHeight="1">
      <c r="A37" s="249" t="s">
        <v>13</v>
      </c>
      <c r="B37" s="256" t="s">
        <v>10</v>
      </c>
      <c r="C37" s="256" t="s">
        <v>15</v>
      </c>
      <c r="D37" s="256" t="s">
        <v>251</v>
      </c>
      <c r="E37" s="205"/>
      <c r="F37" s="205"/>
      <c r="G37" s="258">
        <v>3.0</v>
      </c>
      <c r="H37" s="258">
        <v>3.0</v>
      </c>
      <c r="I37" s="362">
        <v>4.0</v>
      </c>
      <c r="J37" s="362"/>
      <c r="K37" s="259">
        <v>3.0</v>
      </c>
      <c r="L37" s="259">
        <v>3.0</v>
      </c>
      <c r="M37" s="258">
        <v>3.0</v>
      </c>
      <c r="N37" s="258">
        <v>3.0</v>
      </c>
      <c r="O37" s="258">
        <v>3.0</v>
      </c>
      <c r="P37" s="363">
        <v>3.0</v>
      </c>
      <c r="Q37" s="363"/>
      <c r="R37" s="259">
        <v>3.0</v>
      </c>
      <c r="S37" s="259">
        <v>3.0</v>
      </c>
      <c r="T37" s="258">
        <v>3.0</v>
      </c>
      <c r="U37" s="258">
        <v>3.0</v>
      </c>
      <c r="V37" s="258">
        <v>3.0</v>
      </c>
      <c r="W37" s="327">
        <v>4.0</v>
      </c>
      <c r="X37" s="363"/>
      <c r="Y37" s="259">
        <v>3.0</v>
      </c>
      <c r="Z37" s="259">
        <v>3.0</v>
      </c>
      <c r="AA37" s="258">
        <v>3.0</v>
      </c>
      <c r="AB37" s="258">
        <v>3.0</v>
      </c>
      <c r="AC37" s="258">
        <v>3.0</v>
      </c>
      <c r="AD37" s="363">
        <v>3.0</v>
      </c>
      <c r="AE37" s="363"/>
      <c r="AF37" s="259">
        <v>3.0</v>
      </c>
      <c r="AG37" s="259">
        <v>3.0</v>
      </c>
      <c r="AH37" s="258">
        <v>3.0</v>
      </c>
      <c r="AI37" s="258">
        <v>3.0</v>
      </c>
      <c r="AJ37" s="258">
        <v>3.0</v>
      </c>
      <c r="AK37" s="363">
        <v>4.0</v>
      </c>
      <c r="AL37" s="262">
        <f t="shared" ref="AL37:AL38" si="9">SUM(G37:AK37)</f>
        <v>84</v>
      </c>
      <c r="AM37" s="264"/>
      <c r="AN37" s="263" t="b">
        <v>1</v>
      </c>
    </row>
    <row r="38" ht="15.75" customHeight="1">
      <c r="A38" s="249" t="s">
        <v>13</v>
      </c>
      <c r="B38" s="256" t="s">
        <v>10</v>
      </c>
      <c r="C38" s="256" t="s">
        <v>15</v>
      </c>
      <c r="D38" s="256" t="s">
        <v>264</v>
      </c>
      <c r="E38" s="205"/>
      <c r="F38" s="205"/>
      <c r="G38" s="258"/>
      <c r="H38" s="258"/>
      <c r="I38" s="362"/>
      <c r="J38" s="362">
        <v>4.0</v>
      </c>
      <c r="K38" s="259"/>
      <c r="L38" s="259"/>
      <c r="M38" s="258"/>
      <c r="N38" s="258"/>
      <c r="O38" s="258"/>
      <c r="P38" s="363"/>
      <c r="Q38" s="363">
        <v>4.0</v>
      </c>
      <c r="R38" s="259"/>
      <c r="S38" s="259"/>
      <c r="T38" s="258"/>
      <c r="U38" s="258"/>
      <c r="V38" s="258"/>
      <c r="W38" s="327"/>
      <c r="X38" s="363">
        <v>4.0</v>
      </c>
      <c r="Y38" s="259"/>
      <c r="Z38" s="259"/>
      <c r="AA38" s="258"/>
      <c r="AB38" s="258"/>
      <c r="AC38" s="258"/>
      <c r="AD38" s="363"/>
      <c r="AE38" s="363">
        <v>4.0</v>
      </c>
      <c r="AF38" s="259"/>
      <c r="AG38" s="150"/>
      <c r="AH38" s="259"/>
      <c r="AI38" s="258"/>
      <c r="AJ38" s="258"/>
      <c r="AK38" s="363"/>
      <c r="AL38" s="262">
        <f t="shared" si="9"/>
        <v>16</v>
      </c>
      <c r="AM38" s="265"/>
      <c r="AN38" s="263" t="b">
        <v>0</v>
      </c>
    </row>
    <row r="39" ht="15.75" customHeight="1">
      <c r="A39" s="249" t="s">
        <v>13</v>
      </c>
      <c r="B39" s="256" t="s">
        <v>10</v>
      </c>
      <c r="C39" s="256" t="s">
        <v>15</v>
      </c>
      <c r="D39" s="256" t="s">
        <v>253</v>
      </c>
      <c r="E39" s="205"/>
      <c r="F39" s="205"/>
      <c r="G39" s="258"/>
      <c r="H39" s="258"/>
      <c r="I39" s="362"/>
      <c r="J39" s="362"/>
      <c r="K39" s="259"/>
      <c r="L39" s="259"/>
      <c r="M39" s="258"/>
      <c r="N39" s="258"/>
      <c r="O39" s="258"/>
      <c r="P39" s="363"/>
      <c r="Q39" s="363"/>
      <c r="R39" s="259"/>
      <c r="S39" s="259"/>
      <c r="T39" s="258"/>
      <c r="U39" s="258"/>
      <c r="V39" s="258"/>
      <c r="W39" s="327"/>
      <c r="X39" s="363"/>
      <c r="Y39" s="259"/>
      <c r="Z39" s="259"/>
      <c r="AA39" s="258"/>
      <c r="AB39" s="258"/>
      <c r="AC39" s="258"/>
      <c r="AD39" s="363"/>
      <c r="AE39" s="363"/>
      <c r="AF39" s="259"/>
      <c r="AG39" s="259"/>
      <c r="AH39" s="258"/>
      <c r="AI39" s="258"/>
      <c r="AJ39" s="258"/>
      <c r="AK39" s="363"/>
      <c r="AL39" s="262">
        <f>SUM(G39:AJ39)</f>
        <v>0</v>
      </c>
      <c r="AM39" s="264"/>
      <c r="AN39" s="263" t="b">
        <v>0</v>
      </c>
    </row>
    <row r="40" ht="15.75" customHeight="1">
      <c r="A40" s="249" t="s">
        <v>13</v>
      </c>
      <c r="B40" s="256" t="s">
        <v>10</v>
      </c>
      <c r="C40" s="256" t="s">
        <v>15</v>
      </c>
      <c r="D40" s="256" t="s">
        <v>265</v>
      </c>
      <c r="E40" s="205"/>
      <c r="F40" s="205"/>
      <c r="G40" s="258">
        <v>1.0</v>
      </c>
      <c r="H40" s="258">
        <v>1.0</v>
      </c>
      <c r="I40" s="362"/>
      <c r="J40" s="362"/>
      <c r="K40" s="259">
        <v>1.0</v>
      </c>
      <c r="L40" s="259">
        <v>1.0</v>
      </c>
      <c r="M40" s="258">
        <v>1.0</v>
      </c>
      <c r="N40" s="258">
        <v>1.0</v>
      </c>
      <c r="O40" s="258">
        <v>1.0</v>
      </c>
      <c r="P40" s="363">
        <v>1.0</v>
      </c>
      <c r="Q40" s="363"/>
      <c r="R40" s="259">
        <v>1.0</v>
      </c>
      <c r="S40" s="259">
        <v>1.0</v>
      </c>
      <c r="T40" s="258">
        <v>1.0</v>
      </c>
      <c r="U40" s="258">
        <v>1.0</v>
      </c>
      <c r="V40" s="258">
        <v>1.0</v>
      </c>
      <c r="W40" s="327"/>
      <c r="X40" s="363"/>
      <c r="Y40" s="259">
        <v>1.0</v>
      </c>
      <c r="Z40" s="259">
        <v>1.0</v>
      </c>
      <c r="AA40" s="258">
        <v>1.0</v>
      </c>
      <c r="AB40" s="258">
        <v>1.0</v>
      </c>
      <c r="AC40" s="258">
        <v>1.0</v>
      </c>
      <c r="AD40" s="363">
        <v>1.0</v>
      </c>
      <c r="AE40" s="363"/>
      <c r="AF40" s="259">
        <v>1.0</v>
      </c>
      <c r="AG40" s="259">
        <v>1.0</v>
      </c>
      <c r="AH40" s="258">
        <v>1.0</v>
      </c>
      <c r="AI40" s="258">
        <v>1.0</v>
      </c>
      <c r="AJ40" s="258">
        <v>1.0</v>
      </c>
      <c r="AK40" s="363"/>
      <c r="AL40" s="262">
        <f>SUM(G40:AK40)</f>
        <v>24</v>
      </c>
      <c r="AM40" s="265"/>
      <c r="AN40" s="263" t="b">
        <v>1</v>
      </c>
    </row>
    <row r="41" ht="15.75" customHeight="1">
      <c r="A41" s="249" t="s">
        <v>13</v>
      </c>
      <c r="B41" s="256" t="s">
        <v>10</v>
      </c>
      <c r="C41" s="256" t="s">
        <v>15</v>
      </c>
      <c r="D41" s="256"/>
      <c r="E41" s="205"/>
      <c r="F41" s="205"/>
      <c r="G41" s="258"/>
      <c r="H41" s="258"/>
      <c r="I41" s="362"/>
      <c r="J41" s="362"/>
      <c r="K41" s="259"/>
      <c r="L41" s="259"/>
      <c r="M41" s="258"/>
      <c r="N41" s="258"/>
      <c r="O41" s="258"/>
      <c r="P41" s="363"/>
      <c r="Q41" s="363"/>
      <c r="R41" s="259"/>
      <c r="S41" s="259"/>
      <c r="T41" s="258"/>
      <c r="U41" s="258"/>
      <c r="V41" s="258"/>
      <c r="W41" s="327"/>
      <c r="X41" s="363"/>
      <c r="Y41" s="259"/>
      <c r="Z41" s="259"/>
      <c r="AA41" s="258"/>
      <c r="AB41" s="258"/>
      <c r="AC41" s="258"/>
      <c r="AD41" s="363"/>
      <c r="AE41" s="363"/>
      <c r="AF41" s="259"/>
      <c r="AG41" s="259"/>
      <c r="AH41" s="258"/>
      <c r="AI41" s="258"/>
      <c r="AJ41" s="258"/>
      <c r="AK41" s="363"/>
      <c r="AL41" s="262">
        <f>SUM(G41:AJ41)</f>
        <v>0</v>
      </c>
      <c r="AM41" s="265"/>
      <c r="AN41" s="263" t="b">
        <v>0</v>
      </c>
    </row>
    <row r="42" ht="15.75" customHeight="1">
      <c r="A42" s="266" t="s">
        <v>13</v>
      </c>
      <c r="B42" s="267" t="s">
        <v>10</v>
      </c>
      <c r="C42" s="267" t="s">
        <v>15</v>
      </c>
      <c r="D42" s="267" t="s">
        <v>245</v>
      </c>
      <c r="E42" s="243"/>
      <c r="F42" s="243"/>
      <c r="G42" s="268">
        <f t="shared" ref="G42:AK42" si="10">SUM(G36:G41)</f>
        <v>4</v>
      </c>
      <c r="H42" s="268">
        <f t="shared" si="10"/>
        <v>4</v>
      </c>
      <c r="I42" s="268">
        <f t="shared" si="10"/>
        <v>4</v>
      </c>
      <c r="J42" s="268">
        <f t="shared" si="10"/>
        <v>4</v>
      </c>
      <c r="K42" s="268">
        <f t="shared" si="10"/>
        <v>4</v>
      </c>
      <c r="L42" s="268">
        <f t="shared" si="10"/>
        <v>4</v>
      </c>
      <c r="M42" s="268">
        <f t="shared" si="10"/>
        <v>4</v>
      </c>
      <c r="N42" s="268">
        <f t="shared" si="10"/>
        <v>4</v>
      </c>
      <c r="O42" s="268">
        <f t="shared" si="10"/>
        <v>4</v>
      </c>
      <c r="P42" s="268">
        <f t="shared" si="10"/>
        <v>4</v>
      </c>
      <c r="Q42" s="268">
        <f t="shared" si="10"/>
        <v>4</v>
      </c>
      <c r="R42" s="268">
        <f t="shared" si="10"/>
        <v>4</v>
      </c>
      <c r="S42" s="268">
        <f t="shared" si="10"/>
        <v>4</v>
      </c>
      <c r="T42" s="268">
        <f t="shared" si="10"/>
        <v>4</v>
      </c>
      <c r="U42" s="268">
        <f t="shared" si="10"/>
        <v>4</v>
      </c>
      <c r="V42" s="268">
        <f t="shared" si="10"/>
        <v>4</v>
      </c>
      <c r="W42" s="268">
        <f t="shared" si="10"/>
        <v>4</v>
      </c>
      <c r="X42" s="268">
        <f t="shared" si="10"/>
        <v>4</v>
      </c>
      <c r="Y42" s="268">
        <f t="shared" si="10"/>
        <v>4</v>
      </c>
      <c r="Z42" s="268">
        <f t="shared" si="10"/>
        <v>4</v>
      </c>
      <c r="AA42" s="268">
        <f t="shared" si="10"/>
        <v>4</v>
      </c>
      <c r="AB42" s="268">
        <f t="shared" si="10"/>
        <v>4</v>
      </c>
      <c r="AC42" s="268">
        <f t="shared" si="10"/>
        <v>4</v>
      </c>
      <c r="AD42" s="268">
        <f t="shared" si="10"/>
        <v>4</v>
      </c>
      <c r="AE42" s="268">
        <f t="shared" si="10"/>
        <v>4</v>
      </c>
      <c r="AF42" s="268">
        <f t="shared" si="10"/>
        <v>4</v>
      </c>
      <c r="AG42" s="268">
        <f t="shared" si="10"/>
        <v>4</v>
      </c>
      <c r="AH42" s="268">
        <f t="shared" si="10"/>
        <v>4</v>
      </c>
      <c r="AI42" s="268">
        <f t="shared" si="10"/>
        <v>4</v>
      </c>
      <c r="AJ42" s="268">
        <f t="shared" si="10"/>
        <v>4</v>
      </c>
      <c r="AK42" s="268">
        <f t="shared" si="10"/>
        <v>4</v>
      </c>
      <c r="AL42" s="269">
        <f>SUM(G42:AK42)</f>
        <v>124</v>
      </c>
      <c r="AM42" s="270"/>
      <c r="AN42" s="270" t="b">
        <v>0</v>
      </c>
    </row>
    <row r="43" ht="15.75" customHeight="1">
      <c r="A43" s="249" t="s">
        <v>13</v>
      </c>
      <c r="B43" s="256" t="s">
        <v>10</v>
      </c>
      <c r="C43" s="256" t="s">
        <v>22</v>
      </c>
      <c r="D43" s="256" t="s">
        <v>280</v>
      </c>
      <c r="E43" s="205"/>
      <c r="F43" s="205"/>
      <c r="G43" s="258"/>
      <c r="H43" s="258"/>
      <c r="I43" s="362"/>
      <c r="J43" s="362"/>
      <c r="K43" s="259"/>
      <c r="L43" s="259"/>
      <c r="M43" s="258"/>
      <c r="N43" s="258"/>
      <c r="O43" s="258"/>
      <c r="P43" s="363"/>
      <c r="Q43" s="363"/>
      <c r="R43" s="259"/>
      <c r="S43" s="259"/>
      <c r="T43" s="258"/>
      <c r="U43" s="258"/>
      <c r="V43" s="258"/>
      <c r="W43" s="327"/>
      <c r="X43" s="363"/>
      <c r="Y43" s="259"/>
      <c r="Z43" s="259"/>
      <c r="AA43" s="258"/>
      <c r="AB43" s="258"/>
      <c r="AC43" s="258"/>
      <c r="AD43" s="363"/>
      <c r="AE43" s="363"/>
      <c r="AF43" s="259"/>
      <c r="AG43" s="259"/>
      <c r="AH43" s="258"/>
      <c r="AI43" s="258">
        <v>1.0</v>
      </c>
      <c r="AJ43" s="258"/>
      <c r="AK43" s="363"/>
      <c r="AL43" s="262">
        <f t="shared" ref="AL43:AL44" si="11">SUM(G43:AJ43)</f>
        <v>1</v>
      </c>
      <c r="AM43" s="264"/>
      <c r="AN43" s="263" t="b">
        <v>1</v>
      </c>
    </row>
    <row r="44" ht="15.75" customHeight="1">
      <c r="A44" s="249" t="s">
        <v>13</v>
      </c>
      <c r="B44" s="256" t="s">
        <v>10</v>
      </c>
      <c r="C44" s="256" t="s">
        <v>22</v>
      </c>
      <c r="D44" s="256"/>
      <c r="E44" s="205"/>
      <c r="F44" s="205"/>
      <c r="G44" s="258"/>
      <c r="H44" s="258"/>
      <c r="I44" s="362"/>
      <c r="J44" s="362"/>
      <c r="K44" s="259"/>
      <c r="L44" s="259"/>
      <c r="M44" s="258"/>
      <c r="N44" s="258"/>
      <c r="O44" s="258"/>
      <c r="P44" s="363"/>
      <c r="Q44" s="363"/>
      <c r="R44" s="259"/>
      <c r="S44" s="259"/>
      <c r="T44" s="258"/>
      <c r="U44" s="258"/>
      <c r="V44" s="258"/>
      <c r="W44" s="327"/>
      <c r="X44" s="363"/>
      <c r="Y44" s="259"/>
      <c r="Z44" s="259"/>
      <c r="AA44" s="258"/>
      <c r="AB44" s="258"/>
      <c r="AC44" s="258"/>
      <c r="AD44" s="363"/>
      <c r="AE44" s="363"/>
      <c r="AF44" s="259"/>
      <c r="AG44" s="259"/>
      <c r="AH44" s="258"/>
      <c r="AI44" s="258"/>
      <c r="AJ44" s="258"/>
      <c r="AK44" s="363"/>
      <c r="AL44" s="262">
        <f t="shared" si="11"/>
        <v>0</v>
      </c>
      <c r="AM44" s="265"/>
      <c r="AN44" s="263" t="b">
        <v>0</v>
      </c>
    </row>
    <row r="45" ht="15.75" customHeight="1">
      <c r="A45" s="266" t="s">
        <v>13</v>
      </c>
      <c r="B45" s="267" t="s">
        <v>10</v>
      </c>
      <c r="C45" s="267" t="s">
        <v>22</v>
      </c>
      <c r="D45" s="267" t="s">
        <v>279</v>
      </c>
      <c r="E45" s="243"/>
      <c r="F45" s="243"/>
      <c r="G45" s="268">
        <f t="shared" ref="G45:AK45" si="12">SUM(G43:G44)</f>
        <v>0</v>
      </c>
      <c r="H45" s="268">
        <f t="shared" si="12"/>
        <v>0</v>
      </c>
      <c r="I45" s="268">
        <f t="shared" si="12"/>
        <v>0</v>
      </c>
      <c r="J45" s="268">
        <f t="shared" si="12"/>
        <v>0</v>
      </c>
      <c r="K45" s="268">
        <f t="shared" si="12"/>
        <v>0</v>
      </c>
      <c r="L45" s="268">
        <f t="shared" si="12"/>
        <v>0</v>
      </c>
      <c r="M45" s="268">
        <f t="shared" si="12"/>
        <v>0</v>
      </c>
      <c r="N45" s="268">
        <f t="shared" si="12"/>
        <v>0</v>
      </c>
      <c r="O45" s="268">
        <f t="shared" si="12"/>
        <v>0</v>
      </c>
      <c r="P45" s="268">
        <f t="shared" si="12"/>
        <v>0</v>
      </c>
      <c r="Q45" s="268">
        <f t="shared" si="12"/>
        <v>0</v>
      </c>
      <c r="R45" s="268">
        <f t="shared" si="12"/>
        <v>0</v>
      </c>
      <c r="S45" s="268">
        <f t="shared" si="12"/>
        <v>0</v>
      </c>
      <c r="T45" s="268">
        <f t="shared" si="12"/>
        <v>0</v>
      </c>
      <c r="U45" s="268">
        <f t="shared" si="12"/>
        <v>0</v>
      </c>
      <c r="V45" s="268">
        <f t="shared" si="12"/>
        <v>0</v>
      </c>
      <c r="W45" s="268">
        <f t="shared" si="12"/>
        <v>0</v>
      </c>
      <c r="X45" s="268">
        <f t="shared" si="12"/>
        <v>0</v>
      </c>
      <c r="Y45" s="268">
        <f t="shared" si="12"/>
        <v>0</v>
      </c>
      <c r="Z45" s="268">
        <f t="shared" si="12"/>
        <v>0</v>
      </c>
      <c r="AA45" s="268">
        <f t="shared" si="12"/>
        <v>0</v>
      </c>
      <c r="AB45" s="268">
        <f t="shared" si="12"/>
        <v>0</v>
      </c>
      <c r="AC45" s="268">
        <f t="shared" si="12"/>
        <v>0</v>
      </c>
      <c r="AD45" s="268">
        <f t="shared" si="12"/>
        <v>0</v>
      </c>
      <c r="AE45" s="268">
        <f t="shared" si="12"/>
        <v>0</v>
      </c>
      <c r="AF45" s="268">
        <f t="shared" si="12"/>
        <v>0</v>
      </c>
      <c r="AG45" s="268">
        <f t="shared" si="12"/>
        <v>0</v>
      </c>
      <c r="AH45" s="268">
        <f t="shared" si="12"/>
        <v>0</v>
      </c>
      <c r="AI45" s="268">
        <f t="shared" si="12"/>
        <v>1</v>
      </c>
      <c r="AJ45" s="268">
        <f t="shared" si="12"/>
        <v>0</v>
      </c>
      <c r="AK45" s="268">
        <f t="shared" si="12"/>
        <v>0</v>
      </c>
      <c r="AL45" s="269">
        <f t="shared" ref="AL45:AL46" si="13">SUM(G45:AK45)</f>
        <v>1</v>
      </c>
      <c r="AM45" s="270"/>
      <c r="AN45" s="270" t="b">
        <v>0</v>
      </c>
    </row>
    <row r="46" ht="15.75" customHeight="1">
      <c r="A46" s="249" t="s">
        <v>13</v>
      </c>
      <c r="B46" s="256" t="s">
        <v>10</v>
      </c>
      <c r="C46" s="256" t="s">
        <v>18</v>
      </c>
      <c r="D46" s="256" t="s">
        <v>282</v>
      </c>
      <c r="E46" s="205"/>
      <c r="F46" s="205"/>
      <c r="G46" s="258"/>
      <c r="H46" s="258">
        <v>1.0</v>
      </c>
      <c r="I46" s="362"/>
      <c r="J46" s="362"/>
      <c r="K46" s="259">
        <v>1.0</v>
      </c>
      <c r="L46" s="259"/>
      <c r="M46" s="258">
        <v>1.0</v>
      </c>
      <c r="N46" s="258"/>
      <c r="O46" s="258">
        <v>1.0</v>
      </c>
      <c r="P46" s="363"/>
      <c r="Q46" s="363"/>
      <c r="R46" s="259">
        <v>1.0</v>
      </c>
      <c r="S46" s="259"/>
      <c r="T46" s="258"/>
      <c r="U46" s="258"/>
      <c r="V46" s="258"/>
      <c r="W46" s="327"/>
      <c r="X46" s="363"/>
      <c r="Y46" s="259"/>
      <c r="Z46" s="259"/>
      <c r="AA46" s="258"/>
      <c r="AB46" s="258"/>
      <c r="AC46" s="258"/>
      <c r="AD46" s="363"/>
      <c r="AE46" s="363"/>
      <c r="AF46" s="259"/>
      <c r="AG46" s="259"/>
      <c r="AH46" s="258"/>
      <c r="AI46" s="258"/>
      <c r="AJ46" s="258"/>
      <c r="AK46" s="363"/>
      <c r="AL46" s="262">
        <f t="shared" si="13"/>
        <v>5</v>
      </c>
      <c r="AM46" s="264"/>
      <c r="AN46" s="263" t="b">
        <v>0</v>
      </c>
    </row>
    <row r="47" ht="15.75" customHeight="1">
      <c r="A47" s="249" t="s">
        <v>13</v>
      </c>
      <c r="B47" s="256" t="s">
        <v>10</v>
      </c>
      <c r="C47" s="256" t="s">
        <v>18</v>
      </c>
      <c r="D47" s="256"/>
      <c r="E47" s="205"/>
      <c r="F47" s="205"/>
      <c r="G47" s="258"/>
      <c r="H47" s="258"/>
      <c r="I47" s="362"/>
      <c r="J47" s="362"/>
      <c r="K47" s="259"/>
      <c r="L47" s="259"/>
      <c r="M47" s="258"/>
      <c r="N47" s="258"/>
      <c r="O47" s="258"/>
      <c r="P47" s="363"/>
      <c r="Q47" s="363"/>
      <c r="R47" s="259"/>
      <c r="S47" s="259"/>
      <c r="T47" s="258"/>
      <c r="U47" s="258"/>
      <c r="V47" s="258"/>
      <c r="W47" s="327"/>
      <c r="X47" s="363"/>
      <c r="Y47" s="259"/>
      <c r="Z47" s="259"/>
      <c r="AA47" s="258"/>
      <c r="AB47" s="258"/>
      <c r="AC47" s="258"/>
      <c r="AD47" s="363"/>
      <c r="AE47" s="363"/>
      <c r="AF47" s="259"/>
      <c r="AG47" s="259"/>
      <c r="AH47" s="258"/>
      <c r="AI47" s="258"/>
      <c r="AJ47" s="258"/>
      <c r="AK47" s="363"/>
      <c r="AL47" s="262">
        <f>SUM(G47:AJ47)</f>
        <v>0</v>
      </c>
      <c r="AM47" s="265"/>
      <c r="AN47" s="263" t="b">
        <v>0</v>
      </c>
    </row>
    <row r="48" ht="15.75" customHeight="1">
      <c r="A48" s="266" t="s">
        <v>13</v>
      </c>
      <c r="B48" s="267" t="s">
        <v>10</v>
      </c>
      <c r="C48" s="267" t="s">
        <v>18</v>
      </c>
      <c r="D48" s="267" t="s">
        <v>281</v>
      </c>
      <c r="E48" s="243"/>
      <c r="F48" s="243"/>
      <c r="G48" s="268">
        <f t="shared" ref="G48:AK48" si="14">SUM(G46:G47)</f>
        <v>0</v>
      </c>
      <c r="H48" s="268">
        <f t="shared" si="14"/>
        <v>1</v>
      </c>
      <c r="I48" s="268">
        <f t="shared" si="14"/>
        <v>0</v>
      </c>
      <c r="J48" s="268">
        <f t="shared" si="14"/>
        <v>0</v>
      </c>
      <c r="K48" s="268">
        <f t="shared" si="14"/>
        <v>1</v>
      </c>
      <c r="L48" s="268">
        <f t="shared" si="14"/>
        <v>0</v>
      </c>
      <c r="M48" s="268">
        <f t="shared" si="14"/>
        <v>1</v>
      </c>
      <c r="N48" s="268">
        <f t="shared" si="14"/>
        <v>0</v>
      </c>
      <c r="O48" s="268">
        <f t="shared" si="14"/>
        <v>1</v>
      </c>
      <c r="P48" s="268">
        <f t="shared" si="14"/>
        <v>0</v>
      </c>
      <c r="Q48" s="268">
        <f t="shared" si="14"/>
        <v>0</v>
      </c>
      <c r="R48" s="268">
        <f t="shared" si="14"/>
        <v>1</v>
      </c>
      <c r="S48" s="268">
        <f t="shared" si="14"/>
        <v>0</v>
      </c>
      <c r="T48" s="268">
        <f t="shared" si="14"/>
        <v>0</v>
      </c>
      <c r="U48" s="268">
        <f t="shared" si="14"/>
        <v>0</v>
      </c>
      <c r="V48" s="268">
        <f t="shared" si="14"/>
        <v>0</v>
      </c>
      <c r="W48" s="268">
        <f t="shared" si="14"/>
        <v>0</v>
      </c>
      <c r="X48" s="268">
        <f t="shared" si="14"/>
        <v>0</v>
      </c>
      <c r="Y48" s="268">
        <f t="shared" si="14"/>
        <v>0</v>
      </c>
      <c r="Z48" s="268">
        <f t="shared" si="14"/>
        <v>0</v>
      </c>
      <c r="AA48" s="268">
        <f t="shared" si="14"/>
        <v>0</v>
      </c>
      <c r="AB48" s="268">
        <f t="shared" si="14"/>
        <v>0</v>
      </c>
      <c r="AC48" s="268">
        <f t="shared" si="14"/>
        <v>0</v>
      </c>
      <c r="AD48" s="268">
        <f t="shared" si="14"/>
        <v>0</v>
      </c>
      <c r="AE48" s="268">
        <f t="shared" si="14"/>
        <v>0</v>
      </c>
      <c r="AF48" s="268">
        <f t="shared" si="14"/>
        <v>0</v>
      </c>
      <c r="AG48" s="268">
        <f t="shared" si="14"/>
        <v>0</v>
      </c>
      <c r="AH48" s="268">
        <f t="shared" si="14"/>
        <v>0</v>
      </c>
      <c r="AI48" s="268">
        <f t="shared" si="14"/>
        <v>0</v>
      </c>
      <c r="AJ48" s="268">
        <f t="shared" si="14"/>
        <v>0</v>
      </c>
      <c r="AK48" s="268">
        <f t="shared" si="14"/>
        <v>0</v>
      </c>
      <c r="AL48" s="269">
        <f t="shared" ref="AL48:AL49" si="15">SUM(G48:AK48)</f>
        <v>5</v>
      </c>
      <c r="AM48" s="270"/>
      <c r="AN48" s="270" t="b">
        <v>0</v>
      </c>
    </row>
    <row r="49" ht="15.75" customHeight="1">
      <c r="A49" s="249" t="s">
        <v>13</v>
      </c>
      <c r="B49" s="256" t="s">
        <v>10</v>
      </c>
      <c r="C49" s="256" t="s">
        <v>7</v>
      </c>
      <c r="D49" s="273" t="s">
        <v>268</v>
      </c>
      <c r="E49" s="205"/>
      <c r="F49" s="205"/>
      <c r="G49" s="277">
        <v>1.0</v>
      </c>
      <c r="H49" s="277"/>
      <c r="I49" s="364"/>
      <c r="J49" s="364"/>
      <c r="K49" s="278"/>
      <c r="L49" s="278"/>
      <c r="M49" s="277"/>
      <c r="N49" s="277">
        <v>1.0</v>
      </c>
      <c r="O49" s="277"/>
      <c r="P49" s="365"/>
      <c r="Q49" s="365"/>
      <c r="R49" s="278"/>
      <c r="S49" s="278"/>
      <c r="T49" s="277"/>
      <c r="U49" s="277">
        <v>1.0</v>
      </c>
      <c r="V49" s="277"/>
      <c r="W49" s="329"/>
      <c r="X49" s="365"/>
      <c r="Y49" s="278"/>
      <c r="Z49" s="278"/>
      <c r="AA49" s="277"/>
      <c r="AB49" s="277">
        <v>1.0</v>
      </c>
      <c r="AC49" s="277"/>
      <c r="AD49" s="365"/>
      <c r="AE49" s="365"/>
      <c r="AF49" s="278"/>
      <c r="AG49" s="278"/>
      <c r="AH49" s="277"/>
      <c r="AI49" s="277">
        <v>1.0</v>
      </c>
      <c r="AJ49" s="277"/>
      <c r="AK49" s="365"/>
      <c r="AL49" s="262">
        <f t="shared" si="15"/>
        <v>5</v>
      </c>
      <c r="AM49" s="264"/>
      <c r="AN49" s="263" t="b">
        <v>1</v>
      </c>
    </row>
    <row r="50" ht="15.75" customHeight="1">
      <c r="A50" s="249" t="s">
        <v>13</v>
      </c>
      <c r="B50" s="256" t="s">
        <v>10</v>
      </c>
      <c r="C50" s="256" t="s">
        <v>7</v>
      </c>
      <c r="D50" s="273"/>
      <c r="E50" s="205"/>
      <c r="F50" s="205"/>
      <c r="G50" s="258"/>
      <c r="H50" s="258"/>
      <c r="I50" s="362"/>
      <c r="J50" s="362"/>
      <c r="K50" s="259"/>
      <c r="L50" s="259"/>
      <c r="M50" s="258"/>
      <c r="N50" s="258"/>
      <c r="O50" s="258"/>
      <c r="P50" s="363"/>
      <c r="Q50" s="363"/>
      <c r="R50" s="259"/>
      <c r="S50" s="259"/>
      <c r="T50" s="258"/>
      <c r="U50" s="258"/>
      <c r="V50" s="258"/>
      <c r="W50" s="327"/>
      <c r="X50" s="363"/>
      <c r="Y50" s="259"/>
      <c r="Z50" s="259"/>
      <c r="AA50" s="258"/>
      <c r="AB50" s="258"/>
      <c r="AC50" s="258"/>
      <c r="AD50" s="363"/>
      <c r="AE50" s="363"/>
      <c r="AF50" s="259"/>
      <c r="AG50" s="259"/>
      <c r="AH50" s="258"/>
      <c r="AI50" s="258"/>
      <c r="AJ50" s="258"/>
      <c r="AK50" s="363"/>
      <c r="AL50" s="262">
        <f>SUM(G50:AJ50)</f>
        <v>0</v>
      </c>
      <c r="AM50" s="265"/>
      <c r="AN50" s="263" t="b">
        <v>0</v>
      </c>
    </row>
    <row r="51" ht="15.75" customHeight="1">
      <c r="A51" s="266" t="s">
        <v>13</v>
      </c>
      <c r="B51" s="267" t="s">
        <v>10</v>
      </c>
      <c r="C51" s="267" t="s">
        <v>7</v>
      </c>
      <c r="D51" s="283" t="s">
        <v>267</v>
      </c>
      <c r="E51" s="284"/>
      <c r="F51" s="285"/>
      <c r="G51" s="268">
        <f t="shared" ref="G51:AK51" si="16">SUM(G49:G50)</f>
        <v>1</v>
      </c>
      <c r="H51" s="268">
        <f t="shared" si="16"/>
        <v>0</v>
      </c>
      <c r="I51" s="268">
        <f t="shared" si="16"/>
        <v>0</v>
      </c>
      <c r="J51" s="268">
        <f t="shared" si="16"/>
        <v>0</v>
      </c>
      <c r="K51" s="268">
        <f t="shared" si="16"/>
        <v>0</v>
      </c>
      <c r="L51" s="268">
        <f t="shared" si="16"/>
        <v>0</v>
      </c>
      <c r="M51" s="268">
        <f t="shared" si="16"/>
        <v>0</v>
      </c>
      <c r="N51" s="268">
        <f t="shared" si="16"/>
        <v>1</v>
      </c>
      <c r="O51" s="268">
        <f t="shared" si="16"/>
        <v>0</v>
      </c>
      <c r="P51" s="268">
        <f t="shared" si="16"/>
        <v>0</v>
      </c>
      <c r="Q51" s="268">
        <f t="shared" si="16"/>
        <v>0</v>
      </c>
      <c r="R51" s="268">
        <f t="shared" si="16"/>
        <v>0</v>
      </c>
      <c r="S51" s="268">
        <f t="shared" si="16"/>
        <v>0</v>
      </c>
      <c r="T51" s="268">
        <f t="shared" si="16"/>
        <v>0</v>
      </c>
      <c r="U51" s="268">
        <f t="shared" si="16"/>
        <v>1</v>
      </c>
      <c r="V51" s="268">
        <f t="shared" si="16"/>
        <v>0</v>
      </c>
      <c r="W51" s="268">
        <f t="shared" si="16"/>
        <v>0</v>
      </c>
      <c r="X51" s="268">
        <f t="shared" si="16"/>
        <v>0</v>
      </c>
      <c r="Y51" s="268">
        <f t="shared" si="16"/>
        <v>0</v>
      </c>
      <c r="Z51" s="268">
        <f t="shared" si="16"/>
        <v>0</v>
      </c>
      <c r="AA51" s="268">
        <f t="shared" si="16"/>
        <v>0</v>
      </c>
      <c r="AB51" s="268">
        <f t="shared" si="16"/>
        <v>1</v>
      </c>
      <c r="AC51" s="268">
        <f t="shared" si="16"/>
        <v>0</v>
      </c>
      <c r="AD51" s="268">
        <f t="shared" si="16"/>
        <v>0</v>
      </c>
      <c r="AE51" s="268">
        <f t="shared" si="16"/>
        <v>0</v>
      </c>
      <c r="AF51" s="268">
        <f t="shared" si="16"/>
        <v>0</v>
      </c>
      <c r="AG51" s="268">
        <f t="shared" si="16"/>
        <v>0</v>
      </c>
      <c r="AH51" s="268">
        <f t="shared" si="16"/>
        <v>0</v>
      </c>
      <c r="AI51" s="268">
        <f t="shared" si="16"/>
        <v>1</v>
      </c>
      <c r="AJ51" s="268">
        <f t="shared" si="16"/>
        <v>0</v>
      </c>
      <c r="AK51" s="268">
        <f t="shared" si="16"/>
        <v>0</v>
      </c>
      <c r="AL51" s="269">
        <f>SUM(G51:AK51)</f>
        <v>5</v>
      </c>
      <c r="AM51" s="270"/>
      <c r="AN51" s="270" t="b">
        <v>1</v>
      </c>
    </row>
    <row r="52" ht="15.75" customHeight="1">
      <c r="A52" s="249" t="s">
        <v>20</v>
      </c>
      <c r="B52" s="256" t="s">
        <v>29</v>
      </c>
      <c r="C52" s="256" t="s">
        <v>11</v>
      </c>
      <c r="D52" s="256"/>
      <c r="E52" s="205"/>
      <c r="F52" s="205"/>
      <c r="G52" s="258"/>
      <c r="H52" s="258"/>
      <c r="I52" s="362"/>
      <c r="J52" s="362"/>
      <c r="K52" s="259"/>
      <c r="L52" s="259"/>
      <c r="M52" s="258"/>
      <c r="N52" s="258"/>
      <c r="O52" s="258"/>
      <c r="P52" s="363"/>
      <c r="Q52" s="363"/>
      <c r="R52" s="259"/>
      <c r="S52" s="259"/>
      <c r="T52" s="258"/>
      <c r="U52" s="258"/>
      <c r="V52" s="258"/>
      <c r="W52" s="327"/>
      <c r="X52" s="363"/>
      <c r="Y52" s="259"/>
      <c r="Z52" s="259"/>
      <c r="AA52" s="258"/>
      <c r="AB52" s="258"/>
      <c r="AC52" s="258"/>
      <c r="AD52" s="363"/>
      <c r="AE52" s="363"/>
      <c r="AF52" s="259"/>
      <c r="AG52" s="259"/>
      <c r="AH52" s="258"/>
      <c r="AI52" s="258"/>
      <c r="AJ52" s="258"/>
      <c r="AK52" s="363"/>
      <c r="AL52" s="262">
        <f>SUM(G52:AJ52)</f>
        <v>0</v>
      </c>
      <c r="AM52" s="264"/>
      <c r="AN52" s="263" t="b">
        <v>0</v>
      </c>
    </row>
    <row r="53" ht="15.75" customHeight="1">
      <c r="A53" s="249" t="s">
        <v>20</v>
      </c>
      <c r="B53" s="256" t="s">
        <v>29</v>
      </c>
      <c r="C53" s="256" t="s">
        <v>11</v>
      </c>
      <c r="D53" s="256" t="s">
        <v>162</v>
      </c>
      <c r="E53" s="205"/>
      <c r="F53" s="205"/>
      <c r="G53" s="258">
        <v>1.0</v>
      </c>
      <c r="H53" s="258">
        <v>1.0</v>
      </c>
      <c r="I53" s="362">
        <v>1.0</v>
      </c>
      <c r="J53" s="362">
        <v>1.0</v>
      </c>
      <c r="K53" s="259">
        <v>1.0</v>
      </c>
      <c r="L53" s="259">
        <v>1.0</v>
      </c>
      <c r="M53" s="258">
        <v>1.0</v>
      </c>
      <c r="N53" s="258">
        <v>1.0</v>
      </c>
      <c r="O53" s="258">
        <v>1.0</v>
      </c>
      <c r="P53" s="363">
        <v>1.0</v>
      </c>
      <c r="Q53" s="363">
        <v>1.0</v>
      </c>
      <c r="R53" s="259">
        <v>1.0</v>
      </c>
      <c r="S53" s="259">
        <v>1.0</v>
      </c>
      <c r="T53" s="258">
        <v>1.0</v>
      </c>
      <c r="U53" s="258">
        <v>1.0</v>
      </c>
      <c r="V53" s="258">
        <v>1.0</v>
      </c>
      <c r="W53" s="327">
        <v>1.0</v>
      </c>
      <c r="X53" s="363">
        <v>1.0</v>
      </c>
      <c r="Y53" s="259">
        <v>1.0</v>
      </c>
      <c r="Z53" s="259">
        <v>1.0</v>
      </c>
      <c r="AA53" s="258">
        <v>1.0</v>
      </c>
      <c r="AB53" s="258">
        <v>1.0</v>
      </c>
      <c r="AC53" s="258">
        <v>1.0</v>
      </c>
      <c r="AD53" s="363">
        <v>1.0</v>
      </c>
      <c r="AE53" s="363">
        <v>1.0</v>
      </c>
      <c r="AF53" s="259">
        <v>1.0</v>
      </c>
      <c r="AG53" s="259">
        <v>1.0</v>
      </c>
      <c r="AH53" s="258">
        <v>1.0</v>
      </c>
      <c r="AI53" s="258">
        <v>1.0</v>
      </c>
      <c r="AJ53" s="258">
        <v>1.0</v>
      </c>
      <c r="AK53" s="363">
        <v>1.0</v>
      </c>
      <c r="AL53" s="262">
        <f t="shared" ref="AL53:AL54" si="18">SUM(G53:AK53)</f>
        <v>31</v>
      </c>
      <c r="AM53" s="264"/>
      <c r="AN53" s="263" t="b">
        <v>0</v>
      </c>
    </row>
    <row r="54" ht="15.75" customHeight="1">
      <c r="A54" s="266" t="s">
        <v>20</v>
      </c>
      <c r="B54" s="267" t="s">
        <v>29</v>
      </c>
      <c r="C54" s="267" t="s">
        <v>11</v>
      </c>
      <c r="D54" s="267" t="s">
        <v>141</v>
      </c>
      <c r="E54" s="243"/>
      <c r="F54" s="243"/>
      <c r="G54" s="268">
        <f t="shared" ref="G54:AK54" si="17">SUM(G52:G53)</f>
        <v>1</v>
      </c>
      <c r="H54" s="268">
        <f t="shared" si="17"/>
        <v>1</v>
      </c>
      <c r="I54" s="268">
        <f t="shared" si="17"/>
        <v>1</v>
      </c>
      <c r="J54" s="268">
        <f t="shared" si="17"/>
        <v>1</v>
      </c>
      <c r="K54" s="268">
        <f t="shared" si="17"/>
        <v>1</v>
      </c>
      <c r="L54" s="268">
        <f t="shared" si="17"/>
        <v>1</v>
      </c>
      <c r="M54" s="268">
        <f t="shared" si="17"/>
        <v>1</v>
      </c>
      <c r="N54" s="268">
        <f t="shared" si="17"/>
        <v>1</v>
      </c>
      <c r="O54" s="268">
        <f t="shared" si="17"/>
        <v>1</v>
      </c>
      <c r="P54" s="268">
        <f t="shared" si="17"/>
        <v>1</v>
      </c>
      <c r="Q54" s="268">
        <f t="shared" si="17"/>
        <v>1</v>
      </c>
      <c r="R54" s="268">
        <f t="shared" si="17"/>
        <v>1</v>
      </c>
      <c r="S54" s="268">
        <f t="shared" si="17"/>
        <v>1</v>
      </c>
      <c r="T54" s="268">
        <f t="shared" si="17"/>
        <v>1</v>
      </c>
      <c r="U54" s="268">
        <f t="shared" si="17"/>
        <v>1</v>
      </c>
      <c r="V54" s="268">
        <f t="shared" si="17"/>
        <v>1</v>
      </c>
      <c r="W54" s="268">
        <f t="shared" si="17"/>
        <v>1</v>
      </c>
      <c r="X54" s="268">
        <f t="shared" si="17"/>
        <v>1</v>
      </c>
      <c r="Y54" s="268">
        <f t="shared" si="17"/>
        <v>1</v>
      </c>
      <c r="Z54" s="268">
        <f t="shared" si="17"/>
        <v>1</v>
      </c>
      <c r="AA54" s="268">
        <f t="shared" si="17"/>
        <v>1</v>
      </c>
      <c r="AB54" s="268">
        <f t="shared" si="17"/>
        <v>1</v>
      </c>
      <c r="AC54" s="268">
        <f t="shared" si="17"/>
        <v>1</v>
      </c>
      <c r="AD54" s="268">
        <f t="shared" si="17"/>
        <v>1</v>
      </c>
      <c r="AE54" s="268">
        <f t="shared" si="17"/>
        <v>1</v>
      </c>
      <c r="AF54" s="268">
        <f t="shared" si="17"/>
        <v>1</v>
      </c>
      <c r="AG54" s="268">
        <f t="shared" si="17"/>
        <v>1</v>
      </c>
      <c r="AH54" s="268">
        <f t="shared" si="17"/>
        <v>1</v>
      </c>
      <c r="AI54" s="268">
        <f t="shared" si="17"/>
        <v>1</v>
      </c>
      <c r="AJ54" s="268">
        <f t="shared" si="17"/>
        <v>1</v>
      </c>
      <c r="AK54" s="268">
        <f t="shared" si="17"/>
        <v>1</v>
      </c>
      <c r="AL54" s="269">
        <f t="shared" si="18"/>
        <v>31</v>
      </c>
      <c r="AM54" s="270"/>
      <c r="AN54" s="270" t="b">
        <v>0</v>
      </c>
    </row>
    <row r="55" ht="15.75" customHeight="1">
      <c r="A55" s="249" t="s">
        <v>20</v>
      </c>
      <c r="B55" s="256" t="s">
        <v>29</v>
      </c>
      <c r="C55" s="256" t="s">
        <v>7</v>
      </c>
      <c r="D55" s="256" t="s">
        <v>269</v>
      </c>
      <c r="E55" s="205"/>
      <c r="F55" s="205"/>
      <c r="G55" s="258"/>
      <c r="H55" s="258"/>
      <c r="I55" s="362"/>
      <c r="J55" s="362"/>
      <c r="K55" s="259"/>
      <c r="L55" s="259"/>
      <c r="M55" s="258"/>
      <c r="N55" s="258"/>
      <c r="O55" s="258"/>
      <c r="P55" s="363"/>
      <c r="Q55" s="363"/>
      <c r="R55" s="259"/>
      <c r="S55" s="259"/>
      <c r="T55" s="258"/>
      <c r="U55" s="258"/>
      <c r="V55" s="258"/>
      <c r="W55" s="327"/>
      <c r="X55" s="363"/>
      <c r="Y55" s="259"/>
      <c r="Z55" s="259"/>
      <c r="AA55" s="258"/>
      <c r="AB55" s="258"/>
      <c r="AC55" s="258"/>
      <c r="AD55" s="363"/>
      <c r="AE55" s="363"/>
      <c r="AF55" s="259">
        <v>1.0</v>
      </c>
      <c r="AG55" s="259"/>
      <c r="AH55" s="258"/>
      <c r="AI55" s="258"/>
      <c r="AJ55" s="258"/>
      <c r="AK55" s="363"/>
      <c r="AL55" s="262">
        <f>SUM(G55:AJ55)</f>
        <v>1</v>
      </c>
      <c r="AM55" s="264"/>
      <c r="AN55" s="263" t="b">
        <v>1</v>
      </c>
    </row>
    <row r="56" ht="15.75" customHeight="1">
      <c r="A56" s="266" t="s">
        <v>20</v>
      </c>
      <c r="B56" s="267" t="s">
        <v>29</v>
      </c>
      <c r="C56" s="267" t="s">
        <v>7</v>
      </c>
      <c r="D56" s="267" t="s">
        <v>267</v>
      </c>
      <c r="E56" s="243"/>
      <c r="F56" s="243"/>
      <c r="G56" s="268">
        <f t="shared" ref="G56:AK56" si="19">SUM(G55)</f>
        <v>0</v>
      </c>
      <c r="H56" s="268">
        <f t="shared" si="19"/>
        <v>0</v>
      </c>
      <c r="I56" s="268">
        <f t="shared" si="19"/>
        <v>0</v>
      </c>
      <c r="J56" s="268">
        <f t="shared" si="19"/>
        <v>0</v>
      </c>
      <c r="K56" s="268">
        <f t="shared" si="19"/>
        <v>0</v>
      </c>
      <c r="L56" s="268">
        <f t="shared" si="19"/>
        <v>0</v>
      </c>
      <c r="M56" s="268">
        <f t="shared" si="19"/>
        <v>0</v>
      </c>
      <c r="N56" s="268">
        <f t="shared" si="19"/>
        <v>0</v>
      </c>
      <c r="O56" s="268">
        <f t="shared" si="19"/>
        <v>0</v>
      </c>
      <c r="P56" s="268">
        <f t="shared" si="19"/>
        <v>0</v>
      </c>
      <c r="Q56" s="268">
        <f t="shared" si="19"/>
        <v>0</v>
      </c>
      <c r="R56" s="268">
        <f t="shared" si="19"/>
        <v>0</v>
      </c>
      <c r="S56" s="268">
        <f t="shared" si="19"/>
        <v>0</v>
      </c>
      <c r="T56" s="268">
        <f t="shared" si="19"/>
        <v>0</v>
      </c>
      <c r="U56" s="268">
        <f t="shared" si="19"/>
        <v>0</v>
      </c>
      <c r="V56" s="268">
        <f t="shared" si="19"/>
        <v>0</v>
      </c>
      <c r="W56" s="268">
        <f t="shared" si="19"/>
        <v>0</v>
      </c>
      <c r="X56" s="268">
        <f t="shared" si="19"/>
        <v>0</v>
      </c>
      <c r="Y56" s="268">
        <f t="shared" si="19"/>
        <v>0</v>
      </c>
      <c r="Z56" s="268">
        <f t="shared" si="19"/>
        <v>0</v>
      </c>
      <c r="AA56" s="268">
        <f t="shared" si="19"/>
        <v>0</v>
      </c>
      <c r="AB56" s="268">
        <f t="shared" si="19"/>
        <v>0</v>
      </c>
      <c r="AC56" s="268">
        <f t="shared" si="19"/>
        <v>0</v>
      </c>
      <c r="AD56" s="268">
        <f t="shared" si="19"/>
        <v>0</v>
      </c>
      <c r="AE56" s="268">
        <f t="shared" si="19"/>
        <v>0</v>
      </c>
      <c r="AF56" s="268">
        <f t="shared" si="19"/>
        <v>1</v>
      </c>
      <c r="AG56" s="268">
        <f t="shared" si="19"/>
        <v>0</v>
      </c>
      <c r="AH56" s="268">
        <f t="shared" si="19"/>
        <v>0</v>
      </c>
      <c r="AI56" s="268">
        <f t="shared" si="19"/>
        <v>0</v>
      </c>
      <c r="AJ56" s="268">
        <f t="shared" si="19"/>
        <v>0</v>
      </c>
      <c r="AK56" s="268">
        <f t="shared" si="19"/>
        <v>0</v>
      </c>
      <c r="AL56" s="269">
        <f>SUM(G56:AK56)</f>
        <v>1</v>
      </c>
      <c r="AM56" s="270"/>
      <c r="AN56" s="270" t="b">
        <v>0</v>
      </c>
    </row>
    <row r="57" ht="15.75" customHeight="1">
      <c r="A57" s="249" t="s">
        <v>20</v>
      </c>
      <c r="B57" s="289" t="s">
        <v>29</v>
      </c>
      <c r="C57" s="256" t="s">
        <v>22</v>
      </c>
      <c r="D57" s="256" t="s">
        <v>280</v>
      </c>
      <c r="E57" s="205"/>
      <c r="F57" s="205"/>
      <c r="G57" s="258"/>
      <c r="H57" s="258"/>
      <c r="I57" s="362"/>
      <c r="J57" s="362"/>
      <c r="K57" s="259"/>
      <c r="L57" s="259"/>
      <c r="M57" s="258"/>
      <c r="N57" s="258"/>
      <c r="O57" s="258"/>
      <c r="P57" s="363"/>
      <c r="Q57" s="363"/>
      <c r="R57" s="259"/>
      <c r="S57" s="259"/>
      <c r="T57" s="258"/>
      <c r="U57" s="258"/>
      <c r="V57" s="258"/>
      <c r="W57" s="327"/>
      <c r="X57" s="363"/>
      <c r="Y57" s="259"/>
      <c r="Z57" s="259"/>
      <c r="AA57" s="258"/>
      <c r="AB57" s="258"/>
      <c r="AC57" s="258"/>
      <c r="AD57" s="363"/>
      <c r="AE57" s="363"/>
      <c r="AF57" s="259">
        <v>1.0</v>
      </c>
      <c r="AG57" s="259"/>
      <c r="AH57" s="258"/>
      <c r="AI57" s="258"/>
      <c r="AJ57" s="258"/>
      <c r="AK57" s="363"/>
      <c r="AL57" s="262">
        <f t="shared" ref="AL57:AL58" si="20">SUM(G57:AJ57)</f>
        <v>1</v>
      </c>
      <c r="AM57" s="264"/>
      <c r="AN57" s="263" t="b">
        <v>1</v>
      </c>
    </row>
    <row r="58" ht="15.75" customHeight="1">
      <c r="A58" s="249" t="s">
        <v>20</v>
      </c>
      <c r="B58" s="289" t="s">
        <v>29</v>
      </c>
      <c r="C58" s="256" t="s">
        <v>22</v>
      </c>
      <c r="D58" s="256"/>
      <c r="E58" s="205"/>
      <c r="F58" s="205"/>
      <c r="G58" s="258"/>
      <c r="H58" s="258"/>
      <c r="I58" s="362"/>
      <c r="J58" s="362"/>
      <c r="K58" s="259"/>
      <c r="L58" s="259"/>
      <c r="M58" s="258"/>
      <c r="N58" s="258"/>
      <c r="O58" s="258"/>
      <c r="P58" s="363"/>
      <c r="Q58" s="363"/>
      <c r="R58" s="259"/>
      <c r="S58" s="259"/>
      <c r="T58" s="258"/>
      <c r="U58" s="258"/>
      <c r="V58" s="258"/>
      <c r="W58" s="327"/>
      <c r="X58" s="363"/>
      <c r="Y58" s="259"/>
      <c r="Z58" s="259"/>
      <c r="AA58" s="258"/>
      <c r="AB58" s="258"/>
      <c r="AC58" s="258"/>
      <c r="AD58" s="363"/>
      <c r="AE58" s="363"/>
      <c r="AF58" s="259"/>
      <c r="AG58" s="259"/>
      <c r="AH58" s="258"/>
      <c r="AI58" s="258"/>
      <c r="AJ58" s="258"/>
      <c r="AK58" s="363"/>
      <c r="AL58" s="262">
        <f t="shared" si="20"/>
        <v>0</v>
      </c>
      <c r="AM58" s="265"/>
      <c r="AN58" s="263" t="b">
        <v>0</v>
      </c>
    </row>
    <row r="59" ht="15.75" customHeight="1">
      <c r="A59" s="266" t="s">
        <v>20</v>
      </c>
      <c r="B59" s="267" t="s">
        <v>29</v>
      </c>
      <c r="C59" s="291" t="s">
        <v>22</v>
      </c>
      <c r="D59" s="292" t="s">
        <v>279</v>
      </c>
      <c r="E59" s="32"/>
      <c r="F59" s="32"/>
      <c r="G59" s="268">
        <f t="shared" ref="G59:AK59" si="21">SUM(G57:G58)</f>
        <v>0</v>
      </c>
      <c r="H59" s="268">
        <f t="shared" si="21"/>
        <v>0</v>
      </c>
      <c r="I59" s="268">
        <f t="shared" si="21"/>
        <v>0</v>
      </c>
      <c r="J59" s="268">
        <f t="shared" si="21"/>
        <v>0</v>
      </c>
      <c r="K59" s="268">
        <f t="shared" si="21"/>
        <v>0</v>
      </c>
      <c r="L59" s="268">
        <f t="shared" si="21"/>
        <v>0</v>
      </c>
      <c r="M59" s="268">
        <f t="shared" si="21"/>
        <v>0</v>
      </c>
      <c r="N59" s="268">
        <f t="shared" si="21"/>
        <v>0</v>
      </c>
      <c r="O59" s="268">
        <f t="shared" si="21"/>
        <v>0</v>
      </c>
      <c r="P59" s="268">
        <f t="shared" si="21"/>
        <v>0</v>
      </c>
      <c r="Q59" s="268">
        <f t="shared" si="21"/>
        <v>0</v>
      </c>
      <c r="R59" s="268">
        <f t="shared" si="21"/>
        <v>0</v>
      </c>
      <c r="S59" s="268">
        <f t="shared" si="21"/>
        <v>0</v>
      </c>
      <c r="T59" s="268">
        <f t="shared" si="21"/>
        <v>0</v>
      </c>
      <c r="U59" s="268">
        <f t="shared" si="21"/>
        <v>0</v>
      </c>
      <c r="V59" s="268">
        <f t="shared" si="21"/>
        <v>0</v>
      </c>
      <c r="W59" s="268">
        <f t="shared" si="21"/>
        <v>0</v>
      </c>
      <c r="X59" s="268">
        <f t="shared" si="21"/>
        <v>0</v>
      </c>
      <c r="Y59" s="268">
        <f t="shared" si="21"/>
        <v>0</v>
      </c>
      <c r="Z59" s="268">
        <f t="shared" si="21"/>
        <v>0</v>
      </c>
      <c r="AA59" s="268">
        <f t="shared" si="21"/>
        <v>0</v>
      </c>
      <c r="AB59" s="268">
        <f t="shared" si="21"/>
        <v>0</v>
      </c>
      <c r="AC59" s="268">
        <f t="shared" si="21"/>
        <v>0</v>
      </c>
      <c r="AD59" s="268">
        <f t="shared" si="21"/>
        <v>0</v>
      </c>
      <c r="AE59" s="268">
        <f t="shared" si="21"/>
        <v>0</v>
      </c>
      <c r="AF59" s="268">
        <f t="shared" si="21"/>
        <v>1</v>
      </c>
      <c r="AG59" s="268">
        <f t="shared" si="21"/>
        <v>0</v>
      </c>
      <c r="AH59" s="268">
        <f t="shared" si="21"/>
        <v>0</v>
      </c>
      <c r="AI59" s="268">
        <f t="shared" si="21"/>
        <v>0</v>
      </c>
      <c r="AJ59" s="268">
        <f t="shared" si="21"/>
        <v>0</v>
      </c>
      <c r="AK59" s="268">
        <f t="shared" si="21"/>
        <v>0</v>
      </c>
      <c r="AL59" s="269">
        <f>SUM(G59:AK59)</f>
        <v>1</v>
      </c>
      <c r="AM59" s="270"/>
      <c r="AN59" s="270" t="b">
        <v>0</v>
      </c>
    </row>
    <row r="60" ht="15.75" customHeight="1">
      <c r="A60" s="249" t="s">
        <v>24</v>
      </c>
      <c r="B60" s="256" t="s">
        <v>43</v>
      </c>
      <c r="C60" s="256" t="s">
        <v>7</v>
      </c>
      <c r="D60" s="273" t="s">
        <v>275</v>
      </c>
      <c r="E60" s="205"/>
      <c r="F60" s="205"/>
      <c r="G60" s="258"/>
      <c r="H60" s="258"/>
      <c r="I60" s="362"/>
      <c r="J60" s="362"/>
      <c r="K60" s="259"/>
      <c r="L60" s="259"/>
      <c r="M60" s="258"/>
      <c r="N60" s="258"/>
      <c r="O60" s="258"/>
      <c r="P60" s="363"/>
      <c r="Q60" s="363"/>
      <c r="R60" s="259"/>
      <c r="S60" s="259"/>
      <c r="T60" s="258"/>
      <c r="U60" s="258"/>
      <c r="V60" s="258"/>
      <c r="W60" s="327"/>
      <c r="X60" s="363"/>
      <c r="Y60" s="259"/>
      <c r="Z60" s="259"/>
      <c r="AA60" s="258"/>
      <c r="AB60" s="258"/>
      <c r="AC60" s="258"/>
      <c r="AD60" s="363"/>
      <c r="AE60" s="363"/>
      <c r="AF60" s="259"/>
      <c r="AG60" s="259"/>
      <c r="AH60" s="258"/>
      <c r="AI60" s="258"/>
      <c r="AJ60" s="258"/>
      <c r="AK60" s="363"/>
      <c r="AL60" s="262">
        <f t="shared" ref="AL60:AL61" si="22">SUM(G60:AJ60)</f>
        <v>0</v>
      </c>
      <c r="AM60" s="264"/>
      <c r="AN60" s="263" t="b">
        <v>0</v>
      </c>
    </row>
    <row r="61" ht="15.75" customHeight="1">
      <c r="A61" s="249" t="s">
        <v>24</v>
      </c>
      <c r="B61" s="256" t="s">
        <v>43</v>
      </c>
      <c r="C61" s="256" t="s">
        <v>7</v>
      </c>
      <c r="D61" s="273" t="s">
        <v>269</v>
      </c>
      <c r="E61" s="205"/>
      <c r="F61" s="205"/>
      <c r="G61" s="258"/>
      <c r="H61" s="258">
        <v>1.0</v>
      </c>
      <c r="I61" s="362"/>
      <c r="J61" s="362"/>
      <c r="K61" s="259"/>
      <c r="L61" s="259"/>
      <c r="M61" s="258"/>
      <c r="N61" s="258"/>
      <c r="O61" s="258">
        <v>1.0</v>
      </c>
      <c r="P61" s="363"/>
      <c r="Q61" s="363"/>
      <c r="R61" s="259"/>
      <c r="S61" s="259"/>
      <c r="T61" s="258"/>
      <c r="U61" s="258"/>
      <c r="V61" s="258">
        <v>1.0</v>
      </c>
      <c r="W61" s="327"/>
      <c r="X61" s="363"/>
      <c r="Y61" s="259"/>
      <c r="Z61" s="259"/>
      <c r="AA61" s="258"/>
      <c r="AB61" s="258"/>
      <c r="AC61" s="258">
        <v>1.0</v>
      </c>
      <c r="AD61" s="363"/>
      <c r="AE61" s="363"/>
      <c r="AF61" s="259"/>
      <c r="AG61" s="259"/>
      <c r="AH61" s="258"/>
      <c r="AI61" s="258"/>
      <c r="AJ61" s="258">
        <v>1.0</v>
      </c>
      <c r="AK61" s="363"/>
      <c r="AL61" s="262">
        <f t="shared" si="22"/>
        <v>5</v>
      </c>
      <c r="AM61" s="265"/>
      <c r="AN61" s="263" t="b">
        <v>1</v>
      </c>
    </row>
    <row r="62" ht="15.75" customHeight="1">
      <c r="A62" s="266" t="s">
        <v>24</v>
      </c>
      <c r="B62" s="267" t="s">
        <v>43</v>
      </c>
      <c r="C62" s="267" t="s">
        <v>7</v>
      </c>
      <c r="D62" s="283" t="s">
        <v>267</v>
      </c>
      <c r="E62" s="284"/>
      <c r="F62" s="285"/>
      <c r="G62" s="268">
        <f t="shared" ref="G62:AK62" si="23">SUM(G60:G61)</f>
        <v>0</v>
      </c>
      <c r="H62" s="268">
        <f t="shared" si="23"/>
        <v>1</v>
      </c>
      <c r="I62" s="268">
        <f t="shared" si="23"/>
        <v>0</v>
      </c>
      <c r="J62" s="268">
        <f t="shared" si="23"/>
        <v>0</v>
      </c>
      <c r="K62" s="268">
        <f t="shared" si="23"/>
        <v>0</v>
      </c>
      <c r="L62" s="268">
        <f t="shared" si="23"/>
        <v>0</v>
      </c>
      <c r="M62" s="268">
        <f t="shared" si="23"/>
        <v>0</v>
      </c>
      <c r="N62" s="268">
        <f t="shared" si="23"/>
        <v>0</v>
      </c>
      <c r="O62" s="268">
        <f t="shared" si="23"/>
        <v>1</v>
      </c>
      <c r="P62" s="268">
        <f t="shared" si="23"/>
        <v>0</v>
      </c>
      <c r="Q62" s="268">
        <f t="shared" si="23"/>
        <v>0</v>
      </c>
      <c r="R62" s="268">
        <f t="shared" si="23"/>
        <v>0</v>
      </c>
      <c r="S62" s="268">
        <f t="shared" si="23"/>
        <v>0</v>
      </c>
      <c r="T62" s="268">
        <f t="shared" si="23"/>
        <v>0</v>
      </c>
      <c r="U62" s="268">
        <f t="shared" si="23"/>
        <v>0</v>
      </c>
      <c r="V62" s="268">
        <f t="shared" si="23"/>
        <v>1</v>
      </c>
      <c r="W62" s="268">
        <f t="shared" si="23"/>
        <v>0</v>
      </c>
      <c r="X62" s="268">
        <f t="shared" si="23"/>
        <v>0</v>
      </c>
      <c r="Y62" s="268">
        <f t="shared" si="23"/>
        <v>0</v>
      </c>
      <c r="Z62" s="268">
        <f t="shared" si="23"/>
        <v>0</v>
      </c>
      <c r="AA62" s="268">
        <f t="shared" si="23"/>
        <v>0</v>
      </c>
      <c r="AB62" s="268">
        <f t="shared" si="23"/>
        <v>0</v>
      </c>
      <c r="AC62" s="268">
        <f t="shared" si="23"/>
        <v>1</v>
      </c>
      <c r="AD62" s="268">
        <f t="shared" si="23"/>
        <v>0</v>
      </c>
      <c r="AE62" s="268">
        <f t="shared" si="23"/>
        <v>0</v>
      </c>
      <c r="AF62" s="268">
        <f t="shared" si="23"/>
        <v>0</v>
      </c>
      <c r="AG62" s="268">
        <f t="shared" si="23"/>
        <v>0</v>
      </c>
      <c r="AH62" s="268">
        <f t="shared" si="23"/>
        <v>0</v>
      </c>
      <c r="AI62" s="268">
        <f t="shared" si="23"/>
        <v>0</v>
      </c>
      <c r="AJ62" s="268">
        <f t="shared" si="23"/>
        <v>1</v>
      </c>
      <c r="AK62" s="268">
        <f t="shared" si="23"/>
        <v>0</v>
      </c>
      <c r="AL62" s="269">
        <f>SUM(G62:AK62)</f>
        <v>5</v>
      </c>
      <c r="AM62" s="270"/>
      <c r="AN62" s="270" t="b">
        <v>0</v>
      </c>
    </row>
    <row r="63" ht="15.75" customHeight="1">
      <c r="A63" s="249" t="s">
        <v>24</v>
      </c>
      <c r="B63" s="256" t="s">
        <v>43</v>
      </c>
      <c r="C63" s="256" t="s">
        <v>15</v>
      </c>
      <c r="D63" s="273"/>
      <c r="E63" s="205"/>
      <c r="F63" s="205"/>
      <c r="G63" s="258"/>
      <c r="H63" s="258"/>
      <c r="I63" s="362"/>
      <c r="J63" s="362"/>
      <c r="K63" s="259"/>
      <c r="L63" s="259"/>
      <c r="M63" s="258"/>
      <c r="N63" s="258"/>
      <c r="O63" s="258"/>
      <c r="P63" s="363"/>
      <c r="Q63" s="363"/>
      <c r="R63" s="259"/>
      <c r="S63" s="259"/>
      <c r="T63" s="258"/>
      <c r="U63" s="258"/>
      <c r="V63" s="258"/>
      <c r="W63" s="327"/>
      <c r="X63" s="363"/>
      <c r="Y63" s="259"/>
      <c r="Z63" s="259"/>
      <c r="AA63" s="258"/>
      <c r="AB63" s="258"/>
      <c r="AC63" s="258"/>
      <c r="AD63" s="363"/>
      <c r="AE63" s="363"/>
      <c r="AF63" s="259"/>
      <c r="AG63" s="259"/>
      <c r="AH63" s="258"/>
      <c r="AI63" s="258"/>
      <c r="AJ63" s="258"/>
      <c r="AK63" s="363"/>
      <c r="AL63" s="262">
        <f>SUM(G63:AJ63)</f>
        <v>0</v>
      </c>
      <c r="AM63" s="264"/>
      <c r="AN63" s="263" t="b">
        <v>0</v>
      </c>
    </row>
    <row r="64" ht="15.75" customHeight="1">
      <c r="A64" s="266" t="s">
        <v>24</v>
      </c>
      <c r="B64" s="267" t="s">
        <v>43</v>
      </c>
      <c r="C64" s="267" t="s">
        <v>15</v>
      </c>
      <c r="D64" s="283" t="s">
        <v>245</v>
      </c>
      <c r="E64" s="284"/>
      <c r="F64" s="285"/>
      <c r="G64" s="268">
        <f t="shared" ref="G64:AK64" si="24">SUM(G63)</f>
        <v>0</v>
      </c>
      <c r="H64" s="268">
        <f t="shared" si="24"/>
        <v>0</v>
      </c>
      <c r="I64" s="268">
        <f t="shared" si="24"/>
        <v>0</v>
      </c>
      <c r="J64" s="268">
        <f t="shared" si="24"/>
        <v>0</v>
      </c>
      <c r="K64" s="268">
        <f t="shared" si="24"/>
        <v>0</v>
      </c>
      <c r="L64" s="268">
        <f t="shared" si="24"/>
        <v>0</v>
      </c>
      <c r="M64" s="268">
        <f t="shared" si="24"/>
        <v>0</v>
      </c>
      <c r="N64" s="268">
        <f t="shared" si="24"/>
        <v>0</v>
      </c>
      <c r="O64" s="268">
        <f t="shared" si="24"/>
        <v>0</v>
      </c>
      <c r="P64" s="268">
        <f t="shared" si="24"/>
        <v>0</v>
      </c>
      <c r="Q64" s="268">
        <f t="shared" si="24"/>
        <v>0</v>
      </c>
      <c r="R64" s="268">
        <f t="shared" si="24"/>
        <v>0</v>
      </c>
      <c r="S64" s="268">
        <f t="shared" si="24"/>
        <v>0</v>
      </c>
      <c r="T64" s="268">
        <f t="shared" si="24"/>
        <v>0</v>
      </c>
      <c r="U64" s="268">
        <f t="shared" si="24"/>
        <v>0</v>
      </c>
      <c r="V64" s="268">
        <f t="shared" si="24"/>
        <v>0</v>
      </c>
      <c r="W64" s="268">
        <f t="shared" si="24"/>
        <v>0</v>
      </c>
      <c r="X64" s="268">
        <f t="shared" si="24"/>
        <v>0</v>
      </c>
      <c r="Y64" s="268">
        <f t="shared" si="24"/>
        <v>0</v>
      </c>
      <c r="Z64" s="268">
        <f t="shared" si="24"/>
        <v>0</v>
      </c>
      <c r="AA64" s="268">
        <f t="shared" si="24"/>
        <v>0</v>
      </c>
      <c r="AB64" s="268">
        <f t="shared" si="24"/>
        <v>0</v>
      </c>
      <c r="AC64" s="268">
        <f t="shared" si="24"/>
        <v>0</v>
      </c>
      <c r="AD64" s="268">
        <f t="shared" si="24"/>
        <v>0</v>
      </c>
      <c r="AE64" s="268">
        <f t="shared" si="24"/>
        <v>0</v>
      </c>
      <c r="AF64" s="268">
        <f t="shared" si="24"/>
        <v>0</v>
      </c>
      <c r="AG64" s="268">
        <f t="shared" si="24"/>
        <v>0</v>
      </c>
      <c r="AH64" s="268">
        <f t="shared" si="24"/>
        <v>0</v>
      </c>
      <c r="AI64" s="268">
        <f t="shared" si="24"/>
        <v>0</v>
      </c>
      <c r="AJ64" s="268">
        <f t="shared" si="24"/>
        <v>0</v>
      </c>
      <c r="AK64" s="268">
        <f t="shared" si="24"/>
        <v>0</v>
      </c>
      <c r="AL64" s="269">
        <f>SUM(G64:AK64)</f>
        <v>0</v>
      </c>
      <c r="AM64" s="270"/>
      <c r="AN64" s="270" t="b">
        <v>0</v>
      </c>
    </row>
    <row r="65" ht="15.75" customHeight="1">
      <c r="A65" s="340" t="s">
        <v>24</v>
      </c>
      <c r="B65" s="256" t="s">
        <v>43</v>
      </c>
      <c r="C65" s="256" t="s">
        <v>11</v>
      </c>
      <c r="D65" s="273"/>
      <c r="E65" s="205"/>
      <c r="F65" s="205"/>
      <c r="G65" s="258"/>
      <c r="H65" s="258"/>
      <c r="I65" s="362"/>
      <c r="J65" s="362"/>
      <c r="K65" s="259"/>
      <c r="L65" s="259"/>
      <c r="M65" s="258"/>
      <c r="N65" s="258"/>
      <c r="O65" s="258"/>
      <c r="P65" s="363"/>
      <c r="Q65" s="363"/>
      <c r="R65" s="259"/>
      <c r="S65" s="259"/>
      <c r="T65" s="258"/>
      <c r="U65" s="258"/>
      <c r="V65" s="258"/>
      <c r="W65" s="327"/>
      <c r="X65" s="363"/>
      <c r="Y65" s="259"/>
      <c r="Z65" s="259"/>
      <c r="AA65" s="258"/>
      <c r="AB65" s="258"/>
      <c r="AC65" s="258"/>
      <c r="AD65" s="363"/>
      <c r="AE65" s="363"/>
      <c r="AF65" s="259"/>
      <c r="AG65" s="259"/>
      <c r="AH65" s="258"/>
      <c r="AI65" s="258"/>
      <c r="AJ65" s="258"/>
      <c r="AK65" s="363"/>
      <c r="AL65" s="262"/>
      <c r="AM65" s="264"/>
      <c r="AN65" s="263" t="b">
        <v>0</v>
      </c>
    </row>
    <row r="66" ht="15.75" customHeight="1">
      <c r="A66" s="341" t="s">
        <v>24</v>
      </c>
      <c r="B66" s="267" t="s">
        <v>43</v>
      </c>
      <c r="C66" s="267" t="s">
        <v>11</v>
      </c>
      <c r="D66" s="283" t="s">
        <v>141</v>
      </c>
      <c r="E66" s="284"/>
      <c r="F66" s="285"/>
      <c r="G66" s="268">
        <f t="shared" ref="G66:AK66" si="25">SUM(G65)</f>
        <v>0</v>
      </c>
      <c r="H66" s="268">
        <f t="shared" si="25"/>
        <v>0</v>
      </c>
      <c r="I66" s="268">
        <f t="shared" si="25"/>
        <v>0</v>
      </c>
      <c r="J66" s="268">
        <f t="shared" si="25"/>
        <v>0</v>
      </c>
      <c r="K66" s="268">
        <f t="shared" si="25"/>
        <v>0</v>
      </c>
      <c r="L66" s="268">
        <f t="shared" si="25"/>
        <v>0</v>
      </c>
      <c r="M66" s="268">
        <f t="shared" si="25"/>
        <v>0</v>
      </c>
      <c r="N66" s="268">
        <f t="shared" si="25"/>
        <v>0</v>
      </c>
      <c r="O66" s="268">
        <f t="shared" si="25"/>
        <v>0</v>
      </c>
      <c r="P66" s="268">
        <f t="shared" si="25"/>
        <v>0</v>
      </c>
      <c r="Q66" s="268">
        <f t="shared" si="25"/>
        <v>0</v>
      </c>
      <c r="R66" s="268">
        <f t="shared" si="25"/>
        <v>0</v>
      </c>
      <c r="S66" s="268">
        <f t="shared" si="25"/>
        <v>0</v>
      </c>
      <c r="T66" s="268">
        <f t="shared" si="25"/>
        <v>0</v>
      </c>
      <c r="U66" s="268">
        <f t="shared" si="25"/>
        <v>0</v>
      </c>
      <c r="V66" s="268">
        <f t="shared" si="25"/>
        <v>0</v>
      </c>
      <c r="W66" s="268">
        <f t="shared" si="25"/>
        <v>0</v>
      </c>
      <c r="X66" s="268">
        <f t="shared" si="25"/>
        <v>0</v>
      </c>
      <c r="Y66" s="268">
        <f t="shared" si="25"/>
        <v>0</v>
      </c>
      <c r="Z66" s="268">
        <f t="shared" si="25"/>
        <v>0</v>
      </c>
      <c r="AA66" s="268">
        <f t="shared" si="25"/>
        <v>0</v>
      </c>
      <c r="AB66" s="268">
        <f t="shared" si="25"/>
        <v>0</v>
      </c>
      <c r="AC66" s="268">
        <f t="shared" si="25"/>
        <v>0</v>
      </c>
      <c r="AD66" s="268">
        <f t="shared" si="25"/>
        <v>0</v>
      </c>
      <c r="AE66" s="268">
        <f t="shared" si="25"/>
        <v>0</v>
      </c>
      <c r="AF66" s="268">
        <f t="shared" si="25"/>
        <v>0</v>
      </c>
      <c r="AG66" s="268">
        <f t="shared" si="25"/>
        <v>0</v>
      </c>
      <c r="AH66" s="268">
        <f t="shared" si="25"/>
        <v>0</v>
      </c>
      <c r="AI66" s="268">
        <f t="shared" si="25"/>
        <v>0</v>
      </c>
      <c r="AJ66" s="268">
        <f t="shared" si="25"/>
        <v>0</v>
      </c>
      <c r="AK66" s="268">
        <f t="shared" si="25"/>
        <v>0</v>
      </c>
      <c r="AL66" s="269">
        <f>SUM(G66:AK66)</f>
        <v>0</v>
      </c>
      <c r="AM66" s="270"/>
      <c r="AN66" s="270" t="b">
        <v>0</v>
      </c>
    </row>
    <row r="67" ht="15.75" customHeight="1">
      <c r="A67" s="249" t="s">
        <v>16</v>
      </c>
      <c r="B67" s="256" t="s">
        <v>77</v>
      </c>
      <c r="C67" s="256" t="s">
        <v>7</v>
      </c>
      <c r="D67" s="273" t="s">
        <v>269</v>
      </c>
      <c r="E67" s="205"/>
      <c r="F67" s="205"/>
      <c r="G67" s="258"/>
      <c r="H67" s="258"/>
      <c r="I67" s="362"/>
      <c r="J67" s="362"/>
      <c r="K67" s="259"/>
      <c r="L67" s="259"/>
      <c r="M67" s="258"/>
      <c r="N67" s="258"/>
      <c r="O67" s="258"/>
      <c r="P67" s="363"/>
      <c r="Q67" s="363"/>
      <c r="R67" s="259"/>
      <c r="S67" s="259"/>
      <c r="T67" s="258"/>
      <c r="U67" s="258"/>
      <c r="V67" s="258"/>
      <c r="W67" s="327"/>
      <c r="X67" s="363"/>
      <c r="Y67" s="259"/>
      <c r="Z67" s="259"/>
      <c r="AA67" s="258"/>
      <c r="AB67" s="258">
        <v>1.0</v>
      </c>
      <c r="AC67" s="258"/>
      <c r="AD67" s="363"/>
      <c r="AE67" s="363"/>
      <c r="AF67" s="259"/>
      <c r="AG67" s="259"/>
      <c r="AH67" s="258"/>
      <c r="AI67" s="258"/>
      <c r="AJ67" s="258"/>
      <c r="AK67" s="363"/>
      <c r="AL67" s="262">
        <f t="shared" ref="AL67:AL68" si="26">SUM(G67:AJ67)</f>
        <v>1</v>
      </c>
      <c r="AM67" s="265"/>
      <c r="AN67" s="263" t="b">
        <v>1</v>
      </c>
    </row>
    <row r="68" ht="15.75" customHeight="1">
      <c r="A68" s="249" t="s">
        <v>16</v>
      </c>
      <c r="B68" s="256" t="s">
        <v>77</v>
      </c>
      <c r="C68" s="256" t="s">
        <v>7</v>
      </c>
      <c r="D68" s="273"/>
      <c r="E68" s="205"/>
      <c r="F68" s="205"/>
      <c r="G68" s="258"/>
      <c r="H68" s="258"/>
      <c r="I68" s="362"/>
      <c r="J68" s="362"/>
      <c r="K68" s="259"/>
      <c r="L68" s="259"/>
      <c r="M68" s="258"/>
      <c r="N68" s="258"/>
      <c r="O68" s="258"/>
      <c r="P68" s="363"/>
      <c r="Q68" s="363"/>
      <c r="R68" s="259"/>
      <c r="S68" s="259"/>
      <c r="T68" s="258"/>
      <c r="U68" s="258"/>
      <c r="V68" s="258"/>
      <c r="W68" s="327"/>
      <c r="X68" s="363"/>
      <c r="Y68" s="259"/>
      <c r="Z68" s="259"/>
      <c r="AA68" s="258"/>
      <c r="AB68" s="258"/>
      <c r="AC68" s="258"/>
      <c r="AD68" s="363"/>
      <c r="AE68" s="363"/>
      <c r="AF68" s="259"/>
      <c r="AG68" s="259"/>
      <c r="AH68" s="258"/>
      <c r="AI68" s="258"/>
      <c r="AJ68" s="258"/>
      <c r="AK68" s="363"/>
      <c r="AL68" s="262">
        <f t="shared" si="26"/>
        <v>0</v>
      </c>
      <c r="AM68" s="265"/>
      <c r="AN68" s="263" t="b">
        <v>0</v>
      </c>
    </row>
    <row r="69" ht="15.75" customHeight="1">
      <c r="A69" s="266" t="s">
        <v>16</v>
      </c>
      <c r="B69" s="288" t="s">
        <v>77</v>
      </c>
      <c r="C69" s="267" t="s">
        <v>7</v>
      </c>
      <c r="D69" s="283" t="s">
        <v>267</v>
      </c>
      <c r="E69" s="284"/>
      <c r="F69" s="285"/>
      <c r="G69" s="268">
        <f t="shared" ref="G69:AK69" si="27">SUM(G67:G68)</f>
        <v>0</v>
      </c>
      <c r="H69" s="268">
        <f t="shared" si="27"/>
        <v>0</v>
      </c>
      <c r="I69" s="268">
        <f t="shared" si="27"/>
        <v>0</v>
      </c>
      <c r="J69" s="268">
        <f t="shared" si="27"/>
        <v>0</v>
      </c>
      <c r="K69" s="268">
        <f t="shared" si="27"/>
        <v>0</v>
      </c>
      <c r="L69" s="268">
        <f t="shared" si="27"/>
        <v>0</v>
      </c>
      <c r="M69" s="268">
        <f t="shared" si="27"/>
        <v>0</v>
      </c>
      <c r="N69" s="268">
        <f t="shared" si="27"/>
        <v>0</v>
      </c>
      <c r="O69" s="268">
        <f t="shared" si="27"/>
        <v>0</v>
      </c>
      <c r="P69" s="268">
        <f t="shared" si="27"/>
        <v>0</v>
      </c>
      <c r="Q69" s="268">
        <f t="shared" si="27"/>
        <v>0</v>
      </c>
      <c r="R69" s="268">
        <f t="shared" si="27"/>
        <v>0</v>
      </c>
      <c r="S69" s="268">
        <f t="shared" si="27"/>
        <v>0</v>
      </c>
      <c r="T69" s="268">
        <f t="shared" si="27"/>
        <v>0</v>
      </c>
      <c r="U69" s="268">
        <f t="shared" si="27"/>
        <v>0</v>
      </c>
      <c r="V69" s="268">
        <f t="shared" si="27"/>
        <v>0</v>
      </c>
      <c r="W69" s="268">
        <f t="shared" si="27"/>
        <v>0</v>
      </c>
      <c r="X69" s="268">
        <f t="shared" si="27"/>
        <v>0</v>
      </c>
      <c r="Y69" s="268">
        <f t="shared" si="27"/>
        <v>0</v>
      </c>
      <c r="Z69" s="268">
        <f t="shared" si="27"/>
        <v>0</v>
      </c>
      <c r="AA69" s="268">
        <f t="shared" si="27"/>
        <v>0</v>
      </c>
      <c r="AB69" s="268">
        <f t="shared" si="27"/>
        <v>1</v>
      </c>
      <c r="AC69" s="268">
        <f t="shared" si="27"/>
        <v>0</v>
      </c>
      <c r="AD69" s="268">
        <f t="shared" si="27"/>
        <v>0</v>
      </c>
      <c r="AE69" s="268">
        <f t="shared" si="27"/>
        <v>0</v>
      </c>
      <c r="AF69" s="268">
        <f t="shared" si="27"/>
        <v>0</v>
      </c>
      <c r="AG69" s="268">
        <f t="shared" si="27"/>
        <v>0</v>
      </c>
      <c r="AH69" s="268">
        <f t="shared" si="27"/>
        <v>0</v>
      </c>
      <c r="AI69" s="268">
        <f t="shared" si="27"/>
        <v>0</v>
      </c>
      <c r="AJ69" s="268">
        <f t="shared" si="27"/>
        <v>0</v>
      </c>
      <c r="AK69" s="268">
        <f t="shared" si="27"/>
        <v>0</v>
      </c>
      <c r="AL69" s="269">
        <f>SUM(G69:AK69)</f>
        <v>1</v>
      </c>
      <c r="AM69" s="270"/>
      <c r="AN69" s="270" t="b">
        <v>0</v>
      </c>
    </row>
    <row r="70" ht="15.75" customHeight="1">
      <c r="A70" s="249" t="s">
        <v>16</v>
      </c>
      <c r="B70" s="256" t="s">
        <v>77</v>
      </c>
      <c r="C70" s="256" t="s">
        <v>11</v>
      </c>
      <c r="D70" s="273" t="s">
        <v>196</v>
      </c>
      <c r="E70" s="205"/>
      <c r="F70" s="205"/>
      <c r="G70" s="258"/>
      <c r="H70" s="258"/>
      <c r="I70" s="362">
        <v>2.0</v>
      </c>
      <c r="J70" s="362"/>
      <c r="K70" s="259"/>
      <c r="L70" s="259">
        <v>1.0</v>
      </c>
      <c r="M70" s="258"/>
      <c r="N70" s="258"/>
      <c r="O70" s="258">
        <v>1.0</v>
      </c>
      <c r="P70" s="363"/>
      <c r="Q70" s="363"/>
      <c r="R70" s="259">
        <v>1.0</v>
      </c>
      <c r="S70" s="259"/>
      <c r="T70" s="258"/>
      <c r="U70" s="258"/>
      <c r="V70" s="258">
        <v>1.0</v>
      </c>
      <c r="W70" s="327"/>
      <c r="X70" s="363"/>
      <c r="Y70" s="259"/>
      <c r="Z70" s="259">
        <v>1.0</v>
      </c>
      <c r="AA70" s="258"/>
      <c r="AB70" s="258"/>
      <c r="AC70" s="258">
        <v>1.0</v>
      </c>
      <c r="AD70" s="363"/>
      <c r="AE70" s="363"/>
      <c r="AF70" s="259"/>
      <c r="AG70" s="259">
        <v>1.0</v>
      </c>
      <c r="AH70" s="258"/>
      <c r="AI70" s="258"/>
      <c r="AJ70" s="258">
        <v>1.0</v>
      </c>
      <c r="AK70" s="363"/>
      <c r="AL70" s="262">
        <f t="shared" ref="AL70:AL71" si="28">SUM(G70:AJ70)</f>
        <v>10</v>
      </c>
      <c r="AM70" s="264"/>
      <c r="AN70" s="263" t="b">
        <v>1</v>
      </c>
    </row>
    <row r="71" ht="15.75" customHeight="1">
      <c r="A71" s="249" t="s">
        <v>16</v>
      </c>
      <c r="B71" s="256" t="s">
        <v>77</v>
      </c>
      <c r="C71" s="256" t="s">
        <v>11</v>
      </c>
      <c r="D71" s="273"/>
      <c r="E71" s="205"/>
      <c r="F71" s="205"/>
      <c r="G71" s="258"/>
      <c r="H71" s="258"/>
      <c r="I71" s="362"/>
      <c r="J71" s="362"/>
      <c r="K71" s="259"/>
      <c r="L71" s="259"/>
      <c r="M71" s="258"/>
      <c r="N71" s="258"/>
      <c r="O71" s="258"/>
      <c r="P71" s="363"/>
      <c r="Q71" s="363"/>
      <c r="R71" s="259"/>
      <c r="S71" s="259"/>
      <c r="T71" s="258"/>
      <c r="U71" s="258"/>
      <c r="V71" s="258"/>
      <c r="W71" s="327"/>
      <c r="X71" s="363"/>
      <c r="Y71" s="259"/>
      <c r="Z71" s="259"/>
      <c r="AA71" s="258"/>
      <c r="AB71" s="258"/>
      <c r="AC71" s="258"/>
      <c r="AD71" s="363"/>
      <c r="AE71" s="363"/>
      <c r="AF71" s="259"/>
      <c r="AG71" s="259"/>
      <c r="AH71" s="258"/>
      <c r="AI71" s="258"/>
      <c r="AJ71" s="258"/>
      <c r="AK71" s="363"/>
      <c r="AL71" s="262">
        <f t="shared" si="28"/>
        <v>0</v>
      </c>
      <c r="AM71" s="265"/>
      <c r="AN71" s="263" t="b">
        <v>0</v>
      </c>
    </row>
    <row r="72" ht="15.75" customHeight="1">
      <c r="A72" s="266" t="s">
        <v>16</v>
      </c>
      <c r="B72" s="288" t="s">
        <v>77</v>
      </c>
      <c r="C72" s="267" t="s">
        <v>11</v>
      </c>
      <c r="D72" s="283" t="s">
        <v>141</v>
      </c>
      <c r="E72" s="284"/>
      <c r="F72" s="285"/>
      <c r="G72" s="268">
        <f t="shared" ref="G72:AK72" si="29">SUM(G70:G71)</f>
        <v>0</v>
      </c>
      <c r="H72" s="268">
        <f t="shared" si="29"/>
        <v>0</v>
      </c>
      <c r="I72" s="268">
        <f t="shared" si="29"/>
        <v>2</v>
      </c>
      <c r="J72" s="268">
        <f t="shared" si="29"/>
        <v>0</v>
      </c>
      <c r="K72" s="268">
        <f t="shared" si="29"/>
        <v>0</v>
      </c>
      <c r="L72" s="268">
        <f t="shared" si="29"/>
        <v>1</v>
      </c>
      <c r="M72" s="268">
        <f t="shared" si="29"/>
        <v>0</v>
      </c>
      <c r="N72" s="268">
        <f t="shared" si="29"/>
        <v>0</v>
      </c>
      <c r="O72" s="268">
        <f t="shared" si="29"/>
        <v>1</v>
      </c>
      <c r="P72" s="268">
        <f t="shared" si="29"/>
        <v>0</v>
      </c>
      <c r="Q72" s="268">
        <f t="shared" si="29"/>
        <v>0</v>
      </c>
      <c r="R72" s="268">
        <f t="shared" si="29"/>
        <v>1</v>
      </c>
      <c r="S72" s="268">
        <f t="shared" si="29"/>
        <v>0</v>
      </c>
      <c r="T72" s="268">
        <f t="shared" si="29"/>
        <v>0</v>
      </c>
      <c r="U72" s="268">
        <f t="shared" si="29"/>
        <v>0</v>
      </c>
      <c r="V72" s="268">
        <f t="shared" si="29"/>
        <v>1</v>
      </c>
      <c r="W72" s="268">
        <f t="shared" si="29"/>
        <v>0</v>
      </c>
      <c r="X72" s="268">
        <f t="shared" si="29"/>
        <v>0</v>
      </c>
      <c r="Y72" s="268">
        <f t="shared" si="29"/>
        <v>0</v>
      </c>
      <c r="Z72" s="268">
        <f t="shared" si="29"/>
        <v>1</v>
      </c>
      <c r="AA72" s="268">
        <f t="shared" si="29"/>
        <v>0</v>
      </c>
      <c r="AB72" s="268">
        <f t="shared" si="29"/>
        <v>0</v>
      </c>
      <c r="AC72" s="268">
        <f t="shared" si="29"/>
        <v>1</v>
      </c>
      <c r="AD72" s="268">
        <f t="shared" si="29"/>
        <v>0</v>
      </c>
      <c r="AE72" s="268">
        <f t="shared" si="29"/>
        <v>0</v>
      </c>
      <c r="AF72" s="268">
        <f t="shared" si="29"/>
        <v>0</v>
      </c>
      <c r="AG72" s="268">
        <f t="shared" si="29"/>
        <v>1</v>
      </c>
      <c r="AH72" s="268">
        <f t="shared" si="29"/>
        <v>0</v>
      </c>
      <c r="AI72" s="268">
        <f t="shared" si="29"/>
        <v>0</v>
      </c>
      <c r="AJ72" s="268">
        <f t="shared" si="29"/>
        <v>1</v>
      </c>
      <c r="AK72" s="268">
        <f t="shared" si="29"/>
        <v>0</v>
      </c>
      <c r="AL72" s="269">
        <f>SUM(G72:AK72)</f>
        <v>10</v>
      </c>
      <c r="AM72" s="270"/>
      <c r="AN72" s="270" t="b">
        <v>0</v>
      </c>
    </row>
    <row r="73" ht="15.75" customHeight="1">
      <c r="A73" s="249" t="s">
        <v>32</v>
      </c>
      <c r="B73" s="256" t="s">
        <v>32</v>
      </c>
      <c r="C73" s="256" t="s">
        <v>15</v>
      </c>
      <c r="D73" s="273" t="s">
        <v>251</v>
      </c>
      <c r="E73" s="274"/>
      <c r="F73" s="294"/>
      <c r="G73" s="355">
        <v>1.0</v>
      </c>
      <c r="H73" s="356"/>
      <c r="I73" s="356"/>
      <c r="J73" s="356"/>
      <c r="K73" s="356"/>
      <c r="L73" s="356"/>
      <c r="M73" s="356"/>
      <c r="N73" s="356"/>
      <c r="O73" s="356"/>
      <c r="P73" s="356"/>
      <c r="Q73" s="356"/>
      <c r="R73" s="356"/>
      <c r="S73" s="356"/>
      <c r="T73" s="356"/>
      <c r="U73" s="356"/>
      <c r="V73" s="356"/>
      <c r="W73" s="356"/>
      <c r="X73" s="356"/>
      <c r="Y73" s="356"/>
      <c r="Z73" s="356"/>
      <c r="AA73" s="356"/>
      <c r="AB73" s="356"/>
      <c r="AC73" s="356"/>
      <c r="AD73" s="356"/>
      <c r="AE73" s="356"/>
      <c r="AF73" s="356"/>
      <c r="AG73" s="356"/>
      <c r="AH73" s="356"/>
      <c r="AI73" s="356"/>
      <c r="AJ73" s="356"/>
      <c r="AK73" s="357"/>
      <c r="AL73" s="262">
        <f t="shared" ref="AL73:AL74" si="30">SUM(G73:AJ73)</f>
        <v>1</v>
      </c>
      <c r="AM73" s="264"/>
      <c r="AN73" s="263" t="b">
        <v>1</v>
      </c>
    </row>
    <row r="74" ht="15.75" customHeight="1">
      <c r="A74" s="266" t="s">
        <v>32</v>
      </c>
      <c r="B74" s="288" t="s">
        <v>32</v>
      </c>
      <c r="C74" s="291" t="s">
        <v>15</v>
      </c>
      <c r="D74" s="292" t="s">
        <v>245</v>
      </c>
      <c r="E74" s="299"/>
      <c r="F74" s="32"/>
      <c r="G74" s="358">
        <v>1.0</v>
      </c>
      <c r="H74" s="359"/>
      <c r="I74" s="359"/>
      <c r="J74" s="359"/>
      <c r="K74" s="359"/>
      <c r="L74" s="359"/>
      <c r="M74" s="359"/>
      <c r="N74" s="359"/>
      <c r="O74" s="359"/>
      <c r="P74" s="359"/>
      <c r="Q74" s="359"/>
      <c r="R74" s="359"/>
      <c r="S74" s="359"/>
      <c r="T74" s="359"/>
      <c r="U74" s="359"/>
      <c r="V74" s="359"/>
      <c r="W74" s="359"/>
      <c r="X74" s="359"/>
      <c r="Y74" s="359"/>
      <c r="Z74" s="359"/>
      <c r="AA74" s="359"/>
      <c r="AB74" s="359"/>
      <c r="AC74" s="359"/>
      <c r="AD74" s="359"/>
      <c r="AE74" s="359"/>
      <c r="AF74" s="359"/>
      <c r="AG74" s="359"/>
      <c r="AH74" s="359"/>
      <c r="AI74" s="359"/>
      <c r="AJ74" s="359"/>
      <c r="AK74" s="360"/>
      <c r="AL74" s="262">
        <f t="shared" si="30"/>
        <v>1</v>
      </c>
      <c r="AM74" s="302"/>
      <c r="AN74" s="270" t="b">
        <v>0</v>
      </c>
    </row>
    <row r="75" ht="15.75" customHeight="1">
      <c r="A75" s="249" t="s">
        <v>16</v>
      </c>
      <c r="B75" s="256" t="s">
        <v>79</v>
      </c>
      <c r="C75" s="256" t="s">
        <v>11</v>
      </c>
      <c r="D75" s="256" t="s">
        <v>164</v>
      </c>
      <c r="E75" s="205"/>
      <c r="F75" s="205"/>
      <c r="G75" s="258"/>
      <c r="H75" s="258"/>
      <c r="I75" s="366"/>
      <c r="J75" s="366"/>
      <c r="K75" s="258"/>
      <c r="L75" s="258"/>
      <c r="M75" s="258"/>
      <c r="N75" s="258"/>
      <c r="O75" s="258"/>
      <c r="P75" s="367">
        <v>8.0</v>
      </c>
      <c r="Q75" s="367">
        <v>8.0</v>
      </c>
      <c r="R75" s="258">
        <v>8.0</v>
      </c>
      <c r="S75" s="258">
        <v>8.0</v>
      </c>
      <c r="T75" s="258">
        <v>8.0</v>
      </c>
      <c r="U75" s="258"/>
      <c r="V75" s="258"/>
      <c r="W75" s="257">
        <v>8.0</v>
      </c>
      <c r="X75" s="367">
        <v>8.0</v>
      </c>
      <c r="Y75" s="258">
        <v>8.0</v>
      </c>
      <c r="Z75" s="258">
        <v>8.0</v>
      </c>
      <c r="AA75" s="258"/>
      <c r="AB75" s="258"/>
      <c r="AC75" s="258"/>
      <c r="AD75" s="367"/>
      <c r="AE75" s="367"/>
      <c r="AF75" s="258"/>
      <c r="AG75" s="258"/>
      <c r="AH75" s="258"/>
      <c r="AI75" s="258"/>
      <c r="AJ75" s="258"/>
      <c r="AK75" s="367"/>
      <c r="AL75" s="262">
        <f>SUM(G75:AK75)</f>
        <v>72</v>
      </c>
      <c r="AM75" s="368"/>
      <c r="AN75" s="263" t="b">
        <v>0</v>
      </c>
    </row>
    <row r="76" ht="15.75" customHeight="1">
      <c r="A76" s="249" t="s">
        <v>16</v>
      </c>
      <c r="B76" s="256" t="s">
        <v>79</v>
      </c>
      <c r="C76" s="256" t="s">
        <v>11</v>
      </c>
      <c r="D76" s="256" t="s">
        <v>190</v>
      </c>
      <c r="E76" s="205"/>
      <c r="F76" s="205"/>
      <c r="G76" s="259"/>
      <c r="H76" s="258"/>
      <c r="I76" s="366"/>
      <c r="J76" s="366"/>
      <c r="K76" s="258"/>
      <c r="L76" s="258"/>
      <c r="M76" s="258"/>
      <c r="N76" s="259"/>
      <c r="O76" s="259"/>
      <c r="P76" s="367">
        <v>1.0</v>
      </c>
      <c r="Q76" s="367">
        <v>8.0</v>
      </c>
      <c r="R76" s="258">
        <v>8.0</v>
      </c>
      <c r="S76" s="258">
        <v>7.0</v>
      </c>
      <c r="T76" s="258"/>
      <c r="U76" s="259">
        <v>1.0</v>
      </c>
      <c r="V76" s="259">
        <v>8.0</v>
      </c>
      <c r="W76" s="257">
        <v>7.0</v>
      </c>
      <c r="X76" s="367">
        <v>1.0</v>
      </c>
      <c r="Y76" s="258">
        <v>8.0</v>
      </c>
      <c r="Z76" s="258">
        <v>8.0</v>
      </c>
      <c r="AA76" s="258">
        <v>7.0</v>
      </c>
      <c r="AB76" s="259"/>
      <c r="AC76" s="259"/>
      <c r="AD76" s="367"/>
      <c r="AE76" s="367"/>
      <c r="AF76" s="258"/>
      <c r="AG76" s="258"/>
      <c r="AH76" s="258"/>
      <c r="AI76" s="259"/>
      <c r="AJ76" s="259"/>
      <c r="AK76" s="367"/>
      <c r="AL76" s="262">
        <f t="shared" ref="AL76:AL81" si="31">SUM(G76:AJ76)</f>
        <v>64</v>
      </c>
      <c r="AM76" s="264"/>
      <c r="AN76" s="263" t="b">
        <v>0</v>
      </c>
    </row>
    <row r="77" ht="15.75" customHeight="1">
      <c r="A77" s="249" t="s">
        <v>16</v>
      </c>
      <c r="B77" s="256" t="s">
        <v>79</v>
      </c>
      <c r="C77" s="256" t="s">
        <v>11</v>
      </c>
      <c r="D77" s="256" t="s">
        <v>198</v>
      </c>
      <c r="E77" s="205"/>
      <c r="F77" s="205"/>
      <c r="G77" s="259"/>
      <c r="H77" s="258"/>
      <c r="I77" s="366"/>
      <c r="J77" s="366"/>
      <c r="K77" s="258"/>
      <c r="L77" s="258"/>
      <c r="M77" s="258"/>
      <c r="N77" s="259"/>
      <c r="O77" s="259"/>
      <c r="P77" s="367"/>
      <c r="Q77" s="367"/>
      <c r="R77" s="258"/>
      <c r="S77" s="258">
        <v>8.0</v>
      </c>
      <c r="T77" s="258">
        <v>8.0</v>
      </c>
      <c r="U77" s="259">
        <v>8.0</v>
      </c>
      <c r="V77" s="259">
        <v>8.0</v>
      </c>
      <c r="W77" s="257"/>
      <c r="X77" s="367"/>
      <c r="Y77" s="258">
        <v>8.0</v>
      </c>
      <c r="Z77" s="258">
        <v>8.0</v>
      </c>
      <c r="AA77" s="258"/>
      <c r="AB77" s="259"/>
      <c r="AC77" s="259"/>
      <c r="AD77" s="367"/>
      <c r="AE77" s="367"/>
      <c r="AF77" s="258"/>
      <c r="AG77" s="258"/>
      <c r="AH77" s="258"/>
      <c r="AI77" s="259"/>
      <c r="AJ77" s="259"/>
      <c r="AK77" s="367"/>
      <c r="AL77" s="262">
        <f t="shared" si="31"/>
        <v>48</v>
      </c>
      <c r="AM77" s="264"/>
      <c r="AN77" s="263" t="b">
        <v>1</v>
      </c>
    </row>
    <row r="78" ht="15.75" customHeight="1">
      <c r="A78" s="249" t="s">
        <v>16</v>
      </c>
      <c r="B78" s="256" t="s">
        <v>79</v>
      </c>
      <c r="C78" s="256" t="s">
        <v>11</v>
      </c>
      <c r="D78" s="256" t="s">
        <v>188</v>
      </c>
      <c r="E78" s="205"/>
      <c r="F78" s="205"/>
      <c r="G78" s="259"/>
      <c r="H78" s="258"/>
      <c r="I78" s="366"/>
      <c r="J78" s="366"/>
      <c r="K78" s="258"/>
      <c r="L78" s="258"/>
      <c r="M78" s="258"/>
      <c r="N78" s="259"/>
      <c r="O78" s="259"/>
      <c r="P78" s="367"/>
      <c r="Q78" s="367"/>
      <c r="R78" s="258"/>
      <c r="S78" s="258">
        <v>1.0</v>
      </c>
      <c r="T78" s="258">
        <v>8.0</v>
      </c>
      <c r="U78" s="259">
        <v>7.0</v>
      </c>
      <c r="V78" s="259"/>
      <c r="W78" s="257"/>
      <c r="X78" s="367"/>
      <c r="Y78" s="258"/>
      <c r="Z78" s="258"/>
      <c r="AA78" s="258"/>
      <c r="AB78" s="259"/>
      <c r="AC78" s="259"/>
      <c r="AD78" s="367"/>
      <c r="AE78" s="367"/>
      <c r="AF78" s="258"/>
      <c r="AG78" s="258"/>
      <c r="AH78" s="258"/>
      <c r="AI78" s="259"/>
      <c r="AJ78" s="259"/>
      <c r="AK78" s="367"/>
      <c r="AL78" s="262">
        <f t="shared" si="31"/>
        <v>16</v>
      </c>
      <c r="AM78" s="264"/>
      <c r="AN78" s="263" t="b">
        <v>0</v>
      </c>
    </row>
    <row r="79" ht="15.75" customHeight="1">
      <c r="A79" s="249" t="s">
        <v>16</v>
      </c>
      <c r="B79" s="256" t="s">
        <v>79</v>
      </c>
      <c r="C79" s="369" t="s">
        <v>11</v>
      </c>
      <c r="D79" s="370" t="s">
        <v>163</v>
      </c>
      <c r="E79" s="371"/>
      <c r="F79" s="372"/>
      <c r="G79" s="259"/>
      <c r="H79" s="258"/>
      <c r="I79" s="366"/>
      <c r="J79" s="366"/>
      <c r="K79" s="258"/>
      <c r="L79" s="258"/>
      <c r="M79" s="258"/>
      <c r="N79" s="259"/>
      <c r="O79" s="259"/>
      <c r="P79" s="367"/>
      <c r="Q79" s="367">
        <v>8.0</v>
      </c>
      <c r="R79" s="258">
        <v>8.0</v>
      </c>
      <c r="S79" s="258"/>
      <c r="T79" s="258"/>
      <c r="U79" s="259">
        <v>8.0</v>
      </c>
      <c r="V79" s="259">
        <v>8.0</v>
      </c>
      <c r="W79" s="257">
        <v>9.0</v>
      </c>
      <c r="X79" s="367">
        <v>15.0</v>
      </c>
      <c r="Y79" s="258"/>
      <c r="Z79" s="258"/>
      <c r="AA79" s="258"/>
      <c r="AB79" s="259"/>
      <c r="AC79" s="259"/>
      <c r="AD79" s="367"/>
      <c r="AE79" s="367"/>
      <c r="AF79" s="258"/>
      <c r="AG79" s="258"/>
      <c r="AH79" s="258"/>
      <c r="AI79" s="259"/>
      <c r="AJ79" s="259"/>
      <c r="AK79" s="367"/>
      <c r="AL79" s="262">
        <f t="shared" si="31"/>
        <v>56</v>
      </c>
      <c r="AM79" s="373"/>
      <c r="AN79" s="263" t="b">
        <v>0</v>
      </c>
    </row>
    <row r="80" ht="15.75" customHeight="1">
      <c r="A80" s="249" t="s">
        <v>16</v>
      </c>
      <c r="B80" s="256" t="s">
        <v>79</v>
      </c>
      <c r="C80" s="369" t="s">
        <v>11</v>
      </c>
      <c r="D80" s="374"/>
      <c r="E80" s="371"/>
      <c r="F80" s="372"/>
      <c r="G80" s="259"/>
      <c r="H80" s="258"/>
      <c r="I80" s="366"/>
      <c r="J80" s="366"/>
      <c r="K80" s="258"/>
      <c r="L80" s="258"/>
      <c r="M80" s="258"/>
      <c r="N80" s="259"/>
      <c r="O80" s="259"/>
      <c r="P80" s="367"/>
      <c r="Q80" s="367"/>
      <c r="R80" s="258"/>
      <c r="S80" s="258"/>
      <c r="T80" s="258"/>
      <c r="U80" s="259"/>
      <c r="V80" s="259"/>
      <c r="W80" s="257"/>
      <c r="X80" s="367"/>
      <c r="Y80" s="258"/>
      <c r="Z80" s="258"/>
      <c r="AA80" s="258"/>
      <c r="AB80" s="259"/>
      <c r="AC80" s="259"/>
      <c r="AD80" s="367"/>
      <c r="AE80" s="367"/>
      <c r="AF80" s="258"/>
      <c r="AG80" s="258"/>
      <c r="AH80" s="258"/>
      <c r="AI80" s="259"/>
      <c r="AJ80" s="259"/>
      <c r="AK80" s="367"/>
      <c r="AL80" s="262">
        <f t="shared" si="31"/>
        <v>0</v>
      </c>
      <c r="AM80" s="373"/>
      <c r="AN80" s="263" t="b">
        <v>0</v>
      </c>
    </row>
    <row r="81" ht="15.75" customHeight="1">
      <c r="A81" s="341" t="s">
        <v>24</v>
      </c>
      <c r="B81" s="291" t="s">
        <v>79</v>
      </c>
      <c r="C81" s="267" t="s">
        <v>11</v>
      </c>
      <c r="D81" s="267" t="s">
        <v>141</v>
      </c>
      <c r="E81" s="342"/>
      <c r="F81" s="342"/>
      <c r="G81" s="268">
        <f t="shared" ref="G81:AK81" si="32">SUM(G75:G80)</f>
        <v>0</v>
      </c>
      <c r="H81" s="268">
        <f t="shared" si="32"/>
        <v>0</v>
      </c>
      <c r="I81" s="268">
        <f t="shared" si="32"/>
        <v>0</v>
      </c>
      <c r="J81" s="268">
        <f t="shared" si="32"/>
        <v>0</v>
      </c>
      <c r="K81" s="268">
        <f t="shared" si="32"/>
        <v>0</v>
      </c>
      <c r="L81" s="268">
        <f t="shared" si="32"/>
        <v>0</v>
      </c>
      <c r="M81" s="268">
        <f t="shared" si="32"/>
        <v>0</v>
      </c>
      <c r="N81" s="268">
        <f t="shared" si="32"/>
        <v>0</v>
      </c>
      <c r="O81" s="268">
        <f t="shared" si="32"/>
        <v>0</v>
      </c>
      <c r="P81" s="268">
        <f t="shared" si="32"/>
        <v>9</v>
      </c>
      <c r="Q81" s="268">
        <f t="shared" si="32"/>
        <v>24</v>
      </c>
      <c r="R81" s="268">
        <f t="shared" si="32"/>
        <v>24</v>
      </c>
      <c r="S81" s="268">
        <f t="shared" si="32"/>
        <v>24</v>
      </c>
      <c r="T81" s="268">
        <f t="shared" si="32"/>
        <v>24</v>
      </c>
      <c r="U81" s="268">
        <f t="shared" si="32"/>
        <v>24</v>
      </c>
      <c r="V81" s="268">
        <f t="shared" si="32"/>
        <v>24</v>
      </c>
      <c r="W81" s="268">
        <f t="shared" si="32"/>
        <v>24</v>
      </c>
      <c r="X81" s="268">
        <f t="shared" si="32"/>
        <v>24</v>
      </c>
      <c r="Y81" s="268">
        <f t="shared" si="32"/>
        <v>24</v>
      </c>
      <c r="Z81" s="268">
        <f t="shared" si="32"/>
        <v>24</v>
      </c>
      <c r="AA81" s="268">
        <f t="shared" si="32"/>
        <v>7</v>
      </c>
      <c r="AB81" s="268">
        <f t="shared" si="32"/>
        <v>0</v>
      </c>
      <c r="AC81" s="268">
        <f t="shared" si="32"/>
        <v>0</v>
      </c>
      <c r="AD81" s="268">
        <f t="shared" si="32"/>
        <v>0</v>
      </c>
      <c r="AE81" s="268">
        <f t="shared" si="32"/>
        <v>0</v>
      </c>
      <c r="AF81" s="268">
        <f t="shared" si="32"/>
        <v>0</v>
      </c>
      <c r="AG81" s="268">
        <f t="shared" si="32"/>
        <v>0</v>
      </c>
      <c r="AH81" s="268">
        <f t="shared" si="32"/>
        <v>0</v>
      </c>
      <c r="AI81" s="268">
        <f t="shared" si="32"/>
        <v>0</v>
      </c>
      <c r="AJ81" s="268">
        <f t="shared" si="32"/>
        <v>0</v>
      </c>
      <c r="AK81" s="268">
        <f t="shared" si="32"/>
        <v>0</v>
      </c>
      <c r="AL81" s="269">
        <f t="shared" si="31"/>
        <v>256</v>
      </c>
      <c r="AM81" s="307"/>
      <c r="AN81" s="348" t="b">
        <v>0</v>
      </c>
    </row>
    <row r="82" ht="15.75" customHeight="1">
      <c r="A82" s="310" t="s">
        <v>24</v>
      </c>
      <c r="B82" s="256" t="s">
        <v>65</v>
      </c>
      <c r="C82" s="256" t="s">
        <v>11</v>
      </c>
      <c r="D82" s="256" t="s">
        <v>156</v>
      </c>
      <c r="E82" s="205"/>
      <c r="F82" s="205"/>
      <c r="G82" s="258"/>
      <c r="H82" s="258"/>
      <c r="I82" s="366"/>
      <c r="J82" s="366"/>
      <c r="K82" s="258"/>
      <c r="L82" s="258"/>
      <c r="M82" s="258">
        <v>1.0</v>
      </c>
      <c r="N82" s="258">
        <v>1.0</v>
      </c>
      <c r="O82" s="258">
        <v>1.0</v>
      </c>
      <c r="P82" s="367">
        <v>1.0</v>
      </c>
      <c r="Q82" s="367">
        <v>1.0</v>
      </c>
      <c r="R82" s="258">
        <v>1.0</v>
      </c>
      <c r="S82" s="258">
        <v>1.0</v>
      </c>
      <c r="T82" s="258">
        <v>1.0</v>
      </c>
      <c r="U82" s="258">
        <v>1.0</v>
      </c>
      <c r="V82" s="258">
        <v>1.0</v>
      </c>
      <c r="W82" s="257">
        <v>1.0</v>
      </c>
      <c r="X82" s="367">
        <v>1.0</v>
      </c>
      <c r="Y82" s="258">
        <v>1.0</v>
      </c>
      <c r="Z82" s="258">
        <v>1.0</v>
      </c>
      <c r="AA82" s="258">
        <v>1.0</v>
      </c>
      <c r="AB82" s="258">
        <v>1.0</v>
      </c>
      <c r="AC82" s="258">
        <v>1.0</v>
      </c>
      <c r="AD82" s="367">
        <v>1.0</v>
      </c>
      <c r="AE82" s="367">
        <v>1.0</v>
      </c>
      <c r="AF82" s="258">
        <v>1.0</v>
      </c>
      <c r="AG82" s="258">
        <v>1.0</v>
      </c>
      <c r="AH82" s="258">
        <v>1.0</v>
      </c>
      <c r="AI82" s="258">
        <v>1.0</v>
      </c>
      <c r="AJ82" s="258">
        <v>1.0</v>
      </c>
      <c r="AK82" s="367">
        <v>1.0</v>
      </c>
      <c r="AL82" s="262">
        <f>SUM(G82:AK82)</f>
        <v>25</v>
      </c>
      <c r="AM82" s="306"/>
      <c r="AN82" s="263" t="b">
        <v>0</v>
      </c>
    </row>
    <row r="83" ht="15.75" customHeight="1">
      <c r="A83" s="310" t="s">
        <v>24</v>
      </c>
      <c r="B83" s="256" t="s">
        <v>65</v>
      </c>
      <c r="C83" s="256" t="s">
        <v>11</v>
      </c>
      <c r="D83" s="256"/>
      <c r="E83" s="205"/>
      <c r="F83" s="205"/>
      <c r="G83" s="258"/>
      <c r="H83" s="258"/>
      <c r="I83" s="366"/>
      <c r="J83" s="366"/>
      <c r="K83" s="258"/>
      <c r="L83" s="258"/>
      <c r="M83" s="258"/>
      <c r="N83" s="258"/>
      <c r="O83" s="258"/>
      <c r="P83" s="367"/>
      <c r="Q83" s="367"/>
      <c r="R83" s="258"/>
      <c r="S83" s="258"/>
      <c r="T83" s="258"/>
      <c r="U83" s="258"/>
      <c r="V83" s="258"/>
      <c r="W83" s="257"/>
      <c r="X83" s="367"/>
      <c r="Y83" s="258"/>
      <c r="Z83" s="258"/>
      <c r="AA83" s="258"/>
      <c r="AB83" s="258"/>
      <c r="AC83" s="258"/>
      <c r="AD83" s="367"/>
      <c r="AE83" s="367"/>
      <c r="AF83" s="258"/>
      <c r="AG83" s="258"/>
      <c r="AH83" s="258"/>
      <c r="AI83" s="258"/>
      <c r="AJ83" s="258"/>
      <c r="AK83" s="367"/>
      <c r="AL83" s="262">
        <f>SUM(G83:AJ83)</f>
        <v>0</v>
      </c>
      <c r="AM83" s="265"/>
      <c r="AN83" s="263" t="b">
        <v>0</v>
      </c>
    </row>
    <row r="84" ht="15.75" customHeight="1">
      <c r="A84" s="311" t="s">
        <v>24</v>
      </c>
      <c r="B84" s="288" t="s">
        <v>65</v>
      </c>
      <c r="C84" s="267" t="s">
        <v>11</v>
      </c>
      <c r="D84" s="267" t="s">
        <v>141</v>
      </c>
      <c r="E84" s="267"/>
      <c r="F84" s="267"/>
      <c r="G84" s="268">
        <f t="shared" ref="G84:AK84" si="33">SUM(G82:G83)</f>
        <v>0</v>
      </c>
      <c r="H84" s="268">
        <f t="shared" si="33"/>
        <v>0</v>
      </c>
      <c r="I84" s="268">
        <f t="shared" si="33"/>
        <v>0</v>
      </c>
      <c r="J84" s="268">
        <f t="shared" si="33"/>
        <v>0</v>
      </c>
      <c r="K84" s="268">
        <f t="shared" si="33"/>
        <v>0</v>
      </c>
      <c r="L84" s="268">
        <f t="shared" si="33"/>
        <v>0</v>
      </c>
      <c r="M84" s="268">
        <f t="shared" si="33"/>
        <v>1</v>
      </c>
      <c r="N84" s="268">
        <f t="shared" si="33"/>
        <v>1</v>
      </c>
      <c r="O84" s="268">
        <f t="shared" si="33"/>
        <v>1</v>
      </c>
      <c r="P84" s="268">
        <f t="shared" si="33"/>
        <v>1</v>
      </c>
      <c r="Q84" s="268">
        <f t="shared" si="33"/>
        <v>1</v>
      </c>
      <c r="R84" s="268">
        <f t="shared" si="33"/>
        <v>1</v>
      </c>
      <c r="S84" s="268">
        <f t="shared" si="33"/>
        <v>1</v>
      </c>
      <c r="T84" s="268">
        <f t="shared" si="33"/>
        <v>1</v>
      </c>
      <c r="U84" s="268">
        <f t="shared" si="33"/>
        <v>1</v>
      </c>
      <c r="V84" s="268">
        <f t="shared" si="33"/>
        <v>1</v>
      </c>
      <c r="W84" s="268">
        <f t="shared" si="33"/>
        <v>1</v>
      </c>
      <c r="X84" s="268">
        <f t="shared" si="33"/>
        <v>1</v>
      </c>
      <c r="Y84" s="268">
        <f t="shared" si="33"/>
        <v>1</v>
      </c>
      <c r="Z84" s="268">
        <f t="shared" si="33"/>
        <v>1</v>
      </c>
      <c r="AA84" s="268">
        <f t="shared" si="33"/>
        <v>1</v>
      </c>
      <c r="AB84" s="268">
        <f t="shared" si="33"/>
        <v>1</v>
      </c>
      <c r="AC84" s="268">
        <f t="shared" si="33"/>
        <v>1</v>
      </c>
      <c r="AD84" s="268">
        <f t="shared" si="33"/>
        <v>1</v>
      </c>
      <c r="AE84" s="268">
        <f t="shared" si="33"/>
        <v>1</v>
      </c>
      <c r="AF84" s="268">
        <f t="shared" si="33"/>
        <v>1</v>
      </c>
      <c r="AG84" s="268">
        <f t="shared" si="33"/>
        <v>1</v>
      </c>
      <c r="AH84" s="268">
        <f t="shared" si="33"/>
        <v>1</v>
      </c>
      <c r="AI84" s="268">
        <f t="shared" si="33"/>
        <v>1</v>
      </c>
      <c r="AJ84" s="268">
        <f t="shared" si="33"/>
        <v>1</v>
      </c>
      <c r="AK84" s="268">
        <f t="shared" si="33"/>
        <v>1</v>
      </c>
      <c r="AL84" s="269">
        <f>SUM(G84:AK84)</f>
        <v>25</v>
      </c>
      <c r="AM84" s="312"/>
      <c r="AN84" s="303" t="b">
        <v>0</v>
      </c>
    </row>
    <row r="85" ht="15.75" customHeight="1">
      <c r="A85" s="310" t="s">
        <v>24</v>
      </c>
      <c r="B85" s="256" t="s">
        <v>65</v>
      </c>
      <c r="C85" s="256" t="s">
        <v>22</v>
      </c>
      <c r="D85" s="256" t="s">
        <v>280</v>
      </c>
      <c r="E85" s="205"/>
      <c r="F85" s="205"/>
      <c r="G85" s="258"/>
      <c r="H85" s="258"/>
      <c r="I85" s="366"/>
      <c r="J85" s="366"/>
      <c r="K85" s="258"/>
      <c r="L85" s="258"/>
      <c r="M85" s="258"/>
      <c r="N85" s="258"/>
      <c r="O85" s="258"/>
      <c r="P85" s="367"/>
      <c r="Q85" s="367"/>
      <c r="R85" s="258"/>
      <c r="S85" s="258"/>
      <c r="T85" s="258"/>
      <c r="U85" s="258"/>
      <c r="V85" s="258"/>
      <c r="W85" s="257"/>
      <c r="X85" s="367"/>
      <c r="Y85" s="258"/>
      <c r="Z85" s="258"/>
      <c r="AA85" s="258"/>
      <c r="AB85" s="258"/>
      <c r="AC85" s="258"/>
      <c r="AD85" s="367"/>
      <c r="AE85" s="367"/>
      <c r="AF85" s="258"/>
      <c r="AG85" s="258"/>
      <c r="AH85" s="258"/>
      <c r="AI85" s="258">
        <v>1.0</v>
      </c>
      <c r="AJ85" s="258"/>
      <c r="AK85" s="367"/>
      <c r="AL85" s="262">
        <f t="shared" ref="AL85:AL86" si="34">SUM(G85:AJ85)</f>
        <v>1</v>
      </c>
      <c r="AM85" s="306"/>
      <c r="AN85" s="263" t="b">
        <v>1</v>
      </c>
    </row>
    <row r="86" ht="15.75" customHeight="1">
      <c r="A86" s="310" t="s">
        <v>24</v>
      </c>
      <c r="B86" s="256" t="s">
        <v>65</v>
      </c>
      <c r="C86" s="256" t="s">
        <v>22</v>
      </c>
      <c r="D86" s="256"/>
      <c r="E86" s="205"/>
      <c r="F86" s="205"/>
      <c r="G86" s="258"/>
      <c r="H86" s="258"/>
      <c r="I86" s="366"/>
      <c r="J86" s="366"/>
      <c r="K86" s="258"/>
      <c r="L86" s="258"/>
      <c r="M86" s="258"/>
      <c r="N86" s="258"/>
      <c r="O86" s="258"/>
      <c r="P86" s="367"/>
      <c r="Q86" s="367"/>
      <c r="R86" s="258"/>
      <c r="S86" s="258"/>
      <c r="T86" s="258"/>
      <c r="U86" s="258"/>
      <c r="V86" s="258"/>
      <c r="W86" s="257"/>
      <c r="X86" s="367"/>
      <c r="Y86" s="258"/>
      <c r="Z86" s="258"/>
      <c r="AA86" s="258"/>
      <c r="AB86" s="258"/>
      <c r="AC86" s="258"/>
      <c r="AD86" s="367"/>
      <c r="AE86" s="367"/>
      <c r="AF86" s="258"/>
      <c r="AG86" s="258"/>
      <c r="AH86" s="258"/>
      <c r="AI86" s="258"/>
      <c r="AJ86" s="258"/>
      <c r="AK86" s="367"/>
      <c r="AL86" s="262">
        <f t="shared" si="34"/>
        <v>0</v>
      </c>
      <c r="AM86" s="265"/>
      <c r="AN86" s="263" t="b">
        <v>0</v>
      </c>
    </row>
    <row r="87" ht="15.75" customHeight="1">
      <c r="A87" s="311" t="s">
        <v>24</v>
      </c>
      <c r="B87" s="291" t="s">
        <v>65</v>
      </c>
      <c r="C87" s="291" t="s">
        <v>22</v>
      </c>
      <c r="D87" s="291" t="s">
        <v>279</v>
      </c>
      <c r="E87" s="291"/>
      <c r="F87" s="291"/>
      <c r="G87" s="268">
        <f t="shared" ref="G87:AK87" si="35">SUM(G85:G86)</f>
        <v>0</v>
      </c>
      <c r="H87" s="268">
        <f t="shared" si="35"/>
        <v>0</v>
      </c>
      <c r="I87" s="268">
        <f t="shared" si="35"/>
        <v>0</v>
      </c>
      <c r="J87" s="268">
        <f t="shared" si="35"/>
        <v>0</v>
      </c>
      <c r="K87" s="268">
        <f t="shared" si="35"/>
        <v>0</v>
      </c>
      <c r="L87" s="268">
        <f t="shared" si="35"/>
        <v>0</v>
      </c>
      <c r="M87" s="268">
        <f t="shared" si="35"/>
        <v>0</v>
      </c>
      <c r="N87" s="268">
        <f t="shared" si="35"/>
        <v>0</v>
      </c>
      <c r="O87" s="268">
        <f t="shared" si="35"/>
        <v>0</v>
      </c>
      <c r="P87" s="268">
        <f t="shared" si="35"/>
        <v>0</v>
      </c>
      <c r="Q87" s="268">
        <f t="shared" si="35"/>
        <v>0</v>
      </c>
      <c r="R87" s="268">
        <f t="shared" si="35"/>
        <v>0</v>
      </c>
      <c r="S87" s="268">
        <f t="shared" si="35"/>
        <v>0</v>
      </c>
      <c r="T87" s="268">
        <f t="shared" si="35"/>
        <v>0</v>
      </c>
      <c r="U87" s="268">
        <f t="shared" si="35"/>
        <v>0</v>
      </c>
      <c r="V87" s="268">
        <f t="shared" si="35"/>
        <v>0</v>
      </c>
      <c r="W87" s="268">
        <f t="shared" si="35"/>
        <v>0</v>
      </c>
      <c r="X87" s="268">
        <f t="shared" si="35"/>
        <v>0</v>
      </c>
      <c r="Y87" s="268">
        <f t="shared" si="35"/>
        <v>0</v>
      </c>
      <c r="Z87" s="268">
        <f t="shared" si="35"/>
        <v>0</v>
      </c>
      <c r="AA87" s="268">
        <f t="shared" si="35"/>
        <v>0</v>
      </c>
      <c r="AB87" s="268">
        <f t="shared" si="35"/>
        <v>0</v>
      </c>
      <c r="AC87" s="268">
        <f t="shared" si="35"/>
        <v>0</v>
      </c>
      <c r="AD87" s="268">
        <f t="shared" si="35"/>
        <v>0</v>
      </c>
      <c r="AE87" s="268">
        <f t="shared" si="35"/>
        <v>0</v>
      </c>
      <c r="AF87" s="268">
        <f t="shared" si="35"/>
        <v>0</v>
      </c>
      <c r="AG87" s="268">
        <f t="shared" si="35"/>
        <v>0</v>
      </c>
      <c r="AH87" s="268">
        <f t="shared" si="35"/>
        <v>0</v>
      </c>
      <c r="AI87" s="268">
        <f t="shared" si="35"/>
        <v>1</v>
      </c>
      <c r="AJ87" s="268">
        <f t="shared" si="35"/>
        <v>0</v>
      </c>
      <c r="AK87" s="268">
        <f t="shared" si="35"/>
        <v>0</v>
      </c>
      <c r="AL87" s="269">
        <f>SUM(G87:AK87)</f>
        <v>1</v>
      </c>
      <c r="AM87" s="307"/>
      <c r="AN87" s="270" t="b">
        <v>0</v>
      </c>
    </row>
    <row r="88" ht="15.75" customHeight="1">
      <c r="A88" s="310" t="s">
        <v>24</v>
      </c>
      <c r="B88" s="256" t="s">
        <v>65</v>
      </c>
      <c r="C88" s="256" t="s">
        <v>15</v>
      </c>
      <c r="D88" s="256"/>
      <c r="E88" s="205"/>
      <c r="F88" s="205"/>
      <c r="G88" s="258"/>
      <c r="H88" s="258"/>
      <c r="I88" s="366"/>
      <c r="J88" s="366"/>
      <c r="K88" s="258"/>
      <c r="L88" s="258"/>
      <c r="M88" s="258"/>
      <c r="N88" s="258"/>
      <c r="O88" s="258"/>
      <c r="P88" s="367"/>
      <c r="Q88" s="367"/>
      <c r="R88" s="258"/>
      <c r="S88" s="258"/>
      <c r="T88" s="258"/>
      <c r="U88" s="258"/>
      <c r="V88" s="258"/>
      <c r="W88" s="257"/>
      <c r="X88" s="367"/>
      <c r="Y88" s="258"/>
      <c r="Z88" s="258"/>
      <c r="AA88" s="258"/>
      <c r="AB88" s="258"/>
      <c r="AC88" s="258"/>
      <c r="AD88" s="367"/>
      <c r="AE88" s="367"/>
      <c r="AF88" s="258"/>
      <c r="AG88" s="258"/>
      <c r="AH88" s="258"/>
      <c r="AI88" s="258"/>
      <c r="AJ88" s="258"/>
      <c r="AK88" s="367"/>
      <c r="AL88" s="262">
        <f>SUM(G88:AJ88)</f>
        <v>0</v>
      </c>
      <c r="AM88" s="306"/>
      <c r="AN88" s="263" t="b">
        <v>0</v>
      </c>
    </row>
    <row r="89" ht="15.75" customHeight="1">
      <c r="A89" s="310" t="s">
        <v>24</v>
      </c>
      <c r="B89" s="256" t="s">
        <v>65</v>
      </c>
      <c r="C89" s="256" t="s">
        <v>15</v>
      </c>
      <c r="D89" s="256" t="s">
        <v>252</v>
      </c>
      <c r="E89" s="205"/>
      <c r="F89" s="205"/>
      <c r="G89" s="258"/>
      <c r="H89" s="258"/>
      <c r="I89" s="366"/>
      <c r="J89" s="366"/>
      <c r="K89" s="258"/>
      <c r="L89" s="258"/>
      <c r="M89" s="258">
        <v>1.0</v>
      </c>
      <c r="N89" s="258">
        <v>1.0</v>
      </c>
      <c r="O89" s="258">
        <v>1.0</v>
      </c>
      <c r="P89" s="367"/>
      <c r="Q89" s="367"/>
      <c r="R89" s="258">
        <v>1.0</v>
      </c>
      <c r="S89" s="258">
        <v>1.0</v>
      </c>
      <c r="T89" s="258">
        <v>1.0</v>
      </c>
      <c r="U89" s="258">
        <v>1.0</v>
      </c>
      <c r="V89" s="258">
        <v>1.0</v>
      </c>
      <c r="W89" s="257"/>
      <c r="X89" s="367"/>
      <c r="Y89" s="258">
        <v>1.0</v>
      </c>
      <c r="Z89" s="258">
        <v>1.0</v>
      </c>
      <c r="AA89" s="258">
        <v>1.0</v>
      </c>
      <c r="AB89" s="258">
        <v>1.0</v>
      </c>
      <c r="AC89" s="258">
        <v>1.0</v>
      </c>
      <c r="AD89" s="367"/>
      <c r="AE89" s="367"/>
      <c r="AF89" s="258">
        <v>1.0</v>
      </c>
      <c r="AG89" s="258">
        <v>1.0</v>
      </c>
      <c r="AH89" s="258">
        <v>1.0</v>
      </c>
      <c r="AI89" s="258">
        <v>1.0</v>
      </c>
      <c r="AJ89" s="258">
        <v>1.0</v>
      </c>
      <c r="AK89" s="367"/>
      <c r="AL89" s="262">
        <f t="shared" ref="AL89:AL90" si="37">SUM(G89:AK89)</f>
        <v>18</v>
      </c>
      <c r="AM89" s="265"/>
      <c r="AN89" s="263" t="b">
        <v>1</v>
      </c>
    </row>
    <row r="90" ht="15.75" customHeight="1">
      <c r="A90" s="311" t="s">
        <v>24</v>
      </c>
      <c r="B90" s="291" t="s">
        <v>65</v>
      </c>
      <c r="C90" s="291" t="s">
        <v>15</v>
      </c>
      <c r="D90" s="291" t="s">
        <v>245</v>
      </c>
      <c r="E90" s="291"/>
      <c r="F90" s="291"/>
      <c r="G90" s="268">
        <f t="shared" ref="G90:AK90" si="36">SUM(G88:G89)</f>
        <v>0</v>
      </c>
      <c r="H90" s="268">
        <f t="shared" si="36"/>
        <v>0</v>
      </c>
      <c r="I90" s="268">
        <f t="shared" si="36"/>
        <v>0</v>
      </c>
      <c r="J90" s="268">
        <f t="shared" si="36"/>
        <v>0</v>
      </c>
      <c r="K90" s="268">
        <f t="shared" si="36"/>
        <v>0</v>
      </c>
      <c r="L90" s="268">
        <f t="shared" si="36"/>
        <v>0</v>
      </c>
      <c r="M90" s="268">
        <f t="shared" si="36"/>
        <v>1</v>
      </c>
      <c r="N90" s="268">
        <f t="shared" si="36"/>
        <v>1</v>
      </c>
      <c r="O90" s="268">
        <f t="shared" si="36"/>
        <v>1</v>
      </c>
      <c r="P90" s="268">
        <f t="shared" si="36"/>
        <v>0</v>
      </c>
      <c r="Q90" s="268">
        <f t="shared" si="36"/>
        <v>0</v>
      </c>
      <c r="R90" s="268">
        <f t="shared" si="36"/>
        <v>1</v>
      </c>
      <c r="S90" s="268">
        <f t="shared" si="36"/>
        <v>1</v>
      </c>
      <c r="T90" s="268">
        <f t="shared" si="36"/>
        <v>1</v>
      </c>
      <c r="U90" s="268">
        <f t="shared" si="36"/>
        <v>1</v>
      </c>
      <c r="V90" s="268">
        <f t="shared" si="36"/>
        <v>1</v>
      </c>
      <c r="W90" s="268">
        <f t="shared" si="36"/>
        <v>0</v>
      </c>
      <c r="X90" s="268">
        <f t="shared" si="36"/>
        <v>0</v>
      </c>
      <c r="Y90" s="268">
        <f t="shared" si="36"/>
        <v>1</v>
      </c>
      <c r="Z90" s="268">
        <f t="shared" si="36"/>
        <v>1</v>
      </c>
      <c r="AA90" s="268">
        <f t="shared" si="36"/>
        <v>1</v>
      </c>
      <c r="AB90" s="268">
        <f t="shared" si="36"/>
        <v>1</v>
      </c>
      <c r="AC90" s="268">
        <f t="shared" si="36"/>
        <v>1</v>
      </c>
      <c r="AD90" s="268">
        <f t="shared" si="36"/>
        <v>0</v>
      </c>
      <c r="AE90" s="268">
        <f t="shared" si="36"/>
        <v>0</v>
      </c>
      <c r="AF90" s="268">
        <f t="shared" si="36"/>
        <v>1</v>
      </c>
      <c r="AG90" s="268">
        <f t="shared" si="36"/>
        <v>1</v>
      </c>
      <c r="AH90" s="268">
        <f t="shared" si="36"/>
        <v>1</v>
      </c>
      <c r="AI90" s="268">
        <f t="shared" si="36"/>
        <v>1</v>
      </c>
      <c r="AJ90" s="268">
        <f t="shared" si="36"/>
        <v>1</v>
      </c>
      <c r="AK90" s="268">
        <f t="shared" si="36"/>
        <v>0</v>
      </c>
      <c r="AL90" s="269">
        <f t="shared" si="37"/>
        <v>18</v>
      </c>
      <c r="AM90" s="307"/>
      <c r="AN90" s="270" t="b">
        <v>0</v>
      </c>
    </row>
    <row r="91" ht="15.75" customHeight="1">
      <c r="A91" s="310" t="s">
        <v>16</v>
      </c>
      <c r="B91" s="256" t="s">
        <v>65</v>
      </c>
      <c r="C91" s="256" t="s">
        <v>18</v>
      </c>
      <c r="D91" s="256"/>
      <c r="E91" s="205"/>
      <c r="F91" s="205"/>
      <c r="G91" s="258"/>
      <c r="H91" s="258"/>
      <c r="I91" s="366"/>
      <c r="J91" s="366"/>
      <c r="K91" s="258"/>
      <c r="L91" s="258"/>
      <c r="M91" s="258"/>
      <c r="N91" s="258"/>
      <c r="O91" s="258"/>
      <c r="P91" s="367"/>
      <c r="Q91" s="367"/>
      <c r="R91" s="258"/>
      <c r="S91" s="258"/>
      <c r="T91" s="258"/>
      <c r="U91" s="258"/>
      <c r="V91" s="258"/>
      <c r="W91" s="257"/>
      <c r="X91" s="367"/>
      <c r="Y91" s="258"/>
      <c r="Z91" s="258"/>
      <c r="AA91" s="258"/>
      <c r="AB91" s="258"/>
      <c r="AC91" s="258"/>
      <c r="AD91" s="367"/>
      <c r="AE91" s="367"/>
      <c r="AF91" s="258"/>
      <c r="AG91" s="258"/>
      <c r="AH91" s="258"/>
      <c r="AI91" s="258"/>
      <c r="AJ91" s="258"/>
      <c r="AK91" s="367"/>
      <c r="AL91" s="262">
        <f>SUM(G91:AJ91)</f>
        <v>0</v>
      </c>
      <c r="AM91" s="306"/>
      <c r="AN91" s="263" t="b">
        <v>0</v>
      </c>
    </row>
    <row r="92" ht="15.75" customHeight="1">
      <c r="A92" s="311" t="s">
        <v>16</v>
      </c>
      <c r="B92" s="288" t="s">
        <v>65</v>
      </c>
      <c r="C92" s="267" t="s">
        <v>18</v>
      </c>
      <c r="D92" s="267" t="s">
        <v>281</v>
      </c>
      <c r="E92" s="267"/>
      <c r="F92" s="267"/>
      <c r="G92" s="268">
        <f t="shared" ref="G92:AK92" si="38">SUM(G91)</f>
        <v>0</v>
      </c>
      <c r="H92" s="268">
        <f t="shared" si="38"/>
        <v>0</v>
      </c>
      <c r="I92" s="268">
        <f t="shared" si="38"/>
        <v>0</v>
      </c>
      <c r="J92" s="268">
        <f t="shared" si="38"/>
        <v>0</v>
      </c>
      <c r="K92" s="268">
        <f t="shared" si="38"/>
        <v>0</v>
      </c>
      <c r="L92" s="268">
        <f t="shared" si="38"/>
        <v>0</v>
      </c>
      <c r="M92" s="268">
        <f t="shared" si="38"/>
        <v>0</v>
      </c>
      <c r="N92" s="268">
        <f t="shared" si="38"/>
        <v>0</v>
      </c>
      <c r="O92" s="268">
        <f t="shared" si="38"/>
        <v>0</v>
      </c>
      <c r="P92" s="268">
        <f t="shared" si="38"/>
        <v>0</v>
      </c>
      <c r="Q92" s="268">
        <f t="shared" si="38"/>
        <v>0</v>
      </c>
      <c r="R92" s="268">
        <f t="shared" si="38"/>
        <v>0</v>
      </c>
      <c r="S92" s="268">
        <f t="shared" si="38"/>
        <v>0</v>
      </c>
      <c r="T92" s="268">
        <f t="shared" si="38"/>
        <v>0</v>
      </c>
      <c r="U92" s="268">
        <f t="shared" si="38"/>
        <v>0</v>
      </c>
      <c r="V92" s="268">
        <f t="shared" si="38"/>
        <v>0</v>
      </c>
      <c r="W92" s="268">
        <f t="shared" si="38"/>
        <v>0</v>
      </c>
      <c r="X92" s="268">
        <f t="shared" si="38"/>
        <v>0</v>
      </c>
      <c r="Y92" s="268">
        <f t="shared" si="38"/>
        <v>0</v>
      </c>
      <c r="Z92" s="268">
        <f t="shared" si="38"/>
        <v>0</v>
      </c>
      <c r="AA92" s="268">
        <f t="shared" si="38"/>
        <v>0</v>
      </c>
      <c r="AB92" s="268">
        <f t="shared" si="38"/>
        <v>0</v>
      </c>
      <c r="AC92" s="268">
        <f t="shared" si="38"/>
        <v>0</v>
      </c>
      <c r="AD92" s="268">
        <f t="shared" si="38"/>
        <v>0</v>
      </c>
      <c r="AE92" s="268">
        <f t="shared" si="38"/>
        <v>0</v>
      </c>
      <c r="AF92" s="268">
        <f t="shared" si="38"/>
        <v>0</v>
      </c>
      <c r="AG92" s="268">
        <f t="shared" si="38"/>
        <v>0</v>
      </c>
      <c r="AH92" s="268">
        <f t="shared" si="38"/>
        <v>0</v>
      </c>
      <c r="AI92" s="268">
        <f t="shared" si="38"/>
        <v>0</v>
      </c>
      <c r="AJ92" s="268">
        <f t="shared" si="38"/>
        <v>0</v>
      </c>
      <c r="AK92" s="268">
        <f t="shared" si="38"/>
        <v>0</v>
      </c>
      <c r="AL92" s="269">
        <f>SUM(G92:AK92)</f>
        <v>0</v>
      </c>
      <c r="AM92" s="307"/>
      <c r="AN92" s="270" t="b">
        <v>0</v>
      </c>
    </row>
    <row r="93" ht="15.75" customHeight="1">
      <c r="A93" s="310" t="s">
        <v>24</v>
      </c>
      <c r="B93" s="256" t="s">
        <v>43</v>
      </c>
      <c r="C93" s="256" t="s">
        <v>11</v>
      </c>
      <c r="D93" s="256"/>
      <c r="E93" s="205"/>
      <c r="F93" s="205"/>
      <c r="G93" s="258"/>
      <c r="H93" s="258"/>
      <c r="I93" s="366"/>
      <c r="J93" s="366"/>
      <c r="K93" s="258"/>
      <c r="L93" s="258"/>
      <c r="M93" s="258"/>
      <c r="N93" s="258"/>
      <c r="O93" s="258"/>
      <c r="P93" s="367"/>
      <c r="Q93" s="367"/>
      <c r="R93" s="258"/>
      <c r="S93" s="258"/>
      <c r="T93" s="258"/>
      <c r="U93" s="258"/>
      <c r="V93" s="258"/>
      <c r="W93" s="257"/>
      <c r="X93" s="367"/>
      <c r="Y93" s="258"/>
      <c r="Z93" s="258"/>
      <c r="AA93" s="258"/>
      <c r="AB93" s="258"/>
      <c r="AC93" s="258"/>
      <c r="AD93" s="367"/>
      <c r="AE93" s="367"/>
      <c r="AF93" s="258"/>
      <c r="AG93" s="258"/>
      <c r="AH93" s="258"/>
      <c r="AI93" s="258"/>
      <c r="AJ93" s="258"/>
      <c r="AK93" s="367"/>
      <c r="AL93" s="262">
        <f>SUM(G93:AJ93)</f>
        <v>0</v>
      </c>
      <c r="AM93" s="306"/>
      <c r="AN93" s="263" t="b">
        <v>0</v>
      </c>
    </row>
    <row r="94" ht="15.75" customHeight="1">
      <c r="A94" s="311" t="s">
        <v>24</v>
      </c>
      <c r="B94" s="291" t="s">
        <v>43</v>
      </c>
      <c r="C94" s="291" t="s">
        <v>11</v>
      </c>
      <c r="D94" s="291" t="s">
        <v>141</v>
      </c>
      <c r="E94" s="291"/>
      <c r="F94" s="291"/>
      <c r="G94" s="268">
        <f t="shared" ref="G94:AK94" si="39">SUM(G93)</f>
        <v>0</v>
      </c>
      <c r="H94" s="268">
        <f t="shared" si="39"/>
        <v>0</v>
      </c>
      <c r="I94" s="268">
        <f t="shared" si="39"/>
        <v>0</v>
      </c>
      <c r="J94" s="268">
        <f t="shared" si="39"/>
        <v>0</v>
      </c>
      <c r="K94" s="268">
        <f t="shared" si="39"/>
        <v>0</v>
      </c>
      <c r="L94" s="268">
        <f t="shared" si="39"/>
        <v>0</v>
      </c>
      <c r="M94" s="268">
        <f t="shared" si="39"/>
        <v>0</v>
      </c>
      <c r="N94" s="268">
        <f t="shared" si="39"/>
        <v>0</v>
      </c>
      <c r="O94" s="268">
        <f t="shared" si="39"/>
        <v>0</v>
      </c>
      <c r="P94" s="268">
        <f t="shared" si="39"/>
        <v>0</v>
      </c>
      <c r="Q94" s="268">
        <f t="shared" si="39"/>
        <v>0</v>
      </c>
      <c r="R94" s="268">
        <f t="shared" si="39"/>
        <v>0</v>
      </c>
      <c r="S94" s="268">
        <f t="shared" si="39"/>
        <v>0</v>
      </c>
      <c r="T94" s="268">
        <f t="shared" si="39"/>
        <v>0</v>
      </c>
      <c r="U94" s="268">
        <f t="shared" si="39"/>
        <v>0</v>
      </c>
      <c r="V94" s="268">
        <f t="shared" si="39"/>
        <v>0</v>
      </c>
      <c r="W94" s="268">
        <f t="shared" si="39"/>
        <v>0</v>
      </c>
      <c r="X94" s="268">
        <f t="shared" si="39"/>
        <v>0</v>
      </c>
      <c r="Y94" s="268">
        <f t="shared" si="39"/>
        <v>0</v>
      </c>
      <c r="Z94" s="268">
        <f t="shared" si="39"/>
        <v>0</v>
      </c>
      <c r="AA94" s="268">
        <f t="shared" si="39"/>
        <v>0</v>
      </c>
      <c r="AB94" s="268">
        <f t="shared" si="39"/>
        <v>0</v>
      </c>
      <c r="AC94" s="268">
        <f t="shared" si="39"/>
        <v>0</v>
      </c>
      <c r="AD94" s="268">
        <f t="shared" si="39"/>
        <v>0</v>
      </c>
      <c r="AE94" s="268">
        <f t="shared" si="39"/>
        <v>0</v>
      </c>
      <c r="AF94" s="268">
        <f t="shared" si="39"/>
        <v>0</v>
      </c>
      <c r="AG94" s="268">
        <f t="shared" si="39"/>
        <v>0</v>
      </c>
      <c r="AH94" s="268">
        <f t="shared" si="39"/>
        <v>0</v>
      </c>
      <c r="AI94" s="268">
        <f t="shared" si="39"/>
        <v>0</v>
      </c>
      <c r="AJ94" s="268">
        <f t="shared" si="39"/>
        <v>0</v>
      </c>
      <c r="AK94" s="268">
        <f t="shared" si="39"/>
        <v>0</v>
      </c>
      <c r="AL94" s="269">
        <f t="shared" ref="AL94:AL97" si="40">SUM(G94:AK94)</f>
        <v>0</v>
      </c>
      <c r="AM94" s="307"/>
      <c r="AN94" s="270" t="b">
        <v>0</v>
      </c>
    </row>
    <row r="95" ht="15.75" customHeight="1">
      <c r="A95" s="310" t="s">
        <v>24</v>
      </c>
      <c r="B95" s="256" t="s">
        <v>68</v>
      </c>
      <c r="C95" s="256" t="s">
        <v>11</v>
      </c>
      <c r="D95" s="256" t="s">
        <v>394</v>
      </c>
      <c r="E95" s="205"/>
      <c r="F95" s="205"/>
      <c r="G95" s="258">
        <v>1.0</v>
      </c>
      <c r="H95" s="258">
        <v>1.0</v>
      </c>
      <c r="I95" s="366">
        <v>1.0</v>
      </c>
      <c r="J95" s="366">
        <v>1.0</v>
      </c>
      <c r="K95" s="258">
        <v>1.0</v>
      </c>
      <c r="L95" s="258">
        <v>1.0</v>
      </c>
      <c r="M95" s="258">
        <v>1.0</v>
      </c>
      <c r="N95" s="258">
        <v>1.0</v>
      </c>
      <c r="O95" s="258">
        <v>1.0</v>
      </c>
      <c r="P95" s="367">
        <v>1.0</v>
      </c>
      <c r="Q95" s="367">
        <v>1.0</v>
      </c>
      <c r="R95" s="258">
        <v>1.0</v>
      </c>
      <c r="S95" s="258">
        <v>1.0</v>
      </c>
      <c r="T95" s="258">
        <v>1.0</v>
      </c>
      <c r="U95" s="258">
        <v>1.0</v>
      </c>
      <c r="V95" s="258">
        <v>1.0</v>
      </c>
      <c r="W95" s="257">
        <v>1.0</v>
      </c>
      <c r="X95" s="367">
        <v>1.0</v>
      </c>
      <c r="Y95" s="258">
        <v>1.0</v>
      </c>
      <c r="Z95" s="259">
        <v>1.0</v>
      </c>
      <c r="AA95" s="258">
        <v>1.0</v>
      </c>
      <c r="AB95" s="258">
        <v>1.0</v>
      </c>
      <c r="AC95" s="258">
        <v>1.0</v>
      </c>
      <c r="AD95" s="367">
        <v>1.0</v>
      </c>
      <c r="AE95" s="367">
        <v>1.0</v>
      </c>
      <c r="AF95" s="258">
        <v>1.0</v>
      </c>
      <c r="AG95" s="258">
        <v>1.0</v>
      </c>
      <c r="AH95" s="258">
        <v>1.0</v>
      </c>
      <c r="AI95" s="258">
        <v>1.0</v>
      </c>
      <c r="AJ95" s="258">
        <v>1.0</v>
      </c>
      <c r="AK95" s="367">
        <v>1.0</v>
      </c>
      <c r="AL95" s="262">
        <f t="shared" si="40"/>
        <v>31</v>
      </c>
      <c r="AM95" s="265"/>
      <c r="AN95" s="263" t="b">
        <v>0</v>
      </c>
    </row>
    <row r="96" ht="15.75" customHeight="1">
      <c r="A96" s="313" t="s">
        <v>24</v>
      </c>
      <c r="B96" s="314" t="s">
        <v>68</v>
      </c>
      <c r="C96" s="314" t="s">
        <v>11</v>
      </c>
      <c r="D96" s="314" t="s">
        <v>168</v>
      </c>
      <c r="E96" s="205"/>
      <c r="F96" s="205"/>
      <c r="G96" s="258">
        <v>1.0</v>
      </c>
      <c r="H96" s="258">
        <v>1.0</v>
      </c>
      <c r="I96" s="366">
        <v>1.0</v>
      </c>
      <c r="J96" s="366">
        <v>1.0</v>
      </c>
      <c r="K96" s="258">
        <v>1.0</v>
      </c>
      <c r="L96" s="258">
        <v>1.0</v>
      </c>
      <c r="M96" s="258">
        <v>1.0</v>
      </c>
      <c r="N96" s="258">
        <v>1.0</v>
      </c>
      <c r="O96" s="258">
        <v>1.0</v>
      </c>
      <c r="P96" s="367">
        <v>1.0</v>
      </c>
      <c r="Q96" s="367">
        <v>1.0</v>
      </c>
      <c r="R96" s="258">
        <v>1.0</v>
      </c>
      <c r="S96" s="258">
        <v>1.0</v>
      </c>
      <c r="T96" s="258">
        <v>1.0</v>
      </c>
      <c r="U96" s="258">
        <v>1.0</v>
      </c>
      <c r="V96" s="258">
        <v>1.0</v>
      </c>
      <c r="W96" s="257">
        <v>1.0</v>
      </c>
      <c r="X96" s="367">
        <v>1.0</v>
      </c>
      <c r="Y96" s="258">
        <v>1.0</v>
      </c>
      <c r="Z96" s="258">
        <v>1.0</v>
      </c>
      <c r="AA96" s="258">
        <v>1.0</v>
      </c>
      <c r="AB96" s="258">
        <v>1.0</v>
      </c>
      <c r="AC96" s="258">
        <v>1.0</v>
      </c>
      <c r="AD96" s="367">
        <v>1.0</v>
      </c>
      <c r="AE96" s="367">
        <v>1.0</v>
      </c>
      <c r="AF96" s="258">
        <v>1.0</v>
      </c>
      <c r="AG96" s="258">
        <v>1.0</v>
      </c>
      <c r="AH96" s="258">
        <v>1.0</v>
      </c>
      <c r="AI96" s="258">
        <v>1.0</v>
      </c>
      <c r="AJ96" s="258">
        <v>1.0</v>
      </c>
      <c r="AK96" s="367">
        <v>1.0</v>
      </c>
      <c r="AL96" s="262">
        <f t="shared" si="40"/>
        <v>31</v>
      </c>
      <c r="AM96" s="265"/>
      <c r="AN96" s="263" t="b">
        <v>0</v>
      </c>
    </row>
    <row r="97" ht="15.75" customHeight="1">
      <c r="A97" s="375" t="s">
        <v>24</v>
      </c>
      <c r="B97" s="291" t="s">
        <v>68</v>
      </c>
      <c r="C97" s="291" t="s">
        <v>11</v>
      </c>
      <c r="D97" s="291" t="s">
        <v>141</v>
      </c>
      <c r="E97" s="267"/>
      <c r="F97" s="267"/>
      <c r="G97" s="305">
        <f t="shared" ref="G97:AK97" si="41">SUM(G95:G96)</f>
        <v>2</v>
      </c>
      <c r="H97" s="305">
        <f t="shared" si="41"/>
        <v>2</v>
      </c>
      <c r="I97" s="305">
        <f t="shared" si="41"/>
        <v>2</v>
      </c>
      <c r="J97" s="305">
        <f t="shared" si="41"/>
        <v>2</v>
      </c>
      <c r="K97" s="305">
        <f t="shared" si="41"/>
        <v>2</v>
      </c>
      <c r="L97" s="305">
        <f t="shared" si="41"/>
        <v>2</v>
      </c>
      <c r="M97" s="305">
        <f t="shared" si="41"/>
        <v>2</v>
      </c>
      <c r="N97" s="305">
        <f t="shared" si="41"/>
        <v>2</v>
      </c>
      <c r="O97" s="305">
        <f t="shared" si="41"/>
        <v>2</v>
      </c>
      <c r="P97" s="305">
        <f t="shared" si="41"/>
        <v>2</v>
      </c>
      <c r="Q97" s="305">
        <f t="shared" si="41"/>
        <v>2</v>
      </c>
      <c r="R97" s="305">
        <f t="shared" si="41"/>
        <v>2</v>
      </c>
      <c r="S97" s="305">
        <f t="shared" si="41"/>
        <v>2</v>
      </c>
      <c r="T97" s="305">
        <f t="shared" si="41"/>
        <v>2</v>
      </c>
      <c r="U97" s="305">
        <f t="shared" si="41"/>
        <v>2</v>
      </c>
      <c r="V97" s="305">
        <f t="shared" si="41"/>
        <v>2</v>
      </c>
      <c r="W97" s="305">
        <f t="shared" si="41"/>
        <v>2</v>
      </c>
      <c r="X97" s="305">
        <f t="shared" si="41"/>
        <v>2</v>
      </c>
      <c r="Y97" s="305">
        <f t="shared" si="41"/>
        <v>2</v>
      </c>
      <c r="Z97" s="305">
        <f t="shared" si="41"/>
        <v>2</v>
      </c>
      <c r="AA97" s="305">
        <f t="shared" si="41"/>
        <v>2</v>
      </c>
      <c r="AB97" s="305">
        <f t="shared" si="41"/>
        <v>2</v>
      </c>
      <c r="AC97" s="305">
        <f t="shared" si="41"/>
        <v>2</v>
      </c>
      <c r="AD97" s="305">
        <f t="shared" si="41"/>
        <v>2</v>
      </c>
      <c r="AE97" s="305">
        <f t="shared" si="41"/>
        <v>2</v>
      </c>
      <c r="AF97" s="305">
        <f t="shared" si="41"/>
        <v>2</v>
      </c>
      <c r="AG97" s="305">
        <f t="shared" si="41"/>
        <v>2</v>
      </c>
      <c r="AH97" s="305">
        <f t="shared" si="41"/>
        <v>2</v>
      </c>
      <c r="AI97" s="305">
        <f t="shared" si="41"/>
        <v>2</v>
      </c>
      <c r="AJ97" s="305">
        <f t="shared" si="41"/>
        <v>2</v>
      </c>
      <c r="AK97" s="305">
        <f t="shared" si="41"/>
        <v>2</v>
      </c>
      <c r="AL97" s="269">
        <f t="shared" si="40"/>
        <v>62</v>
      </c>
      <c r="AM97" s="307"/>
      <c r="AN97" s="270" t="b">
        <v>0</v>
      </c>
    </row>
    <row r="98" ht="15.75" customHeight="1">
      <c r="A98" s="310" t="s">
        <v>24</v>
      </c>
      <c r="B98" s="256" t="s">
        <v>68</v>
      </c>
      <c r="C98" s="256" t="s">
        <v>15</v>
      </c>
      <c r="D98" s="256"/>
      <c r="E98" s="205"/>
      <c r="F98" s="205"/>
      <c r="G98" s="258"/>
      <c r="H98" s="258"/>
      <c r="I98" s="366"/>
      <c r="J98" s="366"/>
      <c r="K98" s="258"/>
      <c r="L98" s="258"/>
      <c r="M98" s="258"/>
      <c r="N98" s="258"/>
      <c r="O98" s="258"/>
      <c r="P98" s="367"/>
      <c r="Q98" s="367"/>
      <c r="R98" s="258"/>
      <c r="S98" s="258"/>
      <c r="T98" s="258"/>
      <c r="U98" s="258"/>
      <c r="V98" s="258"/>
      <c r="W98" s="257"/>
      <c r="X98" s="367"/>
      <c r="Y98" s="258"/>
      <c r="Z98" s="258"/>
      <c r="AA98" s="258"/>
      <c r="AB98" s="258"/>
      <c r="AC98" s="258"/>
      <c r="AD98" s="367"/>
      <c r="AE98" s="367"/>
      <c r="AF98" s="258"/>
      <c r="AG98" s="258"/>
      <c r="AH98" s="258"/>
      <c r="AI98" s="258"/>
      <c r="AJ98" s="258"/>
      <c r="AK98" s="367"/>
      <c r="AL98" s="262">
        <f t="shared" ref="AL98:AL99" si="42">SUM(G98:AJ98)</f>
        <v>0</v>
      </c>
      <c r="AM98" s="265"/>
      <c r="AN98" s="263" t="b">
        <v>0</v>
      </c>
    </row>
    <row r="99" ht="15.75" customHeight="1">
      <c r="A99" s="313" t="s">
        <v>24</v>
      </c>
      <c r="B99" s="314" t="s">
        <v>68</v>
      </c>
      <c r="C99" s="314" t="s">
        <v>15</v>
      </c>
      <c r="D99" s="314"/>
      <c r="E99" s="205"/>
      <c r="F99" s="205"/>
      <c r="G99" s="258"/>
      <c r="H99" s="258"/>
      <c r="I99" s="366"/>
      <c r="J99" s="366"/>
      <c r="K99" s="258"/>
      <c r="L99" s="258"/>
      <c r="M99" s="258"/>
      <c r="N99" s="258"/>
      <c r="O99" s="258"/>
      <c r="P99" s="367"/>
      <c r="Q99" s="367"/>
      <c r="R99" s="258"/>
      <c r="S99" s="258"/>
      <c r="T99" s="258"/>
      <c r="U99" s="258"/>
      <c r="V99" s="258"/>
      <c r="W99" s="257"/>
      <c r="X99" s="367"/>
      <c r="Y99" s="258"/>
      <c r="Z99" s="258"/>
      <c r="AA99" s="258"/>
      <c r="AB99" s="258"/>
      <c r="AC99" s="258"/>
      <c r="AD99" s="367"/>
      <c r="AE99" s="367"/>
      <c r="AF99" s="258"/>
      <c r="AG99" s="258"/>
      <c r="AH99" s="258"/>
      <c r="AI99" s="258"/>
      <c r="AJ99" s="258"/>
      <c r="AK99" s="367"/>
      <c r="AL99" s="262">
        <f t="shared" si="42"/>
        <v>0</v>
      </c>
      <c r="AM99" s="265"/>
      <c r="AN99" s="263" t="b">
        <v>0</v>
      </c>
    </row>
    <row r="100" ht="15.75" customHeight="1">
      <c r="A100" s="311" t="s">
        <v>24</v>
      </c>
      <c r="B100" s="291" t="s">
        <v>68</v>
      </c>
      <c r="C100" s="291" t="s">
        <v>11</v>
      </c>
      <c r="D100" s="291" t="s">
        <v>141</v>
      </c>
      <c r="E100" s="291"/>
      <c r="F100" s="291"/>
      <c r="G100" s="268">
        <f t="shared" ref="G100:AK100" si="43">SUM(G98:G99)</f>
        <v>0</v>
      </c>
      <c r="H100" s="268">
        <f t="shared" si="43"/>
        <v>0</v>
      </c>
      <c r="I100" s="268">
        <f t="shared" si="43"/>
        <v>0</v>
      </c>
      <c r="J100" s="268">
        <f t="shared" si="43"/>
        <v>0</v>
      </c>
      <c r="K100" s="268">
        <f t="shared" si="43"/>
        <v>0</v>
      </c>
      <c r="L100" s="268">
        <f t="shared" si="43"/>
        <v>0</v>
      </c>
      <c r="M100" s="268">
        <f t="shared" si="43"/>
        <v>0</v>
      </c>
      <c r="N100" s="268">
        <f t="shared" si="43"/>
        <v>0</v>
      </c>
      <c r="O100" s="268">
        <f t="shared" si="43"/>
        <v>0</v>
      </c>
      <c r="P100" s="268">
        <f t="shared" si="43"/>
        <v>0</v>
      </c>
      <c r="Q100" s="268">
        <f t="shared" si="43"/>
        <v>0</v>
      </c>
      <c r="R100" s="268">
        <f t="shared" si="43"/>
        <v>0</v>
      </c>
      <c r="S100" s="268">
        <f t="shared" si="43"/>
        <v>0</v>
      </c>
      <c r="T100" s="268">
        <f t="shared" si="43"/>
        <v>0</v>
      </c>
      <c r="U100" s="268">
        <f t="shared" si="43"/>
        <v>0</v>
      </c>
      <c r="V100" s="268">
        <f t="shared" si="43"/>
        <v>0</v>
      </c>
      <c r="W100" s="268">
        <f t="shared" si="43"/>
        <v>0</v>
      </c>
      <c r="X100" s="268">
        <f t="shared" si="43"/>
        <v>0</v>
      </c>
      <c r="Y100" s="268">
        <f t="shared" si="43"/>
        <v>0</v>
      </c>
      <c r="Z100" s="268">
        <f t="shared" si="43"/>
        <v>0</v>
      </c>
      <c r="AA100" s="268">
        <f t="shared" si="43"/>
        <v>0</v>
      </c>
      <c r="AB100" s="268">
        <f t="shared" si="43"/>
        <v>0</v>
      </c>
      <c r="AC100" s="268">
        <f t="shared" si="43"/>
        <v>0</v>
      </c>
      <c r="AD100" s="268">
        <f t="shared" si="43"/>
        <v>0</v>
      </c>
      <c r="AE100" s="268">
        <f t="shared" si="43"/>
        <v>0</v>
      </c>
      <c r="AF100" s="268">
        <f t="shared" si="43"/>
        <v>0</v>
      </c>
      <c r="AG100" s="268">
        <f t="shared" si="43"/>
        <v>0</v>
      </c>
      <c r="AH100" s="268">
        <f t="shared" si="43"/>
        <v>0</v>
      </c>
      <c r="AI100" s="268">
        <f t="shared" si="43"/>
        <v>0</v>
      </c>
      <c r="AJ100" s="268">
        <f t="shared" si="43"/>
        <v>0</v>
      </c>
      <c r="AK100" s="268">
        <f t="shared" si="43"/>
        <v>0</v>
      </c>
      <c r="AL100" s="269">
        <f t="shared" ref="AL100:AL101" si="44">SUM(G100:AK100)</f>
        <v>0</v>
      </c>
      <c r="AM100" s="307"/>
      <c r="AN100" s="270" t="b">
        <v>0</v>
      </c>
    </row>
    <row r="101" ht="15.75" customHeight="1">
      <c r="A101" s="313" t="s">
        <v>24</v>
      </c>
      <c r="B101" s="314" t="s">
        <v>74</v>
      </c>
      <c r="C101" s="314" t="s">
        <v>11</v>
      </c>
      <c r="D101" s="314" t="s">
        <v>163</v>
      </c>
      <c r="E101" s="205"/>
      <c r="F101" s="205"/>
      <c r="G101" s="258">
        <v>4.0</v>
      </c>
      <c r="H101" s="258">
        <v>4.0</v>
      </c>
      <c r="I101" s="366">
        <v>4.0</v>
      </c>
      <c r="J101" s="366">
        <v>4.0</v>
      </c>
      <c r="K101" s="258">
        <v>4.0</v>
      </c>
      <c r="L101" s="258">
        <v>4.0</v>
      </c>
      <c r="M101" s="258">
        <v>4.0</v>
      </c>
      <c r="N101" s="258">
        <v>4.0</v>
      </c>
      <c r="O101" s="258">
        <v>4.0</v>
      </c>
      <c r="P101" s="367">
        <v>4.0</v>
      </c>
      <c r="Q101" s="367">
        <v>4.0</v>
      </c>
      <c r="R101" s="258">
        <v>4.0</v>
      </c>
      <c r="S101" s="258">
        <v>4.0</v>
      </c>
      <c r="T101" s="258">
        <v>4.0</v>
      </c>
      <c r="U101" s="258">
        <v>4.0</v>
      </c>
      <c r="V101" s="258">
        <v>4.0</v>
      </c>
      <c r="W101" s="257">
        <v>4.0</v>
      </c>
      <c r="X101" s="367">
        <v>4.0</v>
      </c>
      <c r="Y101" s="258">
        <v>4.0</v>
      </c>
      <c r="Z101" s="258">
        <v>4.0</v>
      </c>
      <c r="AA101" s="258">
        <v>4.0</v>
      </c>
      <c r="AB101" s="258">
        <v>4.0</v>
      </c>
      <c r="AC101" s="258">
        <v>4.0</v>
      </c>
      <c r="AD101" s="367">
        <v>4.0</v>
      </c>
      <c r="AE101" s="367">
        <v>4.0</v>
      </c>
      <c r="AF101" s="258">
        <v>4.0</v>
      </c>
      <c r="AG101" s="258">
        <v>4.0</v>
      </c>
      <c r="AH101" s="258">
        <v>4.0</v>
      </c>
      <c r="AI101" s="258">
        <v>4.0</v>
      </c>
      <c r="AJ101" s="258">
        <v>4.0</v>
      </c>
      <c r="AK101" s="367">
        <v>4.0</v>
      </c>
      <c r="AL101" s="262">
        <f t="shared" si="44"/>
        <v>124</v>
      </c>
      <c r="AM101" s="265"/>
      <c r="AN101" s="263" t="b">
        <v>0</v>
      </c>
    </row>
    <row r="102" ht="15.75" customHeight="1">
      <c r="A102" s="313" t="s">
        <v>24</v>
      </c>
      <c r="B102" s="314" t="s">
        <v>74</v>
      </c>
      <c r="C102" s="314" t="s">
        <v>11</v>
      </c>
      <c r="D102" s="314"/>
      <c r="E102" s="205"/>
      <c r="F102" s="205"/>
      <c r="G102" s="258"/>
      <c r="H102" s="258"/>
      <c r="I102" s="366"/>
      <c r="J102" s="366"/>
      <c r="K102" s="258"/>
      <c r="L102" s="258"/>
      <c r="M102" s="258"/>
      <c r="N102" s="258"/>
      <c r="O102" s="258"/>
      <c r="P102" s="367"/>
      <c r="Q102" s="367"/>
      <c r="R102" s="258"/>
      <c r="S102" s="258"/>
      <c r="T102" s="258"/>
      <c r="U102" s="258"/>
      <c r="V102" s="258"/>
      <c r="W102" s="257"/>
      <c r="X102" s="367"/>
      <c r="Y102" s="258"/>
      <c r="Z102" s="258"/>
      <c r="AA102" s="258"/>
      <c r="AB102" s="258"/>
      <c r="AC102" s="258"/>
      <c r="AD102" s="367"/>
      <c r="AE102" s="367"/>
      <c r="AF102" s="258"/>
      <c r="AG102" s="258"/>
      <c r="AH102" s="258"/>
      <c r="AI102" s="258"/>
      <c r="AJ102" s="258"/>
      <c r="AK102" s="367"/>
      <c r="AL102" s="262">
        <f>SUM(G102:AJ102)</f>
        <v>0</v>
      </c>
      <c r="AM102" s="265"/>
      <c r="AN102" s="263" t="b">
        <v>0</v>
      </c>
    </row>
    <row r="103" ht="15.75" customHeight="1">
      <c r="A103" s="311" t="s">
        <v>24</v>
      </c>
      <c r="B103" s="291" t="s">
        <v>74</v>
      </c>
      <c r="C103" s="291" t="s">
        <v>11</v>
      </c>
      <c r="D103" s="291" t="s">
        <v>141</v>
      </c>
      <c r="E103" s="291"/>
      <c r="F103" s="291"/>
      <c r="G103" s="268">
        <f t="shared" ref="G103:AK103" si="45">SUM(G101:G102)</f>
        <v>4</v>
      </c>
      <c r="H103" s="268">
        <f t="shared" si="45"/>
        <v>4</v>
      </c>
      <c r="I103" s="268">
        <f t="shared" si="45"/>
        <v>4</v>
      </c>
      <c r="J103" s="268">
        <f t="shared" si="45"/>
        <v>4</v>
      </c>
      <c r="K103" s="268">
        <f t="shared" si="45"/>
        <v>4</v>
      </c>
      <c r="L103" s="268">
        <f t="shared" si="45"/>
        <v>4</v>
      </c>
      <c r="M103" s="268">
        <f t="shared" si="45"/>
        <v>4</v>
      </c>
      <c r="N103" s="268">
        <f t="shared" si="45"/>
        <v>4</v>
      </c>
      <c r="O103" s="268">
        <f t="shared" si="45"/>
        <v>4</v>
      </c>
      <c r="P103" s="268">
        <f t="shared" si="45"/>
        <v>4</v>
      </c>
      <c r="Q103" s="268">
        <f t="shared" si="45"/>
        <v>4</v>
      </c>
      <c r="R103" s="268">
        <f t="shared" si="45"/>
        <v>4</v>
      </c>
      <c r="S103" s="268">
        <f t="shared" si="45"/>
        <v>4</v>
      </c>
      <c r="T103" s="268">
        <f t="shared" si="45"/>
        <v>4</v>
      </c>
      <c r="U103" s="268">
        <f t="shared" si="45"/>
        <v>4</v>
      </c>
      <c r="V103" s="268">
        <f t="shared" si="45"/>
        <v>4</v>
      </c>
      <c r="W103" s="268">
        <f t="shared" si="45"/>
        <v>4</v>
      </c>
      <c r="X103" s="268">
        <f t="shared" si="45"/>
        <v>4</v>
      </c>
      <c r="Y103" s="268">
        <f t="shared" si="45"/>
        <v>4</v>
      </c>
      <c r="Z103" s="268">
        <f t="shared" si="45"/>
        <v>4</v>
      </c>
      <c r="AA103" s="268">
        <f t="shared" si="45"/>
        <v>4</v>
      </c>
      <c r="AB103" s="268">
        <f t="shared" si="45"/>
        <v>4</v>
      </c>
      <c r="AC103" s="268">
        <f t="shared" si="45"/>
        <v>4</v>
      </c>
      <c r="AD103" s="268">
        <f t="shared" si="45"/>
        <v>4</v>
      </c>
      <c r="AE103" s="268">
        <f t="shared" si="45"/>
        <v>4</v>
      </c>
      <c r="AF103" s="268">
        <f t="shared" si="45"/>
        <v>4</v>
      </c>
      <c r="AG103" s="268">
        <f t="shared" si="45"/>
        <v>4</v>
      </c>
      <c r="AH103" s="268">
        <f t="shared" si="45"/>
        <v>4</v>
      </c>
      <c r="AI103" s="268">
        <f t="shared" si="45"/>
        <v>4</v>
      </c>
      <c r="AJ103" s="268">
        <f t="shared" si="45"/>
        <v>4</v>
      </c>
      <c r="AK103" s="268">
        <f t="shared" si="45"/>
        <v>4</v>
      </c>
      <c r="AL103" s="269">
        <f t="shared" ref="AL103:AL104" si="46">SUM(G103:AK103)</f>
        <v>124</v>
      </c>
      <c r="AM103" s="315"/>
      <c r="AN103" s="270" t="b">
        <v>0</v>
      </c>
    </row>
    <row r="104" ht="15.75" customHeight="1">
      <c r="A104" s="313" t="s">
        <v>24</v>
      </c>
      <c r="B104" s="314" t="s">
        <v>74</v>
      </c>
      <c r="C104" s="314" t="s">
        <v>15</v>
      </c>
      <c r="D104" s="314" t="s">
        <v>257</v>
      </c>
      <c r="E104" s="205"/>
      <c r="F104" s="205"/>
      <c r="G104" s="258"/>
      <c r="H104" s="258">
        <v>2.0</v>
      </c>
      <c r="I104" s="366"/>
      <c r="J104" s="366"/>
      <c r="K104" s="258">
        <v>2.0</v>
      </c>
      <c r="L104" s="258"/>
      <c r="M104" s="258">
        <v>2.0</v>
      </c>
      <c r="N104" s="258"/>
      <c r="O104" s="258"/>
      <c r="P104" s="367"/>
      <c r="Q104" s="367"/>
      <c r="R104" s="258">
        <v>2.0</v>
      </c>
      <c r="S104" s="258"/>
      <c r="T104" s="258">
        <v>2.0</v>
      </c>
      <c r="U104" s="258"/>
      <c r="V104" s="258">
        <v>2.0</v>
      </c>
      <c r="W104" s="257"/>
      <c r="X104" s="367"/>
      <c r="Y104" s="258">
        <v>2.0</v>
      </c>
      <c r="Z104" s="258"/>
      <c r="AA104" s="258">
        <v>2.0</v>
      </c>
      <c r="AB104" s="258"/>
      <c r="AC104" s="258">
        <v>2.0</v>
      </c>
      <c r="AD104" s="367"/>
      <c r="AE104" s="367"/>
      <c r="AF104" s="258">
        <v>2.0</v>
      </c>
      <c r="AG104" s="258"/>
      <c r="AH104" s="258"/>
      <c r="AI104" s="258"/>
      <c r="AJ104" s="258">
        <v>2.0</v>
      </c>
      <c r="AK104" s="367"/>
      <c r="AL104" s="262">
        <f t="shared" si="46"/>
        <v>22</v>
      </c>
      <c r="AM104" s="317"/>
      <c r="AN104" s="263" t="b">
        <v>1</v>
      </c>
    </row>
    <row r="105" ht="15.75" customHeight="1">
      <c r="A105" s="313" t="s">
        <v>24</v>
      </c>
      <c r="B105" s="314" t="s">
        <v>74</v>
      </c>
      <c r="C105" s="314" t="s">
        <v>15</v>
      </c>
      <c r="D105" s="314" t="s">
        <v>253</v>
      </c>
      <c r="E105" s="205"/>
      <c r="F105" s="205"/>
      <c r="G105" s="258">
        <v>2.0</v>
      </c>
      <c r="H105" s="258"/>
      <c r="I105" s="366"/>
      <c r="J105" s="366"/>
      <c r="K105" s="258"/>
      <c r="L105" s="258">
        <v>2.0</v>
      </c>
      <c r="M105" s="258"/>
      <c r="N105" s="258">
        <v>2.0</v>
      </c>
      <c r="O105" s="258"/>
      <c r="P105" s="367"/>
      <c r="Q105" s="367"/>
      <c r="R105" s="258"/>
      <c r="S105" s="258">
        <v>2.0</v>
      </c>
      <c r="T105" s="258"/>
      <c r="U105" s="258">
        <v>2.0</v>
      </c>
      <c r="V105" s="258"/>
      <c r="W105" s="257"/>
      <c r="X105" s="367"/>
      <c r="Y105" s="258"/>
      <c r="Z105" s="258">
        <v>2.0</v>
      </c>
      <c r="AA105" s="258"/>
      <c r="AB105" s="258">
        <v>2.0</v>
      </c>
      <c r="AC105" s="258"/>
      <c r="AD105" s="367"/>
      <c r="AE105" s="367"/>
      <c r="AF105" s="258"/>
      <c r="AG105" s="258">
        <v>2.0</v>
      </c>
      <c r="AH105" s="258">
        <v>2.0</v>
      </c>
      <c r="AI105" s="258">
        <v>2.0</v>
      </c>
      <c r="AJ105" s="258"/>
      <c r="AK105" s="367"/>
      <c r="AL105" s="262">
        <f>SUM(G105:AJ105)</f>
        <v>20</v>
      </c>
      <c r="AM105" s="265"/>
      <c r="AN105" s="263" t="b">
        <v>1</v>
      </c>
    </row>
    <row r="106" ht="15.75" customHeight="1">
      <c r="A106" s="311" t="s">
        <v>24</v>
      </c>
      <c r="B106" s="291" t="s">
        <v>74</v>
      </c>
      <c r="C106" s="291" t="s">
        <v>15</v>
      </c>
      <c r="D106" s="291" t="s">
        <v>245</v>
      </c>
      <c r="E106" s="291"/>
      <c r="F106" s="291"/>
      <c r="G106" s="318">
        <f t="shared" ref="G106:AK106" si="47">SUM(G104:G105)</f>
        <v>2</v>
      </c>
      <c r="H106" s="318">
        <f t="shared" si="47"/>
        <v>2</v>
      </c>
      <c r="I106" s="318">
        <f t="shared" si="47"/>
        <v>0</v>
      </c>
      <c r="J106" s="318">
        <f t="shared" si="47"/>
        <v>0</v>
      </c>
      <c r="K106" s="318">
        <f t="shared" si="47"/>
        <v>2</v>
      </c>
      <c r="L106" s="318">
        <f t="shared" si="47"/>
        <v>2</v>
      </c>
      <c r="M106" s="318">
        <f t="shared" si="47"/>
        <v>2</v>
      </c>
      <c r="N106" s="318">
        <f t="shared" si="47"/>
        <v>2</v>
      </c>
      <c r="O106" s="318">
        <f t="shared" si="47"/>
        <v>0</v>
      </c>
      <c r="P106" s="318">
        <f t="shared" si="47"/>
        <v>0</v>
      </c>
      <c r="Q106" s="318">
        <f t="shared" si="47"/>
        <v>0</v>
      </c>
      <c r="R106" s="318">
        <f t="shared" si="47"/>
        <v>2</v>
      </c>
      <c r="S106" s="318">
        <f t="shared" si="47"/>
        <v>2</v>
      </c>
      <c r="T106" s="318">
        <f t="shared" si="47"/>
        <v>2</v>
      </c>
      <c r="U106" s="318">
        <f t="shared" si="47"/>
        <v>2</v>
      </c>
      <c r="V106" s="318">
        <f t="shared" si="47"/>
        <v>2</v>
      </c>
      <c r="W106" s="318">
        <f t="shared" si="47"/>
        <v>0</v>
      </c>
      <c r="X106" s="318">
        <f t="shared" si="47"/>
        <v>0</v>
      </c>
      <c r="Y106" s="318">
        <f t="shared" si="47"/>
        <v>2</v>
      </c>
      <c r="Z106" s="318">
        <f t="shared" si="47"/>
        <v>2</v>
      </c>
      <c r="AA106" s="318">
        <f t="shared" si="47"/>
        <v>2</v>
      </c>
      <c r="AB106" s="318">
        <f t="shared" si="47"/>
        <v>2</v>
      </c>
      <c r="AC106" s="318">
        <f t="shared" si="47"/>
        <v>2</v>
      </c>
      <c r="AD106" s="318">
        <f t="shared" si="47"/>
        <v>0</v>
      </c>
      <c r="AE106" s="318">
        <f t="shared" si="47"/>
        <v>0</v>
      </c>
      <c r="AF106" s="318">
        <f t="shared" si="47"/>
        <v>2</v>
      </c>
      <c r="AG106" s="318">
        <f t="shared" si="47"/>
        <v>2</v>
      </c>
      <c r="AH106" s="318">
        <f t="shared" si="47"/>
        <v>2</v>
      </c>
      <c r="AI106" s="318">
        <f t="shared" si="47"/>
        <v>2</v>
      </c>
      <c r="AJ106" s="318">
        <f t="shared" si="47"/>
        <v>2</v>
      </c>
      <c r="AK106" s="318">
        <f t="shared" si="47"/>
        <v>0</v>
      </c>
      <c r="AL106" s="269">
        <f>SUM(G106:AK106)</f>
        <v>42</v>
      </c>
      <c r="AM106" s="315"/>
      <c r="AN106" s="270" t="b">
        <v>0</v>
      </c>
    </row>
    <row r="107" ht="15.75" customHeight="1">
      <c r="A107" s="313" t="s">
        <v>24</v>
      </c>
      <c r="B107" s="314" t="s">
        <v>74</v>
      </c>
      <c r="C107" s="256" t="s">
        <v>22</v>
      </c>
      <c r="D107" s="256" t="s">
        <v>280</v>
      </c>
      <c r="E107" s="205"/>
      <c r="F107" s="205"/>
      <c r="G107" s="258"/>
      <c r="H107" s="258"/>
      <c r="I107" s="366"/>
      <c r="J107" s="366"/>
      <c r="K107" s="258"/>
      <c r="L107" s="258"/>
      <c r="M107" s="258"/>
      <c r="N107" s="258"/>
      <c r="O107" s="258"/>
      <c r="P107" s="367"/>
      <c r="Q107" s="367"/>
      <c r="R107" s="258"/>
      <c r="S107" s="258"/>
      <c r="T107" s="258"/>
      <c r="U107" s="258"/>
      <c r="V107" s="258"/>
      <c r="W107" s="257"/>
      <c r="X107" s="367"/>
      <c r="Y107" s="258"/>
      <c r="Z107" s="258"/>
      <c r="AA107" s="258"/>
      <c r="AB107" s="258"/>
      <c r="AC107" s="258"/>
      <c r="AD107" s="367"/>
      <c r="AE107" s="367"/>
      <c r="AF107" s="258"/>
      <c r="AG107" s="258"/>
      <c r="AH107" s="258">
        <v>1.0</v>
      </c>
      <c r="AI107" s="258"/>
      <c r="AJ107" s="258"/>
      <c r="AK107" s="367"/>
      <c r="AL107" s="262">
        <f>SUM(G107:AJ107)</f>
        <v>1</v>
      </c>
      <c r="AM107" s="265"/>
      <c r="AN107" s="263" t="b">
        <v>0</v>
      </c>
    </row>
    <row r="108" ht="15.75" customHeight="1">
      <c r="A108" s="311" t="s">
        <v>24</v>
      </c>
      <c r="B108" s="291" t="s">
        <v>74</v>
      </c>
      <c r="C108" s="291" t="s">
        <v>22</v>
      </c>
      <c r="D108" s="291" t="s">
        <v>279</v>
      </c>
      <c r="E108" s="291"/>
      <c r="F108" s="291"/>
      <c r="G108" s="268">
        <f t="shared" ref="G108:AK108" si="48">SUM(G107)</f>
        <v>0</v>
      </c>
      <c r="H108" s="268">
        <f t="shared" si="48"/>
        <v>0</v>
      </c>
      <c r="I108" s="268">
        <f t="shared" si="48"/>
        <v>0</v>
      </c>
      <c r="J108" s="268">
        <f t="shared" si="48"/>
        <v>0</v>
      </c>
      <c r="K108" s="268">
        <f t="shared" si="48"/>
        <v>0</v>
      </c>
      <c r="L108" s="268">
        <f t="shared" si="48"/>
        <v>0</v>
      </c>
      <c r="M108" s="268">
        <f t="shared" si="48"/>
        <v>0</v>
      </c>
      <c r="N108" s="268">
        <f t="shared" si="48"/>
        <v>0</v>
      </c>
      <c r="O108" s="268">
        <f t="shared" si="48"/>
        <v>0</v>
      </c>
      <c r="P108" s="268">
        <f t="shared" si="48"/>
        <v>0</v>
      </c>
      <c r="Q108" s="268">
        <f t="shared" si="48"/>
        <v>0</v>
      </c>
      <c r="R108" s="268">
        <f t="shared" si="48"/>
        <v>0</v>
      </c>
      <c r="S108" s="268">
        <f t="shared" si="48"/>
        <v>0</v>
      </c>
      <c r="T108" s="268">
        <f t="shared" si="48"/>
        <v>0</v>
      </c>
      <c r="U108" s="268">
        <f t="shared" si="48"/>
        <v>0</v>
      </c>
      <c r="V108" s="268">
        <f t="shared" si="48"/>
        <v>0</v>
      </c>
      <c r="W108" s="268">
        <f t="shared" si="48"/>
        <v>0</v>
      </c>
      <c r="X108" s="268">
        <f t="shared" si="48"/>
        <v>0</v>
      </c>
      <c r="Y108" s="268">
        <f t="shared" si="48"/>
        <v>0</v>
      </c>
      <c r="Z108" s="268">
        <f t="shared" si="48"/>
        <v>0</v>
      </c>
      <c r="AA108" s="268">
        <f t="shared" si="48"/>
        <v>0</v>
      </c>
      <c r="AB108" s="268">
        <f t="shared" si="48"/>
        <v>0</v>
      </c>
      <c r="AC108" s="268">
        <f t="shared" si="48"/>
        <v>0</v>
      </c>
      <c r="AD108" s="268">
        <f t="shared" si="48"/>
        <v>0</v>
      </c>
      <c r="AE108" s="268">
        <f t="shared" si="48"/>
        <v>0</v>
      </c>
      <c r="AF108" s="268">
        <f t="shared" si="48"/>
        <v>0</v>
      </c>
      <c r="AG108" s="268">
        <f t="shared" si="48"/>
        <v>0</v>
      </c>
      <c r="AH108" s="268">
        <f t="shared" si="48"/>
        <v>1</v>
      </c>
      <c r="AI108" s="268">
        <f t="shared" si="48"/>
        <v>0</v>
      </c>
      <c r="AJ108" s="268">
        <f t="shared" si="48"/>
        <v>0</v>
      </c>
      <c r="AK108" s="268">
        <f t="shared" si="48"/>
        <v>0</v>
      </c>
      <c r="AL108" s="269">
        <f t="shared" ref="AL108:AL109" si="49">SUM(G108:AK108)</f>
        <v>1</v>
      </c>
      <c r="AM108" s="315"/>
      <c r="AN108" s="270" t="b">
        <v>0</v>
      </c>
    </row>
    <row r="109" ht="15.75" customHeight="1">
      <c r="A109" s="313" t="s">
        <v>24</v>
      </c>
      <c r="B109" s="314" t="s">
        <v>74</v>
      </c>
      <c r="C109" s="256" t="s">
        <v>7</v>
      </c>
      <c r="D109" s="256" t="s">
        <v>269</v>
      </c>
      <c r="E109" s="205"/>
      <c r="F109" s="205"/>
      <c r="G109" s="258"/>
      <c r="H109" s="258"/>
      <c r="I109" s="366">
        <v>1.0</v>
      </c>
      <c r="J109" s="366"/>
      <c r="K109" s="258"/>
      <c r="L109" s="258">
        <v>1.0</v>
      </c>
      <c r="M109" s="258"/>
      <c r="N109" s="258"/>
      <c r="O109" s="258">
        <v>1.0</v>
      </c>
      <c r="P109" s="367"/>
      <c r="Q109" s="367"/>
      <c r="R109" s="258"/>
      <c r="S109" s="258">
        <v>1.0</v>
      </c>
      <c r="T109" s="258"/>
      <c r="U109" s="258"/>
      <c r="V109" s="258">
        <v>1.0</v>
      </c>
      <c r="W109" s="257"/>
      <c r="X109" s="367"/>
      <c r="Y109" s="258"/>
      <c r="Z109" s="258">
        <v>1.0</v>
      </c>
      <c r="AA109" s="258"/>
      <c r="AB109" s="258"/>
      <c r="AC109" s="258">
        <v>1.0</v>
      </c>
      <c r="AD109" s="367"/>
      <c r="AE109" s="367"/>
      <c r="AF109" s="258"/>
      <c r="AG109" s="258">
        <v>1.0</v>
      </c>
      <c r="AH109" s="258"/>
      <c r="AI109" s="258"/>
      <c r="AJ109" s="258">
        <v>1.0</v>
      </c>
      <c r="AK109" s="367"/>
      <c r="AL109" s="262">
        <f t="shared" si="49"/>
        <v>9</v>
      </c>
      <c r="AM109" s="265"/>
      <c r="AN109" s="263" t="b">
        <v>1</v>
      </c>
    </row>
    <row r="110" ht="15.75" customHeight="1">
      <c r="A110" s="313" t="s">
        <v>24</v>
      </c>
      <c r="B110" s="314" t="s">
        <v>74</v>
      </c>
      <c r="C110" s="256" t="s">
        <v>7</v>
      </c>
      <c r="D110" s="256" t="s">
        <v>275</v>
      </c>
      <c r="E110" s="205"/>
      <c r="F110" s="205"/>
      <c r="G110" s="258"/>
      <c r="H110" s="258"/>
      <c r="I110" s="366"/>
      <c r="J110" s="366"/>
      <c r="K110" s="258"/>
      <c r="L110" s="258"/>
      <c r="M110" s="258"/>
      <c r="N110" s="258"/>
      <c r="O110" s="258"/>
      <c r="P110" s="367"/>
      <c r="Q110" s="367"/>
      <c r="R110" s="258"/>
      <c r="S110" s="258"/>
      <c r="T110" s="258"/>
      <c r="U110" s="258"/>
      <c r="V110" s="258"/>
      <c r="W110" s="257"/>
      <c r="X110" s="367"/>
      <c r="Y110" s="258"/>
      <c r="Z110" s="258"/>
      <c r="AA110" s="258"/>
      <c r="AB110" s="258"/>
      <c r="AC110" s="258"/>
      <c r="AD110" s="367"/>
      <c r="AE110" s="367"/>
      <c r="AF110" s="258"/>
      <c r="AG110" s="258"/>
      <c r="AH110" s="258"/>
      <c r="AI110" s="258"/>
      <c r="AJ110" s="258"/>
      <c r="AK110" s="367"/>
      <c r="AL110" s="262">
        <f>SUM(G110:AJ110)</f>
        <v>0</v>
      </c>
      <c r="AM110" s="265"/>
      <c r="AN110" s="263" t="b">
        <v>0</v>
      </c>
    </row>
    <row r="111" ht="15.75" customHeight="1">
      <c r="A111" s="311" t="s">
        <v>24</v>
      </c>
      <c r="B111" s="291" t="s">
        <v>74</v>
      </c>
      <c r="C111" s="291" t="s">
        <v>7</v>
      </c>
      <c r="D111" s="291" t="s">
        <v>267</v>
      </c>
      <c r="E111" s="32"/>
      <c r="F111" s="32"/>
      <c r="G111" s="268">
        <f t="shared" ref="G111:AK111" si="50">SUM(G109:G110)</f>
        <v>0</v>
      </c>
      <c r="H111" s="268">
        <f t="shared" si="50"/>
        <v>0</v>
      </c>
      <c r="I111" s="268">
        <f t="shared" si="50"/>
        <v>1</v>
      </c>
      <c r="J111" s="268">
        <f t="shared" si="50"/>
        <v>0</v>
      </c>
      <c r="K111" s="268">
        <f t="shared" si="50"/>
        <v>0</v>
      </c>
      <c r="L111" s="268">
        <f t="shared" si="50"/>
        <v>1</v>
      </c>
      <c r="M111" s="268">
        <f t="shared" si="50"/>
        <v>0</v>
      </c>
      <c r="N111" s="268">
        <f t="shared" si="50"/>
        <v>0</v>
      </c>
      <c r="O111" s="268">
        <f t="shared" si="50"/>
        <v>1</v>
      </c>
      <c r="P111" s="268">
        <f t="shared" si="50"/>
        <v>0</v>
      </c>
      <c r="Q111" s="268">
        <f t="shared" si="50"/>
        <v>0</v>
      </c>
      <c r="R111" s="268">
        <f t="shared" si="50"/>
        <v>0</v>
      </c>
      <c r="S111" s="268">
        <f t="shared" si="50"/>
        <v>1</v>
      </c>
      <c r="T111" s="268">
        <f t="shared" si="50"/>
        <v>0</v>
      </c>
      <c r="U111" s="268">
        <f t="shared" si="50"/>
        <v>0</v>
      </c>
      <c r="V111" s="268">
        <f t="shared" si="50"/>
        <v>1</v>
      </c>
      <c r="W111" s="268">
        <f t="shared" si="50"/>
        <v>0</v>
      </c>
      <c r="X111" s="268">
        <f t="shared" si="50"/>
        <v>0</v>
      </c>
      <c r="Y111" s="268">
        <f t="shared" si="50"/>
        <v>0</v>
      </c>
      <c r="Z111" s="268">
        <f t="shared" si="50"/>
        <v>1</v>
      </c>
      <c r="AA111" s="268">
        <f t="shared" si="50"/>
        <v>0</v>
      </c>
      <c r="AB111" s="268">
        <f t="shared" si="50"/>
        <v>0</v>
      </c>
      <c r="AC111" s="268">
        <f t="shared" si="50"/>
        <v>1</v>
      </c>
      <c r="AD111" s="268">
        <f t="shared" si="50"/>
        <v>0</v>
      </c>
      <c r="AE111" s="268">
        <f t="shared" si="50"/>
        <v>0</v>
      </c>
      <c r="AF111" s="268">
        <f t="shared" si="50"/>
        <v>0</v>
      </c>
      <c r="AG111" s="268">
        <f t="shared" si="50"/>
        <v>1</v>
      </c>
      <c r="AH111" s="268">
        <f t="shared" si="50"/>
        <v>0</v>
      </c>
      <c r="AI111" s="268">
        <f t="shared" si="50"/>
        <v>0</v>
      </c>
      <c r="AJ111" s="268">
        <f t="shared" si="50"/>
        <v>1</v>
      </c>
      <c r="AK111" s="268">
        <f t="shared" si="50"/>
        <v>0</v>
      </c>
      <c r="AL111" s="269">
        <f t="shared" ref="AL111:AL115" si="51">SUM(G111:AK111)</f>
        <v>9</v>
      </c>
      <c r="AM111" s="315"/>
      <c r="AN111" s="270" t="b">
        <v>0</v>
      </c>
    </row>
    <row r="112" ht="15.75" customHeight="1">
      <c r="A112" s="313" t="s">
        <v>24</v>
      </c>
      <c r="B112" s="314" t="s">
        <v>74</v>
      </c>
      <c r="C112" s="256" t="s">
        <v>18</v>
      </c>
      <c r="D112" s="256" t="s">
        <v>282</v>
      </c>
      <c r="E112" s="205"/>
      <c r="F112" s="205"/>
      <c r="G112" s="258"/>
      <c r="H112" s="258"/>
      <c r="I112" s="366">
        <v>1.0</v>
      </c>
      <c r="J112" s="366"/>
      <c r="K112" s="258"/>
      <c r="L112" s="258"/>
      <c r="M112" s="258">
        <v>1.0</v>
      </c>
      <c r="N112" s="258"/>
      <c r="O112" s="258"/>
      <c r="P112" s="367"/>
      <c r="Q112" s="367"/>
      <c r="R112" s="258">
        <v>1.0</v>
      </c>
      <c r="S112" s="258"/>
      <c r="T112" s="258"/>
      <c r="U112" s="258"/>
      <c r="V112" s="258"/>
      <c r="W112" s="257"/>
      <c r="X112" s="367"/>
      <c r="Y112" s="258"/>
      <c r="Z112" s="258"/>
      <c r="AA112" s="258"/>
      <c r="AB112" s="258"/>
      <c r="AC112" s="258"/>
      <c r="AD112" s="367"/>
      <c r="AE112" s="367"/>
      <c r="AF112" s="258"/>
      <c r="AG112" s="258"/>
      <c r="AH112" s="258"/>
      <c r="AI112" s="258"/>
      <c r="AJ112" s="258"/>
      <c r="AK112" s="367"/>
      <c r="AL112" s="262">
        <f t="shared" si="51"/>
        <v>3</v>
      </c>
      <c r="AM112" s="265"/>
      <c r="AN112" s="264" t="b">
        <v>0</v>
      </c>
    </row>
    <row r="113" ht="15.75" customHeight="1">
      <c r="A113" s="311" t="s">
        <v>24</v>
      </c>
      <c r="B113" s="291" t="s">
        <v>74</v>
      </c>
      <c r="C113" s="291" t="s">
        <v>18</v>
      </c>
      <c r="D113" s="291" t="s">
        <v>281</v>
      </c>
      <c r="E113" s="291"/>
      <c r="F113" s="291"/>
      <c r="G113" s="268">
        <f t="shared" ref="G113:AK113" si="52">SUM(G112)</f>
        <v>0</v>
      </c>
      <c r="H113" s="268">
        <f t="shared" si="52"/>
        <v>0</v>
      </c>
      <c r="I113" s="268">
        <f t="shared" si="52"/>
        <v>1</v>
      </c>
      <c r="J113" s="268">
        <f t="shared" si="52"/>
        <v>0</v>
      </c>
      <c r="K113" s="268">
        <f t="shared" si="52"/>
        <v>0</v>
      </c>
      <c r="L113" s="268">
        <f t="shared" si="52"/>
        <v>0</v>
      </c>
      <c r="M113" s="268">
        <f t="shared" si="52"/>
        <v>1</v>
      </c>
      <c r="N113" s="268">
        <f t="shared" si="52"/>
        <v>0</v>
      </c>
      <c r="O113" s="268">
        <f t="shared" si="52"/>
        <v>0</v>
      </c>
      <c r="P113" s="268">
        <f t="shared" si="52"/>
        <v>0</v>
      </c>
      <c r="Q113" s="268">
        <f t="shared" si="52"/>
        <v>0</v>
      </c>
      <c r="R113" s="268">
        <f t="shared" si="52"/>
        <v>1</v>
      </c>
      <c r="S113" s="268">
        <f t="shared" si="52"/>
        <v>0</v>
      </c>
      <c r="T113" s="268">
        <f t="shared" si="52"/>
        <v>0</v>
      </c>
      <c r="U113" s="268">
        <f t="shared" si="52"/>
        <v>0</v>
      </c>
      <c r="V113" s="268">
        <f t="shared" si="52"/>
        <v>0</v>
      </c>
      <c r="W113" s="268">
        <f t="shared" si="52"/>
        <v>0</v>
      </c>
      <c r="X113" s="268">
        <f t="shared" si="52"/>
        <v>0</v>
      </c>
      <c r="Y113" s="268">
        <f t="shared" si="52"/>
        <v>0</v>
      </c>
      <c r="Z113" s="268">
        <f t="shared" si="52"/>
        <v>0</v>
      </c>
      <c r="AA113" s="268">
        <f t="shared" si="52"/>
        <v>0</v>
      </c>
      <c r="AB113" s="268">
        <f t="shared" si="52"/>
        <v>0</v>
      </c>
      <c r="AC113" s="268">
        <f t="shared" si="52"/>
        <v>0</v>
      </c>
      <c r="AD113" s="268">
        <f t="shared" si="52"/>
        <v>0</v>
      </c>
      <c r="AE113" s="268">
        <f t="shared" si="52"/>
        <v>0</v>
      </c>
      <c r="AF113" s="268">
        <f t="shared" si="52"/>
        <v>0</v>
      </c>
      <c r="AG113" s="268">
        <f t="shared" si="52"/>
        <v>0</v>
      </c>
      <c r="AH113" s="268">
        <f t="shared" si="52"/>
        <v>0</v>
      </c>
      <c r="AI113" s="268">
        <f t="shared" si="52"/>
        <v>0</v>
      </c>
      <c r="AJ113" s="268">
        <f t="shared" si="52"/>
        <v>0</v>
      </c>
      <c r="AK113" s="268">
        <f t="shared" si="52"/>
        <v>0</v>
      </c>
      <c r="AL113" s="269">
        <f t="shared" si="51"/>
        <v>3</v>
      </c>
      <c r="AM113" s="315"/>
      <c r="AN113" s="270" t="b">
        <v>0</v>
      </c>
    </row>
    <row r="114" ht="15.75" customHeight="1">
      <c r="A114" s="313" t="s">
        <v>24</v>
      </c>
      <c r="B114" s="314" t="s">
        <v>75</v>
      </c>
      <c r="C114" s="256" t="s">
        <v>15</v>
      </c>
      <c r="D114" s="256" t="s">
        <v>264</v>
      </c>
      <c r="E114" s="205"/>
      <c r="F114" s="205"/>
      <c r="G114" s="258"/>
      <c r="H114" s="258">
        <v>1.0</v>
      </c>
      <c r="I114" s="366"/>
      <c r="J114" s="366"/>
      <c r="K114" s="258">
        <v>1.0</v>
      </c>
      <c r="L114" s="258"/>
      <c r="M114" s="258">
        <v>1.0</v>
      </c>
      <c r="N114" s="258"/>
      <c r="O114" s="258">
        <v>1.0</v>
      </c>
      <c r="P114" s="367"/>
      <c r="Q114" s="367"/>
      <c r="R114" s="258">
        <v>1.0</v>
      </c>
      <c r="S114" s="258"/>
      <c r="T114" s="258">
        <v>1.0</v>
      </c>
      <c r="U114" s="258"/>
      <c r="V114" s="258">
        <v>1.0</v>
      </c>
      <c r="W114" s="257"/>
      <c r="X114" s="367"/>
      <c r="Y114" s="258">
        <v>1.0</v>
      </c>
      <c r="Z114" s="258"/>
      <c r="AA114" s="258"/>
      <c r="AB114" s="258"/>
      <c r="AC114" s="258"/>
      <c r="AD114" s="367"/>
      <c r="AE114" s="367"/>
      <c r="AF114" s="258"/>
      <c r="AG114" s="258"/>
      <c r="AH114" s="258"/>
      <c r="AI114" s="258"/>
      <c r="AJ114" s="258"/>
      <c r="AK114" s="367"/>
      <c r="AL114" s="262">
        <f t="shared" si="51"/>
        <v>8</v>
      </c>
      <c r="AM114" s="265"/>
      <c r="AN114" s="263" t="b">
        <v>0</v>
      </c>
    </row>
    <row r="115" ht="15.75" customHeight="1">
      <c r="A115" s="311" t="s">
        <v>24</v>
      </c>
      <c r="B115" s="291" t="s">
        <v>75</v>
      </c>
      <c r="C115" s="291" t="s">
        <v>15</v>
      </c>
      <c r="D115" s="291" t="s">
        <v>245</v>
      </c>
      <c r="E115" s="291"/>
      <c r="F115" s="291"/>
      <c r="G115" s="268">
        <f t="shared" ref="G115:AK115" si="53">SUM(G114)</f>
        <v>0</v>
      </c>
      <c r="H115" s="268">
        <f t="shared" si="53"/>
        <v>1</v>
      </c>
      <c r="I115" s="268">
        <f t="shared" si="53"/>
        <v>0</v>
      </c>
      <c r="J115" s="268">
        <f t="shared" si="53"/>
        <v>0</v>
      </c>
      <c r="K115" s="268">
        <f t="shared" si="53"/>
        <v>1</v>
      </c>
      <c r="L115" s="268">
        <f t="shared" si="53"/>
        <v>0</v>
      </c>
      <c r="M115" s="268">
        <f t="shared" si="53"/>
        <v>1</v>
      </c>
      <c r="N115" s="268">
        <f t="shared" si="53"/>
        <v>0</v>
      </c>
      <c r="O115" s="268">
        <f t="shared" si="53"/>
        <v>1</v>
      </c>
      <c r="P115" s="268">
        <f t="shared" si="53"/>
        <v>0</v>
      </c>
      <c r="Q115" s="268">
        <f t="shared" si="53"/>
        <v>0</v>
      </c>
      <c r="R115" s="268">
        <f t="shared" si="53"/>
        <v>1</v>
      </c>
      <c r="S115" s="268">
        <f t="shared" si="53"/>
        <v>0</v>
      </c>
      <c r="T115" s="268">
        <f t="shared" si="53"/>
        <v>1</v>
      </c>
      <c r="U115" s="268">
        <f t="shared" si="53"/>
        <v>0</v>
      </c>
      <c r="V115" s="268">
        <f t="shared" si="53"/>
        <v>1</v>
      </c>
      <c r="W115" s="268">
        <f t="shared" si="53"/>
        <v>0</v>
      </c>
      <c r="X115" s="268">
        <f t="shared" si="53"/>
        <v>0</v>
      </c>
      <c r="Y115" s="268">
        <f t="shared" si="53"/>
        <v>1</v>
      </c>
      <c r="Z115" s="268">
        <f t="shared" si="53"/>
        <v>0</v>
      </c>
      <c r="AA115" s="268">
        <f t="shared" si="53"/>
        <v>0</v>
      </c>
      <c r="AB115" s="268">
        <f t="shared" si="53"/>
        <v>0</v>
      </c>
      <c r="AC115" s="268">
        <f t="shared" si="53"/>
        <v>0</v>
      </c>
      <c r="AD115" s="268">
        <f t="shared" si="53"/>
        <v>0</v>
      </c>
      <c r="AE115" s="268">
        <f t="shared" si="53"/>
        <v>0</v>
      </c>
      <c r="AF115" s="268">
        <f t="shared" si="53"/>
        <v>0</v>
      </c>
      <c r="AG115" s="268">
        <f t="shared" si="53"/>
        <v>0</v>
      </c>
      <c r="AH115" s="268">
        <f t="shared" si="53"/>
        <v>0</v>
      </c>
      <c r="AI115" s="268">
        <f t="shared" si="53"/>
        <v>0</v>
      </c>
      <c r="AJ115" s="268">
        <f t="shared" si="53"/>
        <v>0</v>
      </c>
      <c r="AK115" s="268">
        <f t="shared" si="53"/>
        <v>0</v>
      </c>
      <c r="AL115" s="269">
        <f t="shared" si="51"/>
        <v>8</v>
      </c>
      <c r="AM115" s="315"/>
      <c r="AN115" s="270" t="b">
        <v>0</v>
      </c>
    </row>
    <row r="116" ht="15.75" customHeight="1">
      <c r="A116" s="313" t="s">
        <v>24</v>
      </c>
      <c r="B116" s="314" t="s">
        <v>75</v>
      </c>
      <c r="C116" s="256" t="s">
        <v>11</v>
      </c>
      <c r="D116" s="256"/>
      <c r="E116" s="205"/>
      <c r="F116" s="205"/>
      <c r="G116" s="258"/>
      <c r="H116" s="258"/>
      <c r="I116" s="366"/>
      <c r="J116" s="366"/>
      <c r="K116" s="258"/>
      <c r="L116" s="258"/>
      <c r="M116" s="258"/>
      <c r="N116" s="258"/>
      <c r="O116" s="258"/>
      <c r="P116" s="367"/>
      <c r="Q116" s="367"/>
      <c r="R116" s="258"/>
      <c r="S116" s="258"/>
      <c r="T116" s="258"/>
      <c r="U116" s="258"/>
      <c r="V116" s="258"/>
      <c r="W116" s="257"/>
      <c r="X116" s="367"/>
      <c r="Y116" s="258"/>
      <c r="Z116" s="258"/>
      <c r="AA116" s="258"/>
      <c r="AB116" s="258"/>
      <c r="AC116" s="258"/>
      <c r="AD116" s="367"/>
      <c r="AE116" s="367"/>
      <c r="AF116" s="258"/>
      <c r="AG116" s="258"/>
      <c r="AH116" s="258"/>
      <c r="AI116" s="258"/>
      <c r="AJ116" s="258"/>
      <c r="AK116" s="367"/>
      <c r="AL116" s="262">
        <f>SUM(G116:AJ116)</f>
        <v>0</v>
      </c>
      <c r="AM116" s="265"/>
      <c r="AN116" s="263" t="b">
        <v>0</v>
      </c>
    </row>
    <row r="117" ht="15.75" customHeight="1">
      <c r="A117" s="311" t="s">
        <v>24</v>
      </c>
      <c r="B117" s="291" t="s">
        <v>75</v>
      </c>
      <c r="C117" s="291" t="s">
        <v>11</v>
      </c>
      <c r="D117" s="291" t="s">
        <v>141</v>
      </c>
      <c r="E117" s="291"/>
      <c r="F117" s="291"/>
      <c r="G117" s="268">
        <f t="shared" ref="G117:AK117" si="54">SUM(G116)</f>
        <v>0</v>
      </c>
      <c r="H117" s="268">
        <f t="shared" si="54"/>
        <v>0</v>
      </c>
      <c r="I117" s="268">
        <f t="shared" si="54"/>
        <v>0</v>
      </c>
      <c r="J117" s="268">
        <f t="shared" si="54"/>
        <v>0</v>
      </c>
      <c r="K117" s="268">
        <f t="shared" si="54"/>
        <v>0</v>
      </c>
      <c r="L117" s="268">
        <f t="shared" si="54"/>
        <v>0</v>
      </c>
      <c r="M117" s="268">
        <f t="shared" si="54"/>
        <v>0</v>
      </c>
      <c r="N117" s="268">
        <f t="shared" si="54"/>
        <v>0</v>
      </c>
      <c r="O117" s="268">
        <f t="shared" si="54"/>
        <v>0</v>
      </c>
      <c r="P117" s="268">
        <f t="shared" si="54"/>
        <v>0</v>
      </c>
      <c r="Q117" s="268">
        <f t="shared" si="54"/>
        <v>0</v>
      </c>
      <c r="R117" s="268">
        <f t="shared" si="54"/>
        <v>0</v>
      </c>
      <c r="S117" s="268">
        <f t="shared" si="54"/>
        <v>0</v>
      </c>
      <c r="T117" s="268">
        <f t="shared" si="54"/>
        <v>0</v>
      </c>
      <c r="U117" s="268">
        <f t="shared" si="54"/>
        <v>0</v>
      </c>
      <c r="V117" s="268">
        <f t="shared" si="54"/>
        <v>0</v>
      </c>
      <c r="W117" s="268">
        <f t="shared" si="54"/>
        <v>0</v>
      </c>
      <c r="X117" s="268">
        <f t="shared" si="54"/>
        <v>0</v>
      </c>
      <c r="Y117" s="268">
        <f t="shared" si="54"/>
        <v>0</v>
      </c>
      <c r="Z117" s="268">
        <f t="shared" si="54"/>
        <v>0</v>
      </c>
      <c r="AA117" s="268">
        <f t="shared" si="54"/>
        <v>0</v>
      </c>
      <c r="AB117" s="268">
        <f t="shared" si="54"/>
        <v>0</v>
      </c>
      <c r="AC117" s="268">
        <f t="shared" si="54"/>
        <v>0</v>
      </c>
      <c r="AD117" s="268">
        <f t="shared" si="54"/>
        <v>0</v>
      </c>
      <c r="AE117" s="268">
        <f t="shared" si="54"/>
        <v>0</v>
      </c>
      <c r="AF117" s="268">
        <f t="shared" si="54"/>
        <v>0</v>
      </c>
      <c r="AG117" s="268">
        <f t="shared" si="54"/>
        <v>0</v>
      </c>
      <c r="AH117" s="268">
        <f t="shared" si="54"/>
        <v>0</v>
      </c>
      <c r="AI117" s="268">
        <f t="shared" si="54"/>
        <v>0</v>
      </c>
      <c r="AJ117" s="268">
        <f t="shared" si="54"/>
        <v>0</v>
      </c>
      <c r="AK117" s="268">
        <f t="shared" si="54"/>
        <v>0</v>
      </c>
      <c r="AL117" s="269">
        <f>SUM(G117:AK117)</f>
        <v>0</v>
      </c>
      <c r="AM117" s="315"/>
      <c r="AN117" s="270" t="b">
        <v>0</v>
      </c>
    </row>
    <row r="118" ht="15.75" customHeight="1">
      <c r="A118" s="313" t="s">
        <v>24</v>
      </c>
      <c r="B118" s="314" t="s">
        <v>76</v>
      </c>
      <c r="C118" s="256" t="s">
        <v>22</v>
      </c>
      <c r="D118" s="256" t="s">
        <v>280</v>
      </c>
      <c r="E118" s="205"/>
      <c r="F118" s="205"/>
      <c r="G118" s="258"/>
      <c r="H118" s="258"/>
      <c r="I118" s="366"/>
      <c r="J118" s="366"/>
      <c r="K118" s="258"/>
      <c r="L118" s="258"/>
      <c r="M118" s="258"/>
      <c r="N118" s="258"/>
      <c r="O118" s="258"/>
      <c r="P118" s="367"/>
      <c r="Q118" s="367"/>
      <c r="R118" s="258"/>
      <c r="S118" s="258"/>
      <c r="T118" s="258"/>
      <c r="U118" s="258"/>
      <c r="V118" s="258"/>
      <c r="W118" s="257"/>
      <c r="X118" s="367"/>
      <c r="Y118" s="258"/>
      <c r="Z118" s="258"/>
      <c r="AA118" s="258"/>
      <c r="AB118" s="258"/>
      <c r="AC118" s="258"/>
      <c r="AD118" s="367"/>
      <c r="AE118" s="367"/>
      <c r="AF118" s="258"/>
      <c r="AG118" s="258"/>
      <c r="AH118" s="258">
        <v>1.0</v>
      </c>
      <c r="AI118" s="258"/>
      <c r="AJ118" s="258"/>
      <c r="AK118" s="367"/>
      <c r="AL118" s="262">
        <f>SUM(G118:AJ118)</f>
        <v>1</v>
      </c>
      <c r="AM118" s="265"/>
      <c r="AN118" s="263" t="b">
        <v>1</v>
      </c>
    </row>
    <row r="119" ht="15.75" customHeight="1">
      <c r="A119" s="334" t="s">
        <v>24</v>
      </c>
      <c r="B119" s="288" t="s">
        <v>76</v>
      </c>
      <c r="C119" s="267" t="s">
        <v>22</v>
      </c>
      <c r="D119" s="267" t="s">
        <v>279</v>
      </c>
      <c r="E119" s="267"/>
      <c r="F119" s="267"/>
      <c r="G119" s="268">
        <f t="shared" ref="G119:AK119" si="55">SUM(G118)</f>
        <v>0</v>
      </c>
      <c r="H119" s="268">
        <f t="shared" si="55"/>
        <v>0</v>
      </c>
      <c r="I119" s="268">
        <f t="shared" si="55"/>
        <v>0</v>
      </c>
      <c r="J119" s="268">
        <f t="shared" si="55"/>
        <v>0</v>
      </c>
      <c r="K119" s="268">
        <f t="shared" si="55"/>
        <v>0</v>
      </c>
      <c r="L119" s="268">
        <f t="shared" si="55"/>
        <v>0</v>
      </c>
      <c r="M119" s="268">
        <f t="shared" si="55"/>
        <v>0</v>
      </c>
      <c r="N119" s="268">
        <f t="shared" si="55"/>
        <v>0</v>
      </c>
      <c r="O119" s="268">
        <f t="shared" si="55"/>
        <v>0</v>
      </c>
      <c r="P119" s="268">
        <f t="shared" si="55"/>
        <v>0</v>
      </c>
      <c r="Q119" s="268">
        <f t="shared" si="55"/>
        <v>0</v>
      </c>
      <c r="R119" s="268">
        <f t="shared" si="55"/>
        <v>0</v>
      </c>
      <c r="S119" s="268">
        <f t="shared" si="55"/>
        <v>0</v>
      </c>
      <c r="T119" s="268">
        <f t="shared" si="55"/>
        <v>0</v>
      </c>
      <c r="U119" s="268">
        <f t="shared" si="55"/>
        <v>0</v>
      </c>
      <c r="V119" s="268">
        <f t="shared" si="55"/>
        <v>0</v>
      </c>
      <c r="W119" s="268">
        <f t="shared" si="55"/>
        <v>0</v>
      </c>
      <c r="X119" s="268">
        <f t="shared" si="55"/>
        <v>0</v>
      </c>
      <c r="Y119" s="268">
        <f t="shared" si="55"/>
        <v>0</v>
      </c>
      <c r="Z119" s="268">
        <f t="shared" si="55"/>
        <v>0</v>
      </c>
      <c r="AA119" s="268">
        <f t="shared" si="55"/>
        <v>0</v>
      </c>
      <c r="AB119" s="268">
        <f t="shared" si="55"/>
        <v>0</v>
      </c>
      <c r="AC119" s="268">
        <f t="shared" si="55"/>
        <v>0</v>
      </c>
      <c r="AD119" s="268">
        <f t="shared" si="55"/>
        <v>0</v>
      </c>
      <c r="AE119" s="268">
        <f t="shared" si="55"/>
        <v>0</v>
      </c>
      <c r="AF119" s="268">
        <f t="shared" si="55"/>
        <v>0</v>
      </c>
      <c r="AG119" s="268">
        <f t="shared" si="55"/>
        <v>0</v>
      </c>
      <c r="AH119" s="268">
        <f t="shared" si="55"/>
        <v>1</v>
      </c>
      <c r="AI119" s="268">
        <f t="shared" si="55"/>
        <v>0</v>
      </c>
      <c r="AJ119" s="268">
        <f t="shared" si="55"/>
        <v>0</v>
      </c>
      <c r="AK119" s="268">
        <f t="shared" si="55"/>
        <v>0</v>
      </c>
      <c r="AL119" s="269">
        <f t="shared" ref="AL119:AL124" si="56">SUM(G119:AK119)</f>
        <v>1</v>
      </c>
      <c r="AM119" s="315"/>
      <c r="AN119" s="270" t="b">
        <v>0</v>
      </c>
    </row>
    <row r="120" ht="15.75" customHeight="1">
      <c r="A120" s="313" t="s">
        <v>24</v>
      </c>
      <c r="B120" s="314" t="s">
        <v>70</v>
      </c>
      <c r="C120" s="256" t="s">
        <v>11</v>
      </c>
      <c r="D120" s="256" t="s">
        <v>196</v>
      </c>
      <c r="E120" s="205"/>
      <c r="F120" s="205"/>
      <c r="G120" s="258"/>
      <c r="H120" s="258"/>
      <c r="I120" s="366">
        <v>6.0</v>
      </c>
      <c r="J120" s="366">
        <v>6.0</v>
      </c>
      <c r="K120" s="258">
        <v>6.0</v>
      </c>
      <c r="L120" s="258">
        <v>6.0</v>
      </c>
      <c r="M120" s="258"/>
      <c r="N120" s="258"/>
      <c r="O120" s="258">
        <v>6.0</v>
      </c>
      <c r="P120" s="367">
        <v>6.0</v>
      </c>
      <c r="Q120" s="367">
        <v>6.0</v>
      </c>
      <c r="R120" s="258">
        <v>6.0</v>
      </c>
      <c r="S120" s="258"/>
      <c r="T120" s="258"/>
      <c r="U120" s="258">
        <v>6.0</v>
      </c>
      <c r="V120" s="258">
        <v>6.0</v>
      </c>
      <c r="W120" s="257">
        <v>6.0</v>
      </c>
      <c r="X120" s="367">
        <v>6.0</v>
      </c>
      <c r="Y120" s="258"/>
      <c r="Z120" s="258"/>
      <c r="AA120" s="258">
        <v>6.0</v>
      </c>
      <c r="AB120" s="258">
        <v>6.0</v>
      </c>
      <c r="AC120" s="258">
        <v>6.0</v>
      </c>
      <c r="AD120" s="367">
        <v>6.0</v>
      </c>
      <c r="AE120" s="367"/>
      <c r="AF120" s="258"/>
      <c r="AG120" s="258">
        <v>6.0</v>
      </c>
      <c r="AH120" s="258">
        <v>6.0</v>
      </c>
      <c r="AI120" s="258">
        <v>6.0</v>
      </c>
      <c r="AJ120" s="258">
        <v>6.0</v>
      </c>
      <c r="AK120" s="367"/>
      <c r="AL120" s="262">
        <f t="shared" si="56"/>
        <v>120</v>
      </c>
      <c r="AM120" s="265"/>
      <c r="AN120" s="263" t="b">
        <v>1</v>
      </c>
    </row>
    <row r="121" ht="15.75" customHeight="1">
      <c r="A121" s="313" t="s">
        <v>24</v>
      </c>
      <c r="B121" s="314" t="s">
        <v>70</v>
      </c>
      <c r="C121" s="256" t="s">
        <v>11</v>
      </c>
      <c r="D121" s="256" t="s">
        <v>168</v>
      </c>
      <c r="E121" s="205"/>
      <c r="F121" s="205"/>
      <c r="G121" s="258">
        <v>6.0</v>
      </c>
      <c r="H121" s="258">
        <v>6.0</v>
      </c>
      <c r="I121" s="366">
        <v>6.0</v>
      </c>
      <c r="J121" s="366">
        <v>6.0</v>
      </c>
      <c r="K121" s="258"/>
      <c r="L121" s="258"/>
      <c r="M121" s="258">
        <v>6.0</v>
      </c>
      <c r="N121" s="258">
        <v>6.0</v>
      </c>
      <c r="O121" s="258">
        <v>6.0</v>
      </c>
      <c r="P121" s="367">
        <v>6.0</v>
      </c>
      <c r="Q121" s="367"/>
      <c r="R121" s="258"/>
      <c r="S121" s="258">
        <v>6.0</v>
      </c>
      <c r="T121" s="258">
        <v>6.0</v>
      </c>
      <c r="U121" s="258">
        <v>6.0</v>
      </c>
      <c r="V121" s="258">
        <v>6.0</v>
      </c>
      <c r="W121" s="257"/>
      <c r="X121" s="367"/>
      <c r="Y121" s="258">
        <v>6.0</v>
      </c>
      <c r="Z121" s="258">
        <v>6.0</v>
      </c>
      <c r="AA121" s="258">
        <v>6.0</v>
      </c>
      <c r="AB121" s="258">
        <v>6.0</v>
      </c>
      <c r="AC121" s="258"/>
      <c r="AD121" s="367"/>
      <c r="AE121" s="367">
        <v>6.0</v>
      </c>
      <c r="AF121" s="258">
        <v>6.0</v>
      </c>
      <c r="AG121" s="258">
        <v>6.0</v>
      </c>
      <c r="AH121" s="258"/>
      <c r="AI121" s="258"/>
      <c r="AJ121" s="258"/>
      <c r="AK121" s="367">
        <v>6.0</v>
      </c>
      <c r="AL121" s="262">
        <f t="shared" si="56"/>
        <v>120</v>
      </c>
      <c r="AM121" s="265"/>
      <c r="AN121" s="263" t="b">
        <v>0</v>
      </c>
    </row>
    <row r="122" ht="15.75" customHeight="1">
      <c r="A122" s="313" t="s">
        <v>24</v>
      </c>
      <c r="B122" s="314" t="s">
        <v>70</v>
      </c>
      <c r="C122" s="256" t="s">
        <v>11</v>
      </c>
      <c r="D122" s="256" t="s">
        <v>197</v>
      </c>
      <c r="E122" s="205"/>
      <c r="F122" s="205"/>
      <c r="G122" s="258">
        <v>6.0</v>
      </c>
      <c r="H122" s="258">
        <v>6.0</v>
      </c>
      <c r="I122" s="366"/>
      <c r="J122" s="366"/>
      <c r="K122" s="258">
        <v>6.0</v>
      </c>
      <c r="L122" s="258">
        <v>6.0</v>
      </c>
      <c r="M122" s="258">
        <v>6.0</v>
      </c>
      <c r="N122" s="258">
        <v>6.0</v>
      </c>
      <c r="O122" s="258"/>
      <c r="P122" s="367"/>
      <c r="Q122" s="367">
        <v>6.0</v>
      </c>
      <c r="R122" s="258">
        <v>6.0</v>
      </c>
      <c r="S122" s="258">
        <v>6.0</v>
      </c>
      <c r="T122" s="258">
        <v>6.0</v>
      </c>
      <c r="U122" s="258"/>
      <c r="V122" s="258"/>
      <c r="W122" s="257">
        <v>6.0</v>
      </c>
      <c r="X122" s="367">
        <v>6.0</v>
      </c>
      <c r="Y122" s="258">
        <v>6.0</v>
      </c>
      <c r="Z122" s="258">
        <v>6.0</v>
      </c>
      <c r="AA122" s="258"/>
      <c r="AB122" s="258"/>
      <c r="AC122" s="258">
        <v>6.0</v>
      </c>
      <c r="AD122" s="367">
        <v>6.0</v>
      </c>
      <c r="AE122" s="367">
        <v>6.0</v>
      </c>
      <c r="AF122" s="258">
        <v>6.0</v>
      </c>
      <c r="AG122" s="258"/>
      <c r="AH122" s="258">
        <v>6.0</v>
      </c>
      <c r="AI122" s="258">
        <v>6.0</v>
      </c>
      <c r="AJ122" s="258">
        <v>6.0</v>
      </c>
      <c r="AK122" s="367">
        <v>6.0</v>
      </c>
      <c r="AL122" s="262">
        <f t="shared" si="56"/>
        <v>132</v>
      </c>
      <c r="AM122" s="265"/>
      <c r="AN122" s="263" t="b">
        <v>1</v>
      </c>
    </row>
    <row r="123" ht="15.75" customHeight="1">
      <c r="A123" s="334" t="s">
        <v>24</v>
      </c>
      <c r="B123" s="288" t="s">
        <v>70</v>
      </c>
      <c r="C123" s="267" t="s">
        <v>11</v>
      </c>
      <c r="D123" s="267" t="s">
        <v>141</v>
      </c>
      <c r="E123" s="342"/>
      <c r="F123" s="342"/>
      <c r="G123" s="268">
        <f t="shared" ref="G123:AK123" si="57">SUM(G120:G122)</f>
        <v>12</v>
      </c>
      <c r="H123" s="268">
        <f t="shared" si="57"/>
        <v>12</v>
      </c>
      <c r="I123" s="268">
        <f t="shared" si="57"/>
        <v>12</v>
      </c>
      <c r="J123" s="268">
        <f t="shared" si="57"/>
        <v>12</v>
      </c>
      <c r="K123" s="268">
        <f t="shared" si="57"/>
        <v>12</v>
      </c>
      <c r="L123" s="268">
        <f t="shared" si="57"/>
        <v>12</v>
      </c>
      <c r="M123" s="268">
        <f t="shared" si="57"/>
        <v>12</v>
      </c>
      <c r="N123" s="268">
        <f t="shared" si="57"/>
        <v>12</v>
      </c>
      <c r="O123" s="268">
        <f t="shared" si="57"/>
        <v>12</v>
      </c>
      <c r="P123" s="268">
        <f t="shared" si="57"/>
        <v>12</v>
      </c>
      <c r="Q123" s="268">
        <f t="shared" si="57"/>
        <v>12</v>
      </c>
      <c r="R123" s="268">
        <f t="shared" si="57"/>
        <v>12</v>
      </c>
      <c r="S123" s="268">
        <f t="shared" si="57"/>
        <v>12</v>
      </c>
      <c r="T123" s="268">
        <f t="shared" si="57"/>
        <v>12</v>
      </c>
      <c r="U123" s="268">
        <f t="shared" si="57"/>
        <v>12</v>
      </c>
      <c r="V123" s="268">
        <f t="shared" si="57"/>
        <v>12</v>
      </c>
      <c r="W123" s="268">
        <f t="shared" si="57"/>
        <v>12</v>
      </c>
      <c r="X123" s="268">
        <f t="shared" si="57"/>
        <v>12</v>
      </c>
      <c r="Y123" s="268">
        <f t="shared" si="57"/>
        <v>12</v>
      </c>
      <c r="Z123" s="268">
        <f t="shared" si="57"/>
        <v>12</v>
      </c>
      <c r="AA123" s="268">
        <f t="shared" si="57"/>
        <v>12</v>
      </c>
      <c r="AB123" s="268">
        <f t="shared" si="57"/>
        <v>12</v>
      </c>
      <c r="AC123" s="268">
        <f t="shared" si="57"/>
        <v>12</v>
      </c>
      <c r="AD123" s="268">
        <f t="shared" si="57"/>
        <v>12</v>
      </c>
      <c r="AE123" s="268">
        <f t="shared" si="57"/>
        <v>12</v>
      </c>
      <c r="AF123" s="268">
        <f t="shared" si="57"/>
        <v>12</v>
      </c>
      <c r="AG123" s="268">
        <f t="shared" si="57"/>
        <v>12</v>
      </c>
      <c r="AH123" s="268">
        <f t="shared" si="57"/>
        <v>12</v>
      </c>
      <c r="AI123" s="268">
        <f t="shared" si="57"/>
        <v>12</v>
      </c>
      <c r="AJ123" s="268">
        <f t="shared" si="57"/>
        <v>12</v>
      </c>
      <c r="AK123" s="268">
        <f t="shared" si="57"/>
        <v>12</v>
      </c>
      <c r="AL123" s="269">
        <f t="shared" si="56"/>
        <v>372</v>
      </c>
      <c r="AM123" s="315"/>
      <c r="AN123" s="270" t="b">
        <v>0</v>
      </c>
    </row>
    <row r="124" ht="15.75" customHeight="1">
      <c r="A124" s="313" t="s">
        <v>24</v>
      </c>
      <c r="B124" s="314" t="s">
        <v>80</v>
      </c>
      <c r="C124" s="256" t="s">
        <v>15</v>
      </c>
      <c r="D124" s="256" t="s">
        <v>252</v>
      </c>
      <c r="E124" s="205"/>
      <c r="F124" s="205"/>
      <c r="G124" s="258"/>
      <c r="H124" s="258">
        <v>1.0</v>
      </c>
      <c r="I124" s="366">
        <v>1.0</v>
      </c>
      <c r="J124" s="366"/>
      <c r="K124" s="258">
        <v>1.0</v>
      </c>
      <c r="L124" s="258">
        <v>1.0</v>
      </c>
      <c r="M124" s="258">
        <v>1.0</v>
      </c>
      <c r="N124" s="258">
        <v>1.0</v>
      </c>
      <c r="O124" s="258">
        <v>1.0</v>
      </c>
      <c r="P124" s="367">
        <v>1.0</v>
      </c>
      <c r="Q124" s="367"/>
      <c r="R124" s="258">
        <v>1.0</v>
      </c>
      <c r="S124" s="258">
        <v>1.0</v>
      </c>
      <c r="T124" s="258">
        <v>1.0</v>
      </c>
      <c r="U124" s="258">
        <v>1.0</v>
      </c>
      <c r="V124" s="258">
        <v>1.0</v>
      </c>
      <c r="W124" s="257">
        <v>1.0</v>
      </c>
      <c r="X124" s="367"/>
      <c r="Y124" s="258">
        <v>1.0</v>
      </c>
      <c r="Z124" s="258">
        <v>1.0</v>
      </c>
      <c r="AA124" s="258">
        <v>1.0</v>
      </c>
      <c r="AB124" s="258">
        <v>1.0</v>
      </c>
      <c r="AC124" s="258">
        <v>1.0</v>
      </c>
      <c r="AD124" s="367">
        <v>1.0</v>
      </c>
      <c r="AE124" s="367"/>
      <c r="AF124" s="258">
        <v>1.0</v>
      </c>
      <c r="AG124" s="258">
        <v>1.0</v>
      </c>
      <c r="AH124" s="258">
        <v>1.0</v>
      </c>
      <c r="AI124" s="258">
        <v>1.0</v>
      </c>
      <c r="AJ124" s="258">
        <v>1.0</v>
      </c>
      <c r="AK124" s="367">
        <v>1.0</v>
      </c>
      <c r="AL124" s="262">
        <f t="shared" si="56"/>
        <v>26</v>
      </c>
      <c r="AM124" s="265"/>
      <c r="AN124" s="264" t="b">
        <v>0</v>
      </c>
    </row>
    <row r="125" ht="15.75" customHeight="1">
      <c r="A125" s="313" t="s">
        <v>24</v>
      </c>
      <c r="B125" s="314" t="s">
        <v>80</v>
      </c>
      <c r="C125" s="256" t="s">
        <v>15</v>
      </c>
      <c r="D125" s="256"/>
      <c r="E125" s="205"/>
      <c r="F125" s="205"/>
      <c r="G125" s="258"/>
      <c r="H125" s="258"/>
      <c r="I125" s="366"/>
      <c r="J125" s="366"/>
      <c r="K125" s="258"/>
      <c r="L125" s="258"/>
      <c r="M125" s="258"/>
      <c r="N125" s="258"/>
      <c r="O125" s="258"/>
      <c r="P125" s="367"/>
      <c r="Q125" s="367"/>
      <c r="R125" s="258"/>
      <c r="S125" s="258"/>
      <c r="T125" s="258"/>
      <c r="U125" s="258"/>
      <c r="V125" s="258"/>
      <c r="W125" s="257"/>
      <c r="X125" s="367"/>
      <c r="Y125" s="258"/>
      <c r="Z125" s="258"/>
      <c r="AA125" s="258"/>
      <c r="AB125" s="258"/>
      <c r="AC125" s="258"/>
      <c r="AD125" s="367"/>
      <c r="AE125" s="367"/>
      <c r="AF125" s="258"/>
      <c r="AG125" s="258"/>
      <c r="AH125" s="258"/>
      <c r="AI125" s="258"/>
      <c r="AJ125" s="258"/>
      <c r="AK125" s="367"/>
      <c r="AL125" s="262">
        <f t="shared" ref="AL125:AL126" si="59">SUM(G125:AJ125)</f>
        <v>0</v>
      </c>
      <c r="AM125" s="265"/>
      <c r="AN125" s="264" t="b">
        <v>0</v>
      </c>
    </row>
    <row r="126" ht="15.75" customHeight="1">
      <c r="A126" s="334" t="s">
        <v>24</v>
      </c>
      <c r="B126" s="291" t="s">
        <v>80</v>
      </c>
      <c r="C126" s="267" t="s">
        <v>15</v>
      </c>
      <c r="D126" s="267" t="s">
        <v>200</v>
      </c>
      <c r="E126" s="342"/>
      <c r="F126" s="342"/>
      <c r="G126" s="268">
        <f t="shared" ref="G126:AK126" si="58">SUM(G124:G125)</f>
        <v>0</v>
      </c>
      <c r="H126" s="268">
        <f t="shared" si="58"/>
        <v>1</v>
      </c>
      <c r="I126" s="268">
        <f t="shared" si="58"/>
        <v>1</v>
      </c>
      <c r="J126" s="268">
        <f t="shared" si="58"/>
        <v>0</v>
      </c>
      <c r="K126" s="268">
        <f t="shared" si="58"/>
        <v>1</v>
      </c>
      <c r="L126" s="268">
        <f t="shared" si="58"/>
        <v>1</v>
      </c>
      <c r="M126" s="268">
        <f t="shared" si="58"/>
        <v>1</v>
      </c>
      <c r="N126" s="268">
        <f t="shared" si="58"/>
        <v>1</v>
      </c>
      <c r="O126" s="268">
        <f t="shared" si="58"/>
        <v>1</v>
      </c>
      <c r="P126" s="268">
        <f t="shared" si="58"/>
        <v>1</v>
      </c>
      <c r="Q126" s="268">
        <f t="shared" si="58"/>
        <v>0</v>
      </c>
      <c r="R126" s="268">
        <f t="shared" si="58"/>
        <v>1</v>
      </c>
      <c r="S126" s="268">
        <f t="shared" si="58"/>
        <v>1</v>
      </c>
      <c r="T126" s="268">
        <f t="shared" si="58"/>
        <v>1</v>
      </c>
      <c r="U126" s="268">
        <f t="shared" si="58"/>
        <v>1</v>
      </c>
      <c r="V126" s="268">
        <f t="shared" si="58"/>
        <v>1</v>
      </c>
      <c r="W126" s="268">
        <f t="shared" si="58"/>
        <v>1</v>
      </c>
      <c r="X126" s="268">
        <f t="shared" si="58"/>
        <v>0</v>
      </c>
      <c r="Y126" s="268">
        <f t="shared" si="58"/>
        <v>1</v>
      </c>
      <c r="Z126" s="268">
        <f t="shared" si="58"/>
        <v>1</v>
      </c>
      <c r="AA126" s="268">
        <f t="shared" si="58"/>
        <v>1</v>
      </c>
      <c r="AB126" s="268">
        <f t="shared" si="58"/>
        <v>1</v>
      </c>
      <c r="AC126" s="268">
        <f t="shared" si="58"/>
        <v>1</v>
      </c>
      <c r="AD126" s="268">
        <f t="shared" si="58"/>
        <v>1</v>
      </c>
      <c r="AE126" s="268">
        <f t="shared" si="58"/>
        <v>0</v>
      </c>
      <c r="AF126" s="268">
        <f t="shared" si="58"/>
        <v>1</v>
      </c>
      <c r="AG126" s="268">
        <f t="shared" si="58"/>
        <v>1</v>
      </c>
      <c r="AH126" s="268">
        <f t="shared" si="58"/>
        <v>1</v>
      </c>
      <c r="AI126" s="268">
        <f t="shared" si="58"/>
        <v>1</v>
      </c>
      <c r="AJ126" s="268">
        <f t="shared" si="58"/>
        <v>1</v>
      </c>
      <c r="AK126" s="268">
        <f t="shared" si="58"/>
        <v>1</v>
      </c>
      <c r="AL126" s="269">
        <f t="shared" si="59"/>
        <v>25</v>
      </c>
      <c r="AM126" s="376"/>
      <c r="AN126" s="270" t="b">
        <v>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3AFAE1BF-D431-4701-B0FE-308CDF890555}" filter="1" showAutoFilter="1">
      <autoFilter ref="$A$14:$AN$51">
        <filterColumn colId="3">
          <filters>
            <filter val="Proveedores Kinesiologos"/>
            <filter val="Graglia Gustavo (GEREMCIA, DIRECION MEDICA, MEDICO)"/>
            <filter val="Dr Aramayo Gerardo"/>
            <filter val="Sanchez Maria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Blanchard Maria de los Amgeles"/>
            <filter val="Polo Daniela"/>
            <filter val="Cargnelutti Noelia"/>
            <filter val="Lazarte Graciela"/>
            <filter val="Proveedores Medicos"/>
            <filter val="Correa Agustina"/>
            <filter val="Jerez Daiana"/>
            <filter val="Viloria Judith"/>
            <filter val="Galeano Adriana Aginaldo"/>
            <filter val="Nico(CHOFER)"/>
            <filter val="PROVEEDORES ENFERMERIA"/>
            <filter val="Proveedores Fonoaudiologia"/>
          </filters>
        </filterColumn>
      </autoFilter>
      <extLst>
        <ext uri="GoogleSheetsCustomDataVersion1">
          <go:sheetsCustomData xmlns:go="http://customooxmlschemas.google.com/" filterViewId="1048626772"/>
        </ext>
      </extLst>
    </customSheetView>
    <customSheetView guid="{8C84F9F5-B296-408E-B058-38FD62EB4A0B}" filter="1" showAutoFilter="1">
      <autoFilter ref="$A$14:$AN$82">
        <filterColumn colId="2">
          <filters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</autoFilter>
      <extLst>
        <ext uri="GoogleSheetsCustomDataVersion1">
          <go:sheetsCustomData xmlns:go="http://customooxmlschemas.google.com/" filterViewId="127662001"/>
        </ext>
      </extLst>
    </customSheetView>
  </customSheetViews>
  <mergeCells count="42">
    <mergeCell ref="AH6:AJ7"/>
    <mergeCell ref="AK6:AL7"/>
    <mergeCell ref="AJ9:AJ12"/>
    <mergeCell ref="AK9:AK12"/>
    <mergeCell ref="AL9:AL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G7:I7"/>
    <mergeCell ref="G9:G12"/>
    <mergeCell ref="H9:H12"/>
    <mergeCell ref="I9:I12"/>
    <mergeCell ref="B1:D2"/>
    <mergeCell ref="B3:D12"/>
    <mergeCell ref="G5:I5"/>
    <mergeCell ref="W5:AF5"/>
    <mergeCell ref="AH5:AI5"/>
    <mergeCell ref="AK5:AL5"/>
    <mergeCell ref="W6:AF7"/>
    <mergeCell ref="V9:V12"/>
    <mergeCell ref="W9:W12"/>
    <mergeCell ref="X9:X12"/>
    <mergeCell ref="Y9:Y12"/>
    <mergeCell ref="Z9:Z12"/>
    <mergeCell ref="AA9:AA12"/>
    <mergeCell ref="AB9:AB12"/>
    <mergeCell ref="AC9:AC12"/>
    <mergeCell ref="AD9:AD12"/>
    <mergeCell ref="AE9:AE12"/>
    <mergeCell ref="AF9:AF12"/>
    <mergeCell ref="AG9:AG12"/>
    <mergeCell ref="AH9:AH12"/>
    <mergeCell ref="AI9:AI12"/>
  </mergeCells>
  <conditionalFormatting sqref="Q6">
    <cfRule type="notContainsBlanks" dxfId="0" priority="1">
      <formula>LEN(TRIM(Q6))&gt;0</formula>
    </cfRule>
  </conditionalFormatting>
  <conditionalFormatting sqref="G14:AK14">
    <cfRule type="expression" dxfId="1" priority="2">
      <formula>WEEKDAY(G9,2)&gt;WEEKDAY(H9,2)</formula>
    </cfRule>
  </conditionalFormatting>
  <conditionalFormatting sqref="G13:AK13 P6">
    <cfRule type="notContainsBlanks" dxfId="0" priority="3">
      <formula>LEN(TRIM(G13))&gt;0</formula>
    </cfRule>
  </conditionalFormatting>
  <conditionalFormatting sqref="G5:I5">
    <cfRule type="notContainsBlanks" dxfId="0" priority="4">
      <formula>LEN(TRIM(G5))&gt;0</formula>
    </cfRule>
  </conditionalFormatting>
  <conditionalFormatting sqref="G14:AK14">
    <cfRule type="expression" dxfId="2" priority="5">
      <formula>MONTH(G9)&lt;&gt;MONTH($G$5&amp;1)</formula>
    </cfRule>
  </conditionalFormatting>
  <conditionalFormatting sqref="G15:AK15">
    <cfRule type="expression" dxfId="3" priority="6">
      <formula>MONTH(G9)=MONTH($G$5&amp;1)</formula>
    </cfRule>
  </conditionalFormatting>
  <conditionalFormatting sqref="G15:AK15">
    <cfRule type="expression" dxfId="4" priority="7">
      <formula>MONTH(G9)&lt;&gt;MONTH($G$5&amp;1)</formula>
    </cfRule>
  </conditionalFormatting>
  <conditionalFormatting sqref="G13:AK13">
    <cfRule type="notContainsBlanks" dxfId="0" priority="8">
      <formula>LEN(TRIM(G13))&gt;0</formula>
    </cfRule>
  </conditionalFormatting>
  <conditionalFormatting sqref="G13:AK13">
    <cfRule type="expression" dxfId="5" priority="9">
      <formula>MONTH(G9)=MONTH($G$5&amp;1)</formula>
    </cfRule>
  </conditionalFormatting>
  <conditionalFormatting sqref="A3:D12">
    <cfRule type="cellIs" dxfId="0" priority="10" operator="equal">
      <formula>FECHA</formula>
    </cfRule>
  </conditionalFormatting>
  <conditionalFormatting sqref="G9:AK12">
    <cfRule type="cellIs" dxfId="6" priority="11" operator="equal">
      <formula>"1/1/2024"</formula>
    </cfRule>
  </conditionalFormatting>
  <conditionalFormatting sqref="G9:AK12">
    <cfRule type="cellIs" dxfId="6" priority="12" operator="equal">
      <formula>"24/3/2024"</formula>
    </cfRule>
  </conditionalFormatting>
  <conditionalFormatting sqref="G9:AK12">
    <cfRule type="cellIs" dxfId="6" priority="13" operator="equal">
      <formula>"2/4/2024"</formula>
    </cfRule>
  </conditionalFormatting>
  <conditionalFormatting sqref="G9:AK12">
    <cfRule type="cellIs" dxfId="6" priority="14" operator="equal">
      <formula>"1/5/2024"</formula>
    </cfRule>
  </conditionalFormatting>
  <conditionalFormatting sqref="G9:AK12">
    <cfRule type="cellIs" dxfId="6" priority="15" operator="equal">
      <formula>"25/5/2024"</formula>
    </cfRule>
  </conditionalFormatting>
  <conditionalFormatting sqref="G9:AK12">
    <cfRule type="cellIs" dxfId="6" priority="16" operator="equal">
      <formula>"17/6/2024"</formula>
    </cfRule>
  </conditionalFormatting>
  <conditionalFormatting sqref="G9:AK12">
    <cfRule type="cellIs" dxfId="6" priority="17" operator="equal">
      <formula>"20/6/2024"</formula>
    </cfRule>
  </conditionalFormatting>
  <conditionalFormatting sqref="G9:AK12">
    <cfRule type="cellIs" dxfId="6" priority="18" operator="equal">
      <formula>"13/10/2024"</formula>
    </cfRule>
  </conditionalFormatting>
  <conditionalFormatting sqref="G9:AK12">
    <cfRule type="cellIs" dxfId="6" priority="19" operator="equal">
      <formula>"20/11/2024"</formula>
    </cfRule>
  </conditionalFormatting>
  <conditionalFormatting sqref="G9:AK12">
    <cfRule type="cellIs" dxfId="6" priority="20" operator="equal">
      <formula>"8/12/2024"</formula>
    </cfRule>
  </conditionalFormatting>
  <conditionalFormatting sqref="G9:AK12">
    <cfRule type="cellIs" dxfId="6" priority="21" operator="equal">
      <formula>"25/12/2024"</formula>
    </cfRule>
  </conditionalFormatting>
  <conditionalFormatting sqref="G9:AK12">
    <cfRule type="expression" dxfId="8" priority="22">
      <formula>G9=45334</formula>
    </cfRule>
  </conditionalFormatting>
  <conditionalFormatting sqref="G9:AK12">
    <cfRule type="expression" dxfId="8" priority="23">
      <formula>G9=45335</formula>
    </cfRule>
  </conditionalFormatting>
  <conditionalFormatting sqref="AE17">
    <cfRule type="notContainsBlanks" dxfId="0" priority="24">
      <formula>LEN(TRIM(AE17))&gt;0</formula>
    </cfRule>
  </conditionalFormatting>
  <conditionalFormatting sqref="AI9:AI12">
    <cfRule type="cellIs" dxfId="8" priority="25" operator="equal">
      <formula>"29/3/2024"</formula>
    </cfRule>
  </conditionalFormatting>
  <conditionalFormatting sqref="G9:AJ12">
    <cfRule type="expression" dxfId="9" priority="26">
      <formula>G9=45383</formula>
    </cfRule>
  </conditionalFormatting>
  <conditionalFormatting sqref="G9:AK12">
    <cfRule type="expression" dxfId="8" priority="27">
      <formula>G9=45521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InputMessage="1" showErrorMessage="1" prompt="Haz clic e introduce un valor del intervalo" sqref="C16:C126">
      <formula1>'LISTAS DESPLEGABLES '!$E$2:$E$1000</formula1>
    </dataValidation>
    <dataValidation type="list" allowBlank="1" showInputMessage="1" showErrorMessage="1" prompt="Haz clic e introduce un valor del intervalo" sqref="D16:D126">
      <formula1>'RESUMEN '!$A$73:$A$304</formula1>
    </dataValidation>
    <dataValidation type="list" allowBlank="1" showErrorMessage="1" sqref="AM75">
      <formula1>"PAGADO,PENDIENTE PAGAR,TOTAL SUMA,Sin movimientos,Se Realizo Adelanto,PENDIENTE P. EFECTIVO,Pasa Mes sigiente,COORDINACION"</formula1>
    </dataValidation>
    <dataValidation type="list" allowBlank="1" showErrorMessage="1" sqref="A16:A23 A24:B24 A25:A126">
      <formula1>'LISTAS DESPLEGABLES '!$A$2:$A$100</formula1>
    </dataValidation>
    <dataValidation type="list" allowBlank="1" showInputMessage="1" showErrorMessage="1" prompt="Haz clic e introduce un valor del intervalo" sqref="B16:B23 B25:B126">
      <formula1>'LISTAS DESPLEGABLES '!$C$2:$C$100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2.86"/>
    <col customWidth="1" min="2" max="3" width="23.57"/>
    <col customWidth="1" min="4" max="4" width="22.14"/>
    <col customWidth="1" min="5" max="6" width="0.86"/>
    <col customWidth="1" min="7" max="7" width="5.43"/>
    <col customWidth="1" min="8" max="37" width="4.71"/>
    <col customWidth="1" min="38" max="38" width="14.14"/>
    <col customWidth="1" min="39" max="39" width="19.29"/>
    <col customWidth="1" min="40" max="40" width="1.71"/>
    <col customWidth="1" min="41" max="41" width="20.86"/>
    <col customWidth="1" min="42" max="42" width="1.71"/>
    <col customWidth="1" min="43" max="43" width="17.43"/>
    <col customWidth="1" min="44" max="44" width="1.71"/>
    <col customWidth="1" min="45" max="45" width="14.0"/>
    <col customWidth="1" min="46" max="46" width="1.71"/>
    <col customWidth="1" min="47" max="47" width="20.86"/>
    <col customWidth="1" min="48" max="48" width="1.71"/>
    <col customWidth="1" min="49" max="49" width="16.29"/>
    <col customWidth="1" min="50" max="50" width="1.71"/>
    <col customWidth="1" min="51" max="51" width="15.71"/>
    <col customWidth="1" min="52" max="52" width="1.71"/>
    <col customWidth="1" min="53" max="53" width="13.86"/>
    <col customWidth="1" min="54" max="54" width="1.71"/>
    <col customWidth="1" min="55" max="55" width="17.29"/>
    <col customWidth="1" min="56" max="56" width="1.71"/>
    <col customWidth="1" min="57" max="57" width="17.86"/>
    <col customWidth="1" min="58" max="58" width="1.71"/>
    <col customWidth="1" min="59" max="59" width="15.86"/>
    <col customWidth="1" min="60" max="60" width="1.71"/>
    <col customWidth="1" min="61" max="61" width="17.57"/>
    <col customWidth="1" min="62" max="62" width="1.71"/>
    <col customWidth="1" min="63" max="63" width="26.57"/>
    <col customWidth="1" min="64" max="64" width="1.71"/>
    <col customWidth="1" min="65" max="65" width="22.57"/>
    <col customWidth="1" min="66" max="66" width="1.71"/>
    <col customWidth="1" min="67" max="67" width="24.57"/>
    <col customWidth="1" min="68" max="68" width="1.71"/>
    <col customWidth="1" min="69" max="69" width="13.0"/>
  </cols>
  <sheetData>
    <row r="1" ht="25.5" customHeight="1">
      <c r="A1" s="195" t="s">
        <v>364</v>
      </c>
      <c r="B1" s="196" t="s">
        <v>365</v>
      </c>
      <c r="C1" s="197"/>
      <c r="D1" s="198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32"/>
      <c r="AS1" s="32"/>
      <c r="AT1" s="32"/>
      <c r="AU1" s="32"/>
      <c r="AV1" s="199"/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199"/>
      <c r="BQ1" s="199"/>
    </row>
    <row r="2" ht="35.25" customHeight="1">
      <c r="A2" s="195"/>
      <c r="B2" s="200"/>
      <c r="C2" s="201"/>
      <c r="D2" s="202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199"/>
      <c r="AR2" s="32"/>
      <c r="AS2" s="32"/>
      <c r="AT2" s="32"/>
      <c r="AU2" s="32"/>
      <c r="AV2" s="199"/>
      <c r="AW2" s="199"/>
      <c r="AX2" s="199"/>
      <c r="AY2" s="199"/>
      <c r="AZ2" s="199"/>
      <c r="BA2" s="199"/>
      <c r="BB2" s="199"/>
      <c r="BC2" s="199"/>
      <c r="BD2" s="199"/>
      <c r="BE2" s="199"/>
      <c r="BF2" s="199"/>
      <c r="BG2" s="199"/>
      <c r="BH2" s="199"/>
      <c r="BI2" s="199"/>
      <c r="BJ2" s="199"/>
      <c r="BK2" s="199"/>
      <c r="BL2" s="199"/>
      <c r="BM2" s="199"/>
      <c r="BN2" s="199"/>
      <c r="BO2" s="199"/>
      <c r="BP2" s="199"/>
      <c r="BQ2" s="199"/>
    </row>
    <row r="3">
      <c r="A3" s="203"/>
      <c r="B3" s="204" t="s">
        <v>366</v>
      </c>
      <c r="C3" s="197"/>
      <c r="D3" s="198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377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/>
      <c r="BE3" s="205"/>
      <c r="BF3" s="205"/>
      <c r="BG3" s="205"/>
      <c r="BH3" s="205"/>
      <c r="BI3" s="205"/>
      <c r="BJ3" s="205"/>
      <c r="BK3" s="205"/>
      <c r="BL3" s="205"/>
      <c r="BM3" s="205"/>
      <c r="BN3" s="205"/>
      <c r="BO3" s="205"/>
      <c r="BP3" s="205"/>
      <c r="BQ3" s="205"/>
    </row>
    <row r="4" ht="3.75" customHeight="1">
      <c r="A4" s="203"/>
      <c r="B4" s="206"/>
      <c r="D4" s="34"/>
      <c r="E4" s="205"/>
      <c r="F4" s="319"/>
      <c r="G4" s="320"/>
      <c r="H4" s="320"/>
      <c r="I4" s="320"/>
      <c r="J4" s="320"/>
      <c r="K4" s="320"/>
      <c r="L4" s="320"/>
      <c r="M4" s="320"/>
      <c r="N4" s="321"/>
      <c r="O4" s="205"/>
      <c r="P4" s="205"/>
      <c r="Q4" s="205"/>
      <c r="R4" s="205"/>
      <c r="S4" s="205"/>
      <c r="T4" s="205"/>
      <c r="U4" s="205"/>
      <c r="V4" s="207"/>
      <c r="W4" s="208"/>
      <c r="X4" s="208"/>
      <c r="Y4" s="208"/>
      <c r="Z4" s="208"/>
      <c r="AA4" s="208"/>
      <c r="AB4" s="208"/>
      <c r="AC4" s="208"/>
      <c r="AD4" s="208"/>
      <c r="AE4" s="208"/>
      <c r="AF4" s="209"/>
      <c r="AG4" s="205"/>
      <c r="AH4" s="207"/>
      <c r="AI4" s="208"/>
      <c r="AJ4" s="208"/>
      <c r="AK4" s="208"/>
      <c r="AL4" s="209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5"/>
      <c r="AX4" s="205"/>
      <c r="AY4" s="205"/>
      <c r="AZ4" s="205"/>
      <c r="BA4" s="205"/>
      <c r="BB4" s="205"/>
      <c r="BC4" s="205"/>
      <c r="BD4" s="205"/>
      <c r="BE4" s="205"/>
      <c r="BF4" s="205"/>
      <c r="BG4" s="205"/>
      <c r="BH4" s="205"/>
      <c r="BI4" s="205"/>
      <c r="BJ4" s="205"/>
      <c r="BK4" s="205"/>
      <c r="BL4" s="205"/>
      <c r="BM4" s="205"/>
      <c r="BN4" s="205"/>
      <c r="BO4" s="205"/>
      <c r="BP4" s="205"/>
      <c r="BQ4" s="205"/>
    </row>
    <row r="5">
      <c r="A5" s="203"/>
      <c r="B5" s="206"/>
      <c r="D5" s="34"/>
      <c r="E5" s="205"/>
      <c r="F5" s="322"/>
      <c r="G5" s="211" t="s">
        <v>395</v>
      </c>
      <c r="H5" s="212"/>
      <c r="I5" s="213"/>
      <c r="J5" s="23"/>
      <c r="K5" s="214" t="s">
        <v>396</v>
      </c>
      <c r="L5" s="23"/>
      <c r="M5" s="23"/>
      <c r="N5" s="323"/>
      <c r="O5" s="205"/>
      <c r="P5" s="205"/>
      <c r="Q5" s="205"/>
      <c r="R5" s="205"/>
      <c r="S5" s="205"/>
      <c r="T5" s="205"/>
      <c r="U5" s="205"/>
      <c r="V5" s="210"/>
      <c r="W5" s="216" t="s">
        <v>369</v>
      </c>
      <c r="X5" s="217"/>
      <c r="Y5" s="217"/>
      <c r="Z5" s="217"/>
      <c r="AA5" s="217"/>
      <c r="AB5" s="217"/>
      <c r="AC5" s="217"/>
      <c r="AD5" s="217"/>
      <c r="AE5" s="217"/>
      <c r="AF5" s="218"/>
      <c r="AG5" s="205"/>
      <c r="AH5" s="219" t="s">
        <v>370</v>
      </c>
      <c r="AI5" s="220"/>
      <c r="AJ5" s="221"/>
      <c r="AK5" s="222" t="s">
        <v>371</v>
      </c>
      <c r="AL5" s="218"/>
      <c r="AM5" s="205"/>
      <c r="AN5" s="205"/>
      <c r="AO5" s="378" t="s">
        <v>397</v>
      </c>
      <c r="AP5" s="379"/>
      <c r="AQ5" s="380"/>
      <c r="AR5" s="208"/>
      <c r="AS5" s="381" t="s">
        <v>398</v>
      </c>
      <c r="AT5" s="209"/>
      <c r="AU5" s="205"/>
      <c r="AV5" s="205"/>
      <c r="AW5" s="205"/>
      <c r="AX5" s="205"/>
      <c r="AY5" s="205"/>
      <c r="AZ5" s="205"/>
      <c r="BA5" s="205"/>
      <c r="BB5" s="205"/>
      <c r="BC5" s="205"/>
      <c r="BD5" s="205"/>
      <c r="BE5" s="205"/>
      <c r="BF5" s="205"/>
      <c r="BG5" s="205"/>
      <c r="BH5" s="205"/>
      <c r="BI5" s="205"/>
      <c r="BJ5" s="205"/>
      <c r="BK5" s="205"/>
      <c r="BL5" s="205"/>
      <c r="BM5" s="205"/>
      <c r="BN5" s="205"/>
      <c r="BO5" s="205"/>
      <c r="BP5" s="205"/>
      <c r="BQ5" s="205"/>
    </row>
    <row r="6">
      <c r="A6" s="203"/>
      <c r="B6" s="206"/>
      <c r="D6" s="34"/>
      <c r="E6" s="205"/>
      <c r="F6" s="322"/>
      <c r="G6" s="23"/>
      <c r="H6" s="23"/>
      <c r="I6" s="23"/>
      <c r="J6" s="23"/>
      <c r="K6" s="23"/>
      <c r="L6" s="23"/>
      <c r="M6" s="23"/>
      <c r="N6" s="323"/>
      <c r="O6" s="205"/>
      <c r="P6" s="205"/>
      <c r="Q6" s="205"/>
      <c r="R6" s="205"/>
      <c r="S6" s="205"/>
      <c r="T6" s="205"/>
      <c r="U6" s="205"/>
      <c r="V6" s="210"/>
      <c r="W6" s="223" t="str">
        <f>"Desde "&amp;TEXT(DATE(G7,MONTH(G5&amp;1),1),"mmm-dd-yy")&amp;" /Hasta "&amp;TEXT(EOMONTH(DATE(G7,MONTH(G5&amp;1),1),0),"mmm-dd-yy")</f>
        <v>Desde sept-01-24 /Hasta sept-30-24</v>
      </c>
      <c r="X6" s="197"/>
      <c r="Y6" s="197"/>
      <c r="Z6" s="197"/>
      <c r="AA6" s="197"/>
      <c r="AB6" s="197"/>
      <c r="AC6" s="197"/>
      <c r="AD6" s="197"/>
      <c r="AE6" s="197"/>
      <c r="AF6" s="224"/>
      <c r="AG6" s="205"/>
      <c r="AH6" s="225" t="str">
        <f>G5</f>
        <v>SEPTIEMBRE</v>
      </c>
      <c r="AI6" s="197"/>
      <c r="AJ6" s="198"/>
      <c r="AK6" s="226">
        <f>G7</f>
        <v>2024</v>
      </c>
      <c r="AL6" s="224"/>
      <c r="AM6" s="205"/>
      <c r="AN6" s="205"/>
      <c r="AO6" s="210"/>
      <c r="AP6" s="23"/>
      <c r="AQ6" s="23"/>
      <c r="AR6" s="23"/>
      <c r="AS6" s="23"/>
      <c r="AT6" s="215"/>
      <c r="AU6" s="205"/>
      <c r="AV6" s="205"/>
      <c r="AW6" s="205"/>
      <c r="AX6" s="205"/>
      <c r="AY6" s="205"/>
      <c r="AZ6" s="205"/>
      <c r="BA6" s="205" t="s">
        <v>366</v>
      </c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382"/>
      <c r="BN6" s="205"/>
      <c r="BO6" s="205"/>
      <c r="BP6" s="205"/>
      <c r="BQ6" s="205"/>
    </row>
    <row r="7">
      <c r="A7" s="203"/>
      <c r="B7" s="206"/>
      <c r="D7" s="34"/>
      <c r="E7" s="205"/>
      <c r="F7" s="322"/>
      <c r="G7" s="211">
        <v>2024.0</v>
      </c>
      <c r="H7" s="212"/>
      <c r="I7" s="213"/>
      <c r="J7" s="23"/>
      <c r="K7" s="227" t="s">
        <v>372</v>
      </c>
      <c r="L7" s="23"/>
      <c r="M7" s="23"/>
      <c r="N7" s="323"/>
      <c r="O7" s="205"/>
      <c r="P7" s="205"/>
      <c r="Q7" s="205"/>
      <c r="R7" s="205"/>
      <c r="S7" s="205"/>
      <c r="T7" s="205"/>
      <c r="U7" s="205"/>
      <c r="V7" s="210"/>
      <c r="W7" s="200"/>
      <c r="X7" s="201"/>
      <c r="Y7" s="201"/>
      <c r="Z7" s="201"/>
      <c r="AA7" s="201"/>
      <c r="AB7" s="201"/>
      <c r="AC7" s="201"/>
      <c r="AD7" s="201"/>
      <c r="AE7" s="201"/>
      <c r="AF7" s="228"/>
      <c r="AG7" s="205"/>
      <c r="AH7" s="229"/>
      <c r="AI7" s="201"/>
      <c r="AJ7" s="202"/>
      <c r="AK7" s="200"/>
      <c r="AL7" s="228"/>
      <c r="AM7" s="383"/>
      <c r="AN7" s="205"/>
      <c r="AO7" s="384" t="s">
        <v>399</v>
      </c>
      <c r="AP7" s="217"/>
      <c r="AQ7" s="220"/>
      <c r="AR7" s="23"/>
      <c r="AS7" s="385"/>
      <c r="AT7" s="21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 t="s">
        <v>366</v>
      </c>
      <c r="BH7" s="205"/>
      <c r="BI7" s="205"/>
      <c r="BJ7" s="205"/>
      <c r="BK7" s="205"/>
      <c r="BL7" s="205"/>
      <c r="BM7" s="382"/>
      <c r="BN7" s="205"/>
      <c r="BO7" s="382"/>
      <c r="BP7" s="205"/>
      <c r="BQ7" s="205"/>
    </row>
    <row r="8" ht="3.75" customHeight="1">
      <c r="A8" s="203"/>
      <c r="B8" s="206"/>
      <c r="D8" s="34"/>
      <c r="E8" s="205"/>
      <c r="F8" s="324"/>
      <c r="G8" s="325"/>
      <c r="H8" s="325"/>
      <c r="I8" s="325"/>
      <c r="J8" s="325"/>
      <c r="K8" s="325"/>
      <c r="L8" s="325"/>
      <c r="M8" s="325"/>
      <c r="N8" s="326"/>
      <c r="O8" s="205"/>
      <c r="P8" s="205"/>
      <c r="Q8" s="205"/>
      <c r="R8" s="205"/>
      <c r="S8" s="205"/>
      <c r="T8" s="205"/>
      <c r="U8" s="205"/>
      <c r="V8" s="230"/>
      <c r="W8" s="231"/>
      <c r="X8" s="231"/>
      <c r="Y8" s="231"/>
      <c r="Z8" s="231"/>
      <c r="AA8" s="231"/>
      <c r="AB8" s="231"/>
      <c r="AC8" s="231"/>
      <c r="AD8" s="231"/>
      <c r="AE8" s="231"/>
      <c r="AF8" s="232"/>
      <c r="AG8" s="205"/>
      <c r="AH8" s="230"/>
      <c r="AI8" s="231"/>
      <c r="AJ8" s="231"/>
      <c r="AK8" s="231"/>
      <c r="AL8" s="232"/>
      <c r="AM8" s="205"/>
      <c r="AN8" s="205"/>
      <c r="AO8" s="230"/>
      <c r="AP8" s="231"/>
      <c r="AQ8" s="231"/>
      <c r="AR8" s="231"/>
      <c r="AS8" s="231"/>
      <c r="AT8" s="232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382"/>
      <c r="BN8" s="205"/>
      <c r="BO8" s="205"/>
      <c r="BP8" s="205"/>
      <c r="BQ8" s="205"/>
    </row>
    <row r="9">
      <c r="A9" s="203"/>
      <c r="B9" s="206"/>
      <c r="D9" s="34"/>
      <c r="E9" s="205"/>
      <c r="F9" s="205"/>
      <c r="G9" s="234">
        <f>DATE(G7,MONTH(G5&amp;1),1)</f>
        <v>45536</v>
      </c>
      <c r="H9" s="234">
        <f t="shared" ref="H9:AK9" si="1">G9+1</f>
        <v>45537</v>
      </c>
      <c r="I9" s="234">
        <f t="shared" si="1"/>
        <v>45538</v>
      </c>
      <c r="J9" s="234">
        <f t="shared" si="1"/>
        <v>45539</v>
      </c>
      <c r="K9" s="234">
        <f t="shared" si="1"/>
        <v>45540</v>
      </c>
      <c r="L9" s="234">
        <f t="shared" si="1"/>
        <v>45541</v>
      </c>
      <c r="M9" s="234">
        <f t="shared" si="1"/>
        <v>45542</v>
      </c>
      <c r="N9" s="234">
        <f t="shared" si="1"/>
        <v>45543</v>
      </c>
      <c r="O9" s="234">
        <f t="shared" si="1"/>
        <v>45544</v>
      </c>
      <c r="P9" s="234">
        <f t="shared" si="1"/>
        <v>45545</v>
      </c>
      <c r="Q9" s="234">
        <f t="shared" si="1"/>
        <v>45546</v>
      </c>
      <c r="R9" s="234">
        <f t="shared" si="1"/>
        <v>45547</v>
      </c>
      <c r="S9" s="234">
        <f t="shared" si="1"/>
        <v>45548</v>
      </c>
      <c r="T9" s="234">
        <f t="shared" si="1"/>
        <v>45549</v>
      </c>
      <c r="U9" s="234">
        <f t="shared" si="1"/>
        <v>45550</v>
      </c>
      <c r="V9" s="234">
        <f t="shared" si="1"/>
        <v>45551</v>
      </c>
      <c r="W9" s="234">
        <f t="shared" si="1"/>
        <v>45552</v>
      </c>
      <c r="X9" s="234">
        <f t="shared" si="1"/>
        <v>45553</v>
      </c>
      <c r="Y9" s="234">
        <f t="shared" si="1"/>
        <v>45554</v>
      </c>
      <c r="Z9" s="234">
        <f t="shared" si="1"/>
        <v>45555</v>
      </c>
      <c r="AA9" s="234">
        <f t="shared" si="1"/>
        <v>45556</v>
      </c>
      <c r="AB9" s="234">
        <f t="shared" si="1"/>
        <v>45557</v>
      </c>
      <c r="AC9" s="234">
        <f t="shared" si="1"/>
        <v>45558</v>
      </c>
      <c r="AD9" s="234">
        <f t="shared" si="1"/>
        <v>45559</v>
      </c>
      <c r="AE9" s="234">
        <f t="shared" si="1"/>
        <v>45560</v>
      </c>
      <c r="AF9" s="234">
        <f t="shared" si="1"/>
        <v>45561</v>
      </c>
      <c r="AG9" s="234">
        <f t="shared" si="1"/>
        <v>45562</v>
      </c>
      <c r="AH9" s="234">
        <f t="shared" si="1"/>
        <v>45563</v>
      </c>
      <c r="AI9" s="234">
        <f t="shared" si="1"/>
        <v>45564</v>
      </c>
      <c r="AJ9" s="234">
        <f t="shared" si="1"/>
        <v>45565</v>
      </c>
      <c r="AK9" s="234">
        <f t="shared" si="1"/>
        <v>45566</v>
      </c>
      <c r="AL9" s="235"/>
      <c r="AM9" s="386"/>
      <c r="AN9" s="386"/>
      <c r="AO9" s="386"/>
      <c r="AP9" s="386"/>
      <c r="AQ9" s="386"/>
      <c r="AR9" s="205"/>
      <c r="AS9" s="205"/>
      <c r="AT9" s="205"/>
      <c r="AU9" s="205"/>
      <c r="AV9" s="386"/>
      <c r="AW9" s="386"/>
      <c r="AX9" s="386"/>
      <c r="AY9" s="386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382"/>
      <c r="BN9" s="205"/>
      <c r="BO9" s="387"/>
      <c r="BP9" s="205"/>
      <c r="BQ9" s="236"/>
    </row>
    <row r="10">
      <c r="A10" s="203"/>
      <c r="B10" s="206"/>
      <c r="D10" s="34"/>
      <c r="E10" s="205"/>
      <c r="F10" s="205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386"/>
      <c r="AN10" s="386"/>
      <c r="AO10" s="386"/>
      <c r="AP10" s="386"/>
      <c r="AQ10" s="386"/>
      <c r="AR10" s="205"/>
      <c r="AS10" s="205"/>
      <c r="AT10" s="205"/>
      <c r="AU10" s="205"/>
      <c r="AV10" s="386"/>
      <c r="AW10" s="386"/>
      <c r="AX10" s="386"/>
      <c r="AY10" s="386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388"/>
      <c r="BL10" s="388"/>
      <c r="BM10" s="389"/>
      <c r="BN10" s="205"/>
      <c r="BO10" s="205"/>
      <c r="BP10" s="205"/>
      <c r="BQ10" s="205"/>
    </row>
    <row r="11">
      <c r="A11" s="203"/>
      <c r="B11" s="206"/>
      <c r="D11" s="34"/>
      <c r="E11" s="205"/>
      <c r="F11" s="205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386"/>
      <c r="AN11" s="386"/>
      <c r="AO11" s="386"/>
      <c r="AP11" s="386"/>
      <c r="AQ11" s="386"/>
      <c r="AR11" s="205"/>
      <c r="AS11" s="205"/>
      <c r="AT11" s="205"/>
      <c r="AU11" s="205"/>
      <c r="AV11" s="386"/>
      <c r="AW11" s="386"/>
      <c r="AX11" s="386"/>
      <c r="AY11" s="386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</row>
    <row r="12" ht="18.0" customHeight="1">
      <c r="A12" s="203"/>
      <c r="B12" s="200"/>
      <c r="C12" s="201"/>
      <c r="D12" s="202"/>
      <c r="E12" s="205"/>
      <c r="F12" s="205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386"/>
      <c r="AN12" s="386"/>
      <c r="AO12" s="386"/>
      <c r="AP12" s="386"/>
      <c r="AQ12" s="386"/>
      <c r="AR12" s="205"/>
      <c r="AS12" s="205"/>
      <c r="AT12" s="205"/>
      <c r="AU12" s="205"/>
      <c r="AV12" s="386"/>
      <c r="AW12" s="386"/>
      <c r="AX12" s="386"/>
      <c r="AY12" s="386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</row>
    <row r="13" ht="7.5" customHeight="1">
      <c r="A13" s="203"/>
      <c r="B13" s="23"/>
      <c r="C13" s="23"/>
      <c r="D13" s="23"/>
      <c r="E13" s="205"/>
      <c r="F13" s="205"/>
      <c r="G13" s="239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</row>
    <row r="14" ht="18.0" customHeight="1">
      <c r="A14" s="241"/>
      <c r="B14" s="242" t="s">
        <v>373</v>
      </c>
      <c r="C14" s="72" t="s">
        <v>374</v>
      </c>
      <c r="D14" s="72" t="s">
        <v>375</v>
      </c>
      <c r="E14" s="243"/>
      <c r="F14" s="243"/>
      <c r="G14" s="244" t="str">
        <f>PROPER(LEFT(TEXT(G9,"dddd"),2))</f>
        <v>Do</v>
      </c>
      <c r="H14" s="244" t="str">
        <f t="shared" ref="H14:AK14" si="2">PROPER(LEFT(TEXT(H9,"dddd"),3))</f>
        <v>Lun</v>
      </c>
      <c r="I14" s="244" t="str">
        <f t="shared" si="2"/>
        <v>Mar</v>
      </c>
      <c r="J14" s="244" t="str">
        <f t="shared" si="2"/>
        <v>Mié</v>
      </c>
      <c r="K14" s="244" t="str">
        <f t="shared" si="2"/>
        <v>Jue</v>
      </c>
      <c r="L14" s="244" t="str">
        <f t="shared" si="2"/>
        <v>Vie</v>
      </c>
      <c r="M14" s="244" t="str">
        <f t="shared" si="2"/>
        <v>Sáb</v>
      </c>
      <c r="N14" s="244" t="str">
        <f t="shared" si="2"/>
        <v>Dom</v>
      </c>
      <c r="O14" s="244" t="str">
        <f t="shared" si="2"/>
        <v>Lun</v>
      </c>
      <c r="P14" s="244" t="str">
        <f t="shared" si="2"/>
        <v>Mar</v>
      </c>
      <c r="Q14" s="244" t="str">
        <f t="shared" si="2"/>
        <v>Mié</v>
      </c>
      <c r="R14" s="244" t="str">
        <f t="shared" si="2"/>
        <v>Jue</v>
      </c>
      <c r="S14" s="244" t="str">
        <f t="shared" si="2"/>
        <v>Vie</v>
      </c>
      <c r="T14" s="244" t="str">
        <f t="shared" si="2"/>
        <v>Sáb</v>
      </c>
      <c r="U14" s="244" t="str">
        <f t="shared" si="2"/>
        <v>Dom</v>
      </c>
      <c r="V14" s="244" t="str">
        <f t="shared" si="2"/>
        <v>Lun</v>
      </c>
      <c r="W14" s="244" t="str">
        <f t="shared" si="2"/>
        <v>Mar</v>
      </c>
      <c r="X14" s="244" t="str">
        <f t="shared" si="2"/>
        <v>Mié</v>
      </c>
      <c r="Y14" s="244" t="str">
        <f t="shared" si="2"/>
        <v>Jue</v>
      </c>
      <c r="Z14" s="244" t="str">
        <f t="shared" si="2"/>
        <v>Vie</v>
      </c>
      <c r="AA14" s="244" t="str">
        <f t="shared" si="2"/>
        <v>Sáb</v>
      </c>
      <c r="AB14" s="244" t="str">
        <f t="shared" si="2"/>
        <v>Dom</v>
      </c>
      <c r="AC14" s="244" t="str">
        <f t="shared" si="2"/>
        <v>Lun</v>
      </c>
      <c r="AD14" s="244" t="str">
        <f t="shared" si="2"/>
        <v>Mar</v>
      </c>
      <c r="AE14" s="244" t="str">
        <f t="shared" si="2"/>
        <v>Mié</v>
      </c>
      <c r="AF14" s="244" t="str">
        <f t="shared" si="2"/>
        <v>Jue</v>
      </c>
      <c r="AG14" s="244" t="str">
        <f t="shared" si="2"/>
        <v>Vie</v>
      </c>
      <c r="AH14" s="244" t="str">
        <f t="shared" si="2"/>
        <v>Sáb</v>
      </c>
      <c r="AI14" s="244" t="str">
        <f t="shared" si="2"/>
        <v>Dom</v>
      </c>
      <c r="AJ14" s="244" t="str">
        <f t="shared" si="2"/>
        <v>Lun</v>
      </c>
      <c r="AK14" s="245" t="str">
        <f t="shared" si="2"/>
        <v>Mar</v>
      </c>
      <c r="AL14" s="246" t="s">
        <v>376</v>
      </c>
      <c r="AM14" s="390" t="s">
        <v>400</v>
      </c>
      <c r="AN14" s="205"/>
      <c r="AO14" s="391" t="s">
        <v>401</v>
      </c>
      <c r="AP14" s="205"/>
      <c r="AQ14" s="392" t="s">
        <v>402</v>
      </c>
      <c r="AR14" s="205"/>
      <c r="AS14" s="393" t="s">
        <v>403</v>
      </c>
      <c r="AT14" s="205"/>
      <c r="AU14" s="394" t="s">
        <v>404</v>
      </c>
      <c r="AV14" s="205"/>
      <c r="AW14" s="395" t="s">
        <v>403</v>
      </c>
      <c r="AX14" s="205"/>
      <c r="AY14" s="396" t="s">
        <v>405</v>
      </c>
      <c r="AZ14" s="205"/>
      <c r="BA14" s="397" t="s">
        <v>403</v>
      </c>
      <c r="BB14" s="205"/>
      <c r="BC14" s="398" t="s">
        <v>406</v>
      </c>
      <c r="BD14" s="205"/>
      <c r="BE14" s="392" t="s">
        <v>407</v>
      </c>
      <c r="BF14" s="205"/>
      <c r="BG14" s="394" t="s">
        <v>408</v>
      </c>
      <c r="BH14" s="205"/>
      <c r="BI14" s="396" t="s">
        <v>409</v>
      </c>
      <c r="BJ14" s="205"/>
      <c r="BK14" s="399" t="s">
        <v>410</v>
      </c>
      <c r="BL14" s="247"/>
      <c r="BM14" s="400" t="s">
        <v>411</v>
      </c>
      <c r="BN14" s="256"/>
      <c r="BO14" s="401" t="s">
        <v>412</v>
      </c>
      <c r="BP14" s="247"/>
      <c r="BQ14" s="248" t="s">
        <v>377</v>
      </c>
    </row>
    <row r="15" ht="5.25" customHeight="1">
      <c r="A15" s="249"/>
      <c r="B15" s="205"/>
      <c r="C15" s="205"/>
      <c r="D15" s="205"/>
      <c r="E15" s="205"/>
      <c r="F15" s="205"/>
      <c r="G15" s="250"/>
      <c r="H15" s="251"/>
      <c r="I15" s="252"/>
      <c r="J15" s="252"/>
      <c r="K15" s="252"/>
      <c r="L15" s="252"/>
      <c r="M15" s="251"/>
      <c r="N15" s="250"/>
      <c r="O15" s="250"/>
      <c r="P15" s="252"/>
      <c r="Q15" s="252"/>
      <c r="R15" s="252"/>
      <c r="S15" s="252"/>
      <c r="T15" s="253"/>
      <c r="U15" s="250"/>
      <c r="V15" s="250"/>
      <c r="W15" s="252"/>
      <c r="X15" s="252"/>
      <c r="Y15" s="252"/>
      <c r="Z15" s="252"/>
      <c r="AA15" s="253"/>
      <c r="AB15" s="250"/>
      <c r="AC15" s="250"/>
      <c r="AD15" s="252"/>
      <c r="AE15" s="252"/>
      <c r="AF15" s="252"/>
      <c r="AG15" s="252"/>
      <c r="AH15" s="253"/>
      <c r="AI15" s="250"/>
      <c r="AJ15" s="250"/>
      <c r="AK15" s="252"/>
      <c r="AL15" s="254"/>
      <c r="AM15" s="402"/>
      <c r="AN15" s="255"/>
      <c r="AO15" s="403"/>
      <c r="AP15" s="255"/>
      <c r="AQ15" s="404"/>
      <c r="AR15" s="255"/>
      <c r="AS15" s="405"/>
      <c r="AT15" s="255"/>
      <c r="AU15" s="404"/>
      <c r="AV15" s="255"/>
      <c r="AW15" s="406"/>
      <c r="AX15" s="255"/>
      <c r="AY15" s="252"/>
      <c r="AZ15" s="255"/>
      <c r="BA15" s="407"/>
      <c r="BB15" s="255"/>
      <c r="BC15" s="408"/>
      <c r="BD15" s="408"/>
      <c r="BE15" s="408"/>
      <c r="BF15" s="408"/>
      <c r="BG15" s="408"/>
      <c r="BH15" s="408"/>
      <c r="BI15" s="408"/>
      <c r="BJ15" s="408"/>
      <c r="BK15" s="409"/>
      <c r="BL15" s="408"/>
      <c r="BM15" s="410"/>
      <c r="BN15" s="265"/>
      <c r="BO15" s="254"/>
      <c r="BP15" s="255"/>
      <c r="BQ15" s="255"/>
    </row>
    <row r="16" ht="14.25" customHeight="1">
      <c r="A16" s="249" t="s">
        <v>9</v>
      </c>
      <c r="B16" s="256"/>
      <c r="C16" s="256" t="s">
        <v>30</v>
      </c>
      <c r="D16" s="256" t="s">
        <v>132</v>
      </c>
      <c r="E16" s="205"/>
      <c r="F16" s="205"/>
      <c r="G16" s="411"/>
      <c r="H16" s="258">
        <v>1.0</v>
      </c>
      <c r="I16" s="259"/>
      <c r="J16" s="259"/>
      <c r="K16" s="259"/>
      <c r="L16" s="259"/>
      <c r="M16" s="411"/>
      <c r="N16" s="411"/>
      <c r="O16" s="258"/>
      <c r="P16" s="259"/>
      <c r="Q16" s="259"/>
      <c r="R16" s="259"/>
      <c r="S16" s="259"/>
      <c r="T16" s="411"/>
      <c r="U16" s="411"/>
      <c r="V16" s="258"/>
      <c r="W16" s="259"/>
      <c r="X16" s="259"/>
      <c r="Y16" s="259"/>
      <c r="Z16" s="259"/>
      <c r="AA16" s="257"/>
      <c r="AB16" s="411"/>
      <c r="AC16" s="258"/>
      <c r="AD16" s="259"/>
      <c r="AE16" s="259"/>
      <c r="AF16" s="259"/>
      <c r="AG16" s="259"/>
      <c r="AH16" s="411"/>
      <c r="AI16" s="411"/>
      <c r="AJ16" s="258"/>
      <c r="AK16" s="259"/>
      <c r="AL16" s="262">
        <f t="shared" ref="AL16:AL23" si="3">SUM(G16:AJ16)</f>
        <v>1</v>
      </c>
      <c r="AM16" s="412">
        <f t="shared" ref="AM16:AM126" si="4">SUM(H16:L16,O16:S16,V16:Z16,AC16:AG16,AJ16)</f>
        <v>1</v>
      </c>
      <c r="AN16" s="265"/>
      <c r="AO16" s="413">
        <v>405915.0</v>
      </c>
      <c r="AP16" s="265"/>
      <c r="AQ16" s="414">
        <v>1.0</v>
      </c>
      <c r="AR16" s="265"/>
      <c r="AS16" s="415">
        <v>5000.0</v>
      </c>
      <c r="AT16" s="265"/>
      <c r="AU16" s="414">
        <f t="shared" ref="AU16:AU126" si="5">SUM(AA16)</f>
        <v>0</v>
      </c>
      <c r="AV16" s="265"/>
      <c r="AW16" s="416"/>
      <c r="AX16" s="265"/>
      <c r="AY16" s="417">
        <v>1.0</v>
      </c>
      <c r="AZ16" s="265"/>
      <c r="BA16" s="418">
        <v>25000.0</v>
      </c>
      <c r="BB16" s="255"/>
      <c r="BC16" s="419">
        <f t="shared" ref="BC16:BC23" si="6">AM16*AO16</f>
        <v>405915</v>
      </c>
      <c r="BD16" s="419"/>
      <c r="BE16" s="419">
        <f t="shared" ref="BE16:BE23" si="7">AQ16*AS16</f>
        <v>5000</v>
      </c>
      <c r="BF16" s="419"/>
      <c r="BG16" s="419">
        <f t="shared" ref="BG16:BG23" si="8">AU16*AW16</f>
        <v>0</v>
      </c>
      <c r="BH16" s="419"/>
      <c r="BI16" s="419">
        <f t="shared" ref="BI16:BI23" si="9">AY16*BA16</f>
        <v>25000</v>
      </c>
      <c r="BJ16" s="419"/>
      <c r="BK16" s="419"/>
      <c r="BL16" s="419"/>
      <c r="BM16" s="420">
        <f t="shared" ref="BM16:BM23" si="10">BC16+BE16+BG16+BI16-BK16</f>
        <v>435915</v>
      </c>
      <c r="BN16" s="265"/>
      <c r="BO16" s="361" t="s">
        <v>413</v>
      </c>
      <c r="BP16" s="255"/>
      <c r="BQ16" s="263" t="b">
        <v>0</v>
      </c>
    </row>
    <row r="17">
      <c r="A17" s="249" t="s">
        <v>9</v>
      </c>
      <c r="B17" s="256"/>
      <c r="C17" s="256" t="s">
        <v>30</v>
      </c>
      <c r="D17" s="256" t="s">
        <v>139</v>
      </c>
      <c r="E17" s="205"/>
      <c r="F17" s="205"/>
      <c r="G17" s="411"/>
      <c r="H17" s="258"/>
      <c r="I17" s="259"/>
      <c r="J17" s="259"/>
      <c r="K17" s="259"/>
      <c r="L17" s="259"/>
      <c r="M17" s="411"/>
      <c r="N17" s="411"/>
      <c r="O17" s="258"/>
      <c r="P17" s="259"/>
      <c r="Q17" s="259"/>
      <c r="R17" s="259"/>
      <c r="S17" s="259"/>
      <c r="T17" s="411"/>
      <c r="U17" s="411"/>
      <c r="V17" s="258"/>
      <c r="W17" s="259"/>
      <c r="X17" s="259"/>
      <c r="Y17" s="259"/>
      <c r="Z17" s="259"/>
      <c r="AA17" s="257"/>
      <c r="AB17" s="411"/>
      <c r="AC17" s="258"/>
      <c r="AD17" s="259"/>
      <c r="AE17" s="259"/>
      <c r="AF17" s="259"/>
      <c r="AG17" s="259"/>
      <c r="AH17" s="411"/>
      <c r="AI17" s="411"/>
      <c r="AJ17" s="258"/>
      <c r="AK17" s="259"/>
      <c r="AL17" s="262">
        <f t="shared" si="3"/>
        <v>0</v>
      </c>
      <c r="AM17" s="412">
        <f t="shared" si="4"/>
        <v>0</v>
      </c>
      <c r="AN17" s="265"/>
      <c r="AO17" s="413"/>
      <c r="AP17" s="265"/>
      <c r="AQ17" s="414">
        <f t="shared" ref="AQ17:AQ126" si="11">SUM(G17,M17:N17,T17:U17,AB17,AH17:AI17)</f>
        <v>0</v>
      </c>
      <c r="AR17" s="265"/>
      <c r="AS17" s="415"/>
      <c r="AT17" s="265"/>
      <c r="AU17" s="414">
        <f t="shared" si="5"/>
        <v>0</v>
      </c>
      <c r="AV17" s="265"/>
      <c r="AW17" s="416"/>
      <c r="AX17" s="265"/>
      <c r="AY17" s="417"/>
      <c r="AZ17" s="265"/>
      <c r="BA17" s="418"/>
      <c r="BB17" s="255"/>
      <c r="BC17" s="419">
        <f t="shared" si="6"/>
        <v>0</v>
      </c>
      <c r="BD17" s="419"/>
      <c r="BE17" s="419">
        <f t="shared" si="7"/>
        <v>0</v>
      </c>
      <c r="BF17" s="419"/>
      <c r="BG17" s="419">
        <f t="shared" si="8"/>
        <v>0</v>
      </c>
      <c r="BH17" s="419"/>
      <c r="BI17" s="419">
        <f t="shared" si="9"/>
        <v>0</v>
      </c>
      <c r="BJ17" s="419"/>
      <c r="BK17" s="419"/>
      <c r="BL17" s="419"/>
      <c r="BM17" s="420">
        <f t="shared" si="10"/>
        <v>0</v>
      </c>
      <c r="BN17" s="265"/>
      <c r="BO17" s="361" t="s">
        <v>413</v>
      </c>
      <c r="BP17" s="255"/>
      <c r="BQ17" s="263" t="b">
        <v>0</v>
      </c>
    </row>
    <row r="18">
      <c r="A18" s="249" t="s">
        <v>9</v>
      </c>
      <c r="B18" s="256"/>
      <c r="C18" s="256" t="s">
        <v>30</v>
      </c>
      <c r="D18" s="256" t="s">
        <v>131</v>
      </c>
      <c r="E18" s="205"/>
      <c r="F18" s="205"/>
      <c r="G18" s="411"/>
      <c r="H18" s="258"/>
      <c r="I18" s="259">
        <v>1.0</v>
      </c>
      <c r="J18" s="259"/>
      <c r="K18" s="259"/>
      <c r="L18" s="259"/>
      <c r="M18" s="411"/>
      <c r="N18" s="411"/>
      <c r="O18" s="258"/>
      <c r="P18" s="259"/>
      <c r="Q18" s="259"/>
      <c r="R18" s="259"/>
      <c r="S18" s="259"/>
      <c r="T18" s="411"/>
      <c r="U18" s="411"/>
      <c r="V18" s="258"/>
      <c r="W18" s="259"/>
      <c r="X18" s="259"/>
      <c r="Y18" s="259"/>
      <c r="Z18" s="259"/>
      <c r="AA18" s="257"/>
      <c r="AB18" s="411"/>
      <c r="AC18" s="258"/>
      <c r="AD18" s="259"/>
      <c r="AE18" s="259"/>
      <c r="AF18" s="259"/>
      <c r="AG18" s="259"/>
      <c r="AH18" s="411"/>
      <c r="AI18" s="411"/>
      <c r="AJ18" s="258"/>
      <c r="AK18" s="259"/>
      <c r="AL18" s="262">
        <f t="shared" si="3"/>
        <v>1</v>
      </c>
      <c r="AM18" s="412">
        <f t="shared" si="4"/>
        <v>1</v>
      </c>
      <c r="AN18" s="265"/>
      <c r="AO18" s="413">
        <v>300000.0</v>
      </c>
      <c r="AP18" s="265"/>
      <c r="AQ18" s="414">
        <f t="shared" si="11"/>
        <v>0</v>
      </c>
      <c r="AR18" s="265"/>
      <c r="AS18" s="415"/>
      <c r="AT18" s="265"/>
      <c r="AU18" s="414">
        <f t="shared" si="5"/>
        <v>0</v>
      </c>
      <c r="AV18" s="265"/>
      <c r="AW18" s="416"/>
      <c r="AX18" s="265"/>
      <c r="AY18" s="417"/>
      <c r="AZ18" s="265"/>
      <c r="BA18" s="418"/>
      <c r="BB18" s="265"/>
      <c r="BC18" s="419">
        <f t="shared" si="6"/>
        <v>300000</v>
      </c>
      <c r="BD18" s="419"/>
      <c r="BE18" s="419">
        <f t="shared" si="7"/>
        <v>0</v>
      </c>
      <c r="BF18" s="419"/>
      <c r="BG18" s="419">
        <f t="shared" si="8"/>
        <v>0</v>
      </c>
      <c r="BH18" s="419"/>
      <c r="BI18" s="419">
        <f t="shared" si="9"/>
        <v>0</v>
      </c>
      <c r="BJ18" s="419"/>
      <c r="BK18" s="419">
        <v>100000.0</v>
      </c>
      <c r="BL18" s="419"/>
      <c r="BM18" s="420">
        <f t="shared" si="10"/>
        <v>200000</v>
      </c>
      <c r="BN18" s="265"/>
      <c r="BO18" s="361" t="s">
        <v>413</v>
      </c>
      <c r="BP18" s="264"/>
      <c r="BQ18" s="263" t="b">
        <v>0</v>
      </c>
    </row>
    <row r="19">
      <c r="A19" s="249" t="s">
        <v>9</v>
      </c>
      <c r="B19" s="256"/>
      <c r="C19" s="256" t="s">
        <v>30</v>
      </c>
      <c r="D19" s="256" t="s">
        <v>137</v>
      </c>
      <c r="E19" s="205"/>
      <c r="F19" s="205"/>
      <c r="G19" s="411"/>
      <c r="H19" s="258"/>
      <c r="I19" s="259">
        <v>1.0</v>
      </c>
      <c r="J19" s="259"/>
      <c r="K19" s="259"/>
      <c r="L19" s="259"/>
      <c r="M19" s="411"/>
      <c r="N19" s="411"/>
      <c r="O19" s="258"/>
      <c r="P19" s="259"/>
      <c r="Q19" s="259"/>
      <c r="R19" s="259"/>
      <c r="S19" s="259"/>
      <c r="T19" s="411"/>
      <c r="U19" s="411"/>
      <c r="V19" s="258"/>
      <c r="W19" s="259"/>
      <c r="X19" s="259"/>
      <c r="Y19" s="259"/>
      <c r="Z19" s="259"/>
      <c r="AA19" s="257"/>
      <c r="AB19" s="411"/>
      <c r="AC19" s="258"/>
      <c r="AD19" s="259"/>
      <c r="AE19" s="259"/>
      <c r="AF19" s="259"/>
      <c r="AG19" s="259"/>
      <c r="AH19" s="411"/>
      <c r="AI19" s="411"/>
      <c r="AJ19" s="258"/>
      <c r="AK19" s="259"/>
      <c r="AL19" s="262">
        <f t="shared" si="3"/>
        <v>1</v>
      </c>
      <c r="AM19" s="412">
        <f t="shared" si="4"/>
        <v>1</v>
      </c>
      <c r="AN19" s="265"/>
      <c r="AO19" s="413">
        <v>75000.0</v>
      </c>
      <c r="AP19" s="265"/>
      <c r="AQ19" s="414">
        <f t="shared" si="11"/>
        <v>0</v>
      </c>
      <c r="AR19" s="265"/>
      <c r="AS19" s="415"/>
      <c r="AT19" s="265"/>
      <c r="AU19" s="414">
        <f t="shared" si="5"/>
        <v>0</v>
      </c>
      <c r="AV19" s="265"/>
      <c r="AW19" s="416"/>
      <c r="AX19" s="265"/>
      <c r="AY19" s="417"/>
      <c r="AZ19" s="265"/>
      <c r="BA19" s="418"/>
      <c r="BB19" s="265"/>
      <c r="BC19" s="419">
        <f t="shared" si="6"/>
        <v>75000</v>
      </c>
      <c r="BD19" s="419"/>
      <c r="BE19" s="419">
        <f t="shared" si="7"/>
        <v>0</v>
      </c>
      <c r="BF19" s="419"/>
      <c r="BG19" s="419">
        <f t="shared" si="8"/>
        <v>0</v>
      </c>
      <c r="BH19" s="419"/>
      <c r="BI19" s="419">
        <f t="shared" si="9"/>
        <v>0</v>
      </c>
      <c r="BJ19" s="419"/>
      <c r="BK19" s="419"/>
      <c r="BL19" s="419"/>
      <c r="BM19" s="420">
        <f t="shared" si="10"/>
        <v>75000</v>
      </c>
      <c r="BN19" s="265"/>
      <c r="BO19" s="361" t="s">
        <v>413</v>
      </c>
      <c r="BP19" s="264"/>
      <c r="BQ19" s="263" t="b">
        <v>0</v>
      </c>
    </row>
    <row r="20">
      <c r="A20" s="249" t="s">
        <v>9</v>
      </c>
      <c r="B20" s="256"/>
      <c r="C20" s="256" t="s">
        <v>30</v>
      </c>
      <c r="D20" s="256" t="s">
        <v>136</v>
      </c>
      <c r="E20" s="205"/>
      <c r="F20" s="205"/>
      <c r="G20" s="411"/>
      <c r="H20" s="258"/>
      <c r="I20" s="259">
        <v>1.0</v>
      </c>
      <c r="J20" s="259"/>
      <c r="K20" s="259"/>
      <c r="L20" s="259"/>
      <c r="M20" s="411"/>
      <c r="N20" s="411"/>
      <c r="O20" s="258"/>
      <c r="P20" s="259"/>
      <c r="Q20" s="259"/>
      <c r="R20" s="259"/>
      <c r="S20" s="259"/>
      <c r="T20" s="411"/>
      <c r="U20" s="411"/>
      <c r="V20" s="258"/>
      <c r="W20" s="259"/>
      <c r="X20" s="259"/>
      <c r="Y20" s="259"/>
      <c r="Z20" s="259"/>
      <c r="AA20" s="257"/>
      <c r="AB20" s="411"/>
      <c r="AC20" s="258"/>
      <c r="AD20" s="259"/>
      <c r="AE20" s="259"/>
      <c r="AF20" s="259"/>
      <c r="AG20" s="259"/>
      <c r="AH20" s="411"/>
      <c r="AI20" s="411"/>
      <c r="AJ20" s="258"/>
      <c r="AK20" s="259"/>
      <c r="AL20" s="262">
        <f t="shared" si="3"/>
        <v>1</v>
      </c>
      <c r="AM20" s="412">
        <f t="shared" si="4"/>
        <v>1</v>
      </c>
      <c r="AN20" s="265"/>
      <c r="AO20" s="413">
        <v>60000.0</v>
      </c>
      <c r="AP20" s="265"/>
      <c r="AQ20" s="414">
        <f t="shared" si="11"/>
        <v>0</v>
      </c>
      <c r="AR20" s="265"/>
      <c r="AS20" s="415"/>
      <c r="AT20" s="265"/>
      <c r="AU20" s="414">
        <f t="shared" si="5"/>
        <v>0</v>
      </c>
      <c r="AV20" s="265"/>
      <c r="AW20" s="416"/>
      <c r="AX20" s="265"/>
      <c r="AY20" s="417"/>
      <c r="AZ20" s="265"/>
      <c r="BA20" s="418"/>
      <c r="BB20" s="265"/>
      <c r="BC20" s="419">
        <f t="shared" si="6"/>
        <v>60000</v>
      </c>
      <c r="BD20" s="419"/>
      <c r="BE20" s="419">
        <f t="shared" si="7"/>
        <v>0</v>
      </c>
      <c r="BF20" s="419"/>
      <c r="BG20" s="419">
        <f t="shared" si="8"/>
        <v>0</v>
      </c>
      <c r="BH20" s="419"/>
      <c r="BI20" s="419">
        <f t="shared" si="9"/>
        <v>0</v>
      </c>
      <c r="BJ20" s="419"/>
      <c r="BK20" s="419"/>
      <c r="BL20" s="419"/>
      <c r="BM20" s="420">
        <f t="shared" si="10"/>
        <v>60000</v>
      </c>
      <c r="BN20" s="265"/>
      <c r="BO20" s="361" t="s">
        <v>413</v>
      </c>
      <c r="BP20" s="264"/>
      <c r="BQ20" s="263" t="b">
        <v>0</v>
      </c>
    </row>
    <row r="21" ht="15.75" customHeight="1">
      <c r="A21" s="249" t="s">
        <v>9</v>
      </c>
      <c r="B21" s="256"/>
      <c r="C21" s="256" t="s">
        <v>30</v>
      </c>
      <c r="D21" s="256" t="s">
        <v>129</v>
      </c>
      <c r="E21" s="205"/>
      <c r="F21" s="205"/>
      <c r="G21" s="411"/>
      <c r="H21" s="258"/>
      <c r="I21" s="259">
        <v>1.0</v>
      </c>
      <c r="J21" s="259"/>
      <c r="K21" s="259"/>
      <c r="L21" s="259"/>
      <c r="M21" s="411"/>
      <c r="N21" s="411"/>
      <c r="O21" s="258"/>
      <c r="P21" s="259"/>
      <c r="Q21" s="259"/>
      <c r="R21" s="259"/>
      <c r="S21" s="259"/>
      <c r="T21" s="411"/>
      <c r="U21" s="411"/>
      <c r="V21" s="258"/>
      <c r="W21" s="259"/>
      <c r="X21" s="259"/>
      <c r="Y21" s="259"/>
      <c r="Z21" s="259"/>
      <c r="AA21" s="257"/>
      <c r="AB21" s="411"/>
      <c r="AC21" s="258"/>
      <c r="AD21" s="259"/>
      <c r="AE21" s="259"/>
      <c r="AF21" s="259"/>
      <c r="AG21" s="259"/>
      <c r="AH21" s="411"/>
      <c r="AI21" s="411"/>
      <c r="AJ21" s="258"/>
      <c r="AK21" s="259"/>
      <c r="AL21" s="262">
        <f t="shared" si="3"/>
        <v>1</v>
      </c>
      <c r="AM21" s="412">
        <f t="shared" si="4"/>
        <v>1</v>
      </c>
      <c r="AN21" s="265"/>
      <c r="AO21" s="413">
        <v>350000.0</v>
      </c>
      <c r="AP21" s="265"/>
      <c r="AQ21" s="414">
        <f t="shared" si="11"/>
        <v>0</v>
      </c>
      <c r="AR21" s="265"/>
      <c r="AS21" s="415"/>
      <c r="AT21" s="265"/>
      <c r="AU21" s="414">
        <f t="shared" si="5"/>
        <v>0</v>
      </c>
      <c r="AV21" s="265"/>
      <c r="AW21" s="416"/>
      <c r="AX21" s="265"/>
      <c r="AY21" s="417"/>
      <c r="AZ21" s="265"/>
      <c r="BA21" s="418"/>
      <c r="BB21" s="265"/>
      <c r="BC21" s="419">
        <f t="shared" si="6"/>
        <v>350000</v>
      </c>
      <c r="BD21" s="419"/>
      <c r="BE21" s="419">
        <f t="shared" si="7"/>
        <v>0</v>
      </c>
      <c r="BF21" s="419"/>
      <c r="BG21" s="419">
        <f t="shared" si="8"/>
        <v>0</v>
      </c>
      <c r="BH21" s="419"/>
      <c r="BI21" s="419">
        <f t="shared" si="9"/>
        <v>0</v>
      </c>
      <c r="BJ21" s="419"/>
      <c r="BK21" s="419">
        <v>350000.0</v>
      </c>
      <c r="BL21" s="419"/>
      <c r="BM21" s="420">
        <f t="shared" si="10"/>
        <v>0</v>
      </c>
      <c r="BN21" s="265"/>
      <c r="BO21" s="361" t="s">
        <v>414</v>
      </c>
      <c r="BP21" s="264"/>
      <c r="BQ21" s="263" t="b">
        <v>0</v>
      </c>
    </row>
    <row r="22" ht="15.75" customHeight="1">
      <c r="A22" s="249" t="s">
        <v>9</v>
      </c>
      <c r="B22" s="256"/>
      <c r="C22" s="256" t="s">
        <v>30</v>
      </c>
      <c r="D22" s="256" t="s">
        <v>130</v>
      </c>
      <c r="E22" s="205"/>
      <c r="F22" s="205"/>
      <c r="G22" s="411"/>
      <c r="H22" s="258"/>
      <c r="I22" s="259">
        <v>1.0</v>
      </c>
      <c r="J22" s="259"/>
      <c r="K22" s="259"/>
      <c r="L22" s="259"/>
      <c r="M22" s="411"/>
      <c r="N22" s="411"/>
      <c r="O22" s="258"/>
      <c r="P22" s="259"/>
      <c r="Q22" s="259"/>
      <c r="R22" s="259"/>
      <c r="S22" s="259"/>
      <c r="T22" s="411"/>
      <c r="U22" s="411"/>
      <c r="V22" s="258"/>
      <c r="W22" s="259"/>
      <c r="X22" s="259"/>
      <c r="Y22" s="259"/>
      <c r="Z22" s="259"/>
      <c r="AA22" s="257"/>
      <c r="AB22" s="411"/>
      <c r="AC22" s="258"/>
      <c r="AD22" s="259"/>
      <c r="AE22" s="259"/>
      <c r="AF22" s="259"/>
      <c r="AG22" s="259"/>
      <c r="AH22" s="411"/>
      <c r="AI22" s="411"/>
      <c r="AJ22" s="258"/>
      <c r="AK22" s="259"/>
      <c r="AL22" s="262">
        <f t="shared" si="3"/>
        <v>1</v>
      </c>
      <c r="AM22" s="412">
        <f t="shared" si="4"/>
        <v>1</v>
      </c>
      <c r="AN22" s="265"/>
      <c r="AO22" s="413">
        <v>350000.0</v>
      </c>
      <c r="AP22" s="265"/>
      <c r="AQ22" s="414">
        <f t="shared" si="11"/>
        <v>0</v>
      </c>
      <c r="AR22" s="265"/>
      <c r="AS22" s="415"/>
      <c r="AT22" s="265"/>
      <c r="AU22" s="414">
        <f t="shared" si="5"/>
        <v>0</v>
      </c>
      <c r="AV22" s="265"/>
      <c r="AW22" s="416"/>
      <c r="AX22" s="265"/>
      <c r="AY22" s="417"/>
      <c r="AZ22" s="265"/>
      <c r="BA22" s="418"/>
      <c r="BB22" s="265"/>
      <c r="BC22" s="419">
        <f t="shared" si="6"/>
        <v>350000</v>
      </c>
      <c r="BD22" s="419"/>
      <c r="BE22" s="419">
        <f t="shared" si="7"/>
        <v>0</v>
      </c>
      <c r="BF22" s="419"/>
      <c r="BG22" s="419">
        <f t="shared" si="8"/>
        <v>0</v>
      </c>
      <c r="BH22" s="419"/>
      <c r="BI22" s="419">
        <f t="shared" si="9"/>
        <v>0</v>
      </c>
      <c r="BJ22" s="419"/>
      <c r="BK22" s="419"/>
      <c r="BL22" s="419"/>
      <c r="BM22" s="420">
        <f t="shared" si="10"/>
        <v>350000</v>
      </c>
      <c r="BN22" s="265"/>
      <c r="BO22" s="361" t="s">
        <v>413</v>
      </c>
      <c r="BP22" s="264"/>
      <c r="BQ22" s="263" t="b">
        <v>0</v>
      </c>
    </row>
    <row r="23" ht="15.75" customHeight="1">
      <c r="A23" s="249" t="s">
        <v>9</v>
      </c>
      <c r="B23" s="256"/>
      <c r="C23" s="256" t="s">
        <v>30</v>
      </c>
      <c r="D23" s="256"/>
      <c r="E23" s="205"/>
      <c r="F23" s="205"/>
      <c r="G23" s="411"/>
      <c r="H23" s="258"/>
      <c r="I23" s="259"/>
      <c r="J23" s="259"/>
      <c r="K23" s="259"/>
      <c r="L23" s="259"/>
      <c r="M23" s="411"/>
      <c r="N23" s="411"/>
      <c r="O23" s="258"/>
      <c r="P23" s="259"/>
      <c r="Q23" s="259"/>
      <c r="R23" s="259"/>
      <c r="S23" s="259"/>
      <c r="T23" s="411"/>
      <c r="U23" s="411"/>
      <c r="V23" s="258"/>
      <c r="W23" s="259"/>
      <c r="X23" s="259"/>
      <c r="Y23" s="259"/>
      <c r="Z23" s="259"/>
      <c r="AA23" s="257"/>
      <c r="AB23" s="411"/>
      <c r="AC23" s="258"/>
      <c r="AD23" s="259"/>
      <c r="AE23" s="259"/>
      <c r="AF23" s="259"/>
      <c r="AG23" s="259"/>
      <c r="AH23" s="411"/>
      <c r="AI23" s="411"/>
      <c r="AJ23" s="258"/>
      <c r="AK23" s="259"/>
      <c r="AL23" s="262">
        <f t="shared" si="3"/>
        <v>0</v>
      </c>
      <c r="AM23" s="412">
        <f t="shared" si="4"/>
        <v>0</v>
      </c>
      <c r="AN23" s="265"/>
      <c r="AO23" s="413"/>
      <c r="AP23" s="265"/>
      <c r="AQ23" s="414">
        <f t="shared" si="11"/>
        <v>0</v>
      </c>
      <c r="AR23" s="265"/>
      <c r="AS23" s="415"/>
      <c r="AT23" s="265"/>
      <c r="AU23" s="414">
        <f t="shared" si="5"/>
        <v>0</v>
      </c>
      <c r="AV23" s="265"/>
      <c r="AW23" s="416"/>
      <c r="AX23" s="265"/>
      <c r="AY23" s="417"/>
      <c r="AZ23" s="265"/>
      <c r="BA23" s="418"/>
      <c r="BB23" s="265"/>
      <c r="BC23" s="419">
        <f t="shared" si="6"/>
        <v>0</v>
      </c>
      <c r="BD23" s="419"/>
      <c r="BE23" s="419">
        <f t="shared" si="7"/>
        <v>0</v>
      </c>
      <c r="BF23" s="419"/>
      <c r="BG23" s="419">
        <f t="shared" si="8"/>
        <v>0</v>
      </c>
      <c r="BH23" s="419"/>
      <c r="BI23" s="419">
        <f t="shared" si="9"/>
        <v>0</v>
      </c>
      <c r="BJ23" s="419"/>
      <c r="BK23" s="419"/>
      <c r="BL23" s="419"/>
      <c r="BM23" s="420">
        <f t="shared" si="10"/>
        <v>0</v>
      </c>
      <c r="BN23" s="265"/>
      <c r="BO23" s="361" t="s">
        <v>413</v>
      </c>
      <c r="BP23" s="265"/>
      <c r="BQ23" s="263" t="b">
        <v>0</v>
      </c>
    </row>
    <row r="24" ht="15.75" customHeight="1">
      <c r="A24" s="266" t="s">
        <v>9</v>
      </c>
      <c r="B24" s="266" t="s">
        <v>9</v>
      </c>
      <c r="C24" s="267" t="s">
        <v>30</v>
      </c>
      <c r="D24" s="267" t="s">
        <v>133</v>
      </c>
      <c r="E24" s="243"/>
      <c r="F24" s="243"/>
      <c r="G24" s="268">
        <f t="shared" ref="G24:AL24" si="12">SUM(G16:G23)</f>
        <v>0</v>
      </c>
      <c r="H24" s="268">
        <f t="shared" si="12"/>
        <v>1</v>
      </c>
      <c r="I24" s="268">
        <f t="shared" si="12"/>
        <v>5</v>
      </c>
      <c r="J24" s="268">
        <f t="shared" si="12"/>
        <v>0</v>
      </c>
      <c r="K24" s="268">
        <f t="shared" si="12"/>
        <v>0</v>
      </c>
      <c r="L24" s="268">
        <f t="shared" si="12"/>
        <v>0</v>
      </c>
      <c r="M24" s="268">
        <f t="shared" si="12"/>
        <v>0</v>
      </c>
      <c r="N24" s="268">
        <f t="shared" si="12"/>
        <v>0</v>
      </c>
      <c r="O24" s="268">
        <f t="shared" si="12"/>
        <v>0</v>
      </c>
      <c r="P24" s="268">
        <f t="shared" si="12"/>
        <v>0</v>
      </c>
      <c r="Q24" s="268">
        <f t="shared" si="12"/>
        <v>0</v>
      </c>
      <c r="R24" s="268">
        <f t="shared" si="12"/>
        <v>0</v>
      </c>
      <c r="S24" s="268">
        <f t="shared" si="12"/>
        <v>0</v>
      </c>
      <c r="T24" s="268">
        <f t="shared" si="12"/>
        <v>0</v>
      </c>
      <c r="U24" s="268">
        <f t="shared" si="12"/>
        <v>0</v>
      </c>
      <c r="V24" s="268">
        <f t="shared" si="12"/>
        <v>0</v>
      </c>
      <c r="W24" s="268">
        <f t="shared" si="12"/>
        <v>0</v>
      </c>
      <c r="X24" s="268">
        <f t="shared" si="12"/>
        <v>0</v>
      </c>
      <c r="Y24" s="268">
        <f t="shared" si="12"/>
        <v>0</v>
      </c>
      <c r="Z24" s="268">
        <f t="shared" si="12"/>
        <v>0</v>
      </c>
      <c r="AA24" s="268">
        <f t="shared" si="12"/>
        <v>0</v>
      </c>
      <c r="AB24" s="268">
        <f t="shared" si="12"/>
        <v>0</v>
      </c>
      <c r="AC24" s="268">
        <f t="shared" si="12"/>
        <v>0</v>
      </c>
      <c r="AD24" s="268">
        <f t="shared" si="12"/>
        <v>0</v>
      </c>
      <c r="AE24" s="268">
        <f t="shared" si="12"/>
        <v>0</v>
      </c>
      <c r="AF24" s="268">
        <f t="shared" si="12"/>
        <v>0</v>
      </c>
      <c r="AG24" s="268">
        <f t="shared" si="12"/>
        <v>0</v>
      </c>
      <c r="AH24" s="268">
        <f t="shared" si="12"/>
        <v>0</v>
      </c>
      <c r="AI24" s="268">
        <f t="shared" si="12"/>
        <v>0</v>
      </c>
      <c r="AJ24" s="268">
        <f t="shared" si="12"/>
        <v>0</v>
      </c>
      <c r="AK24" s="268">
        <f t="shared" si="12"/>
        <v>0</v>
      </c>
      <c r="AL24" s="269">
        <f t="shared" si="12"/>
        <v>6</v>
      </c>
      <c r="AM24" s="412">
        <f t="shared" si="4"/>
        <v>6</v>
      </c>
      <c r="AN24" s="376"/>
      <c r="AO24" s="413">
        <f>SUM(AO18:AO23)</f>
        <v>1135000</v>
      </c>
      <c r="AP24" s="376"/>
      <c r="AQ24" s="414">
        <f t="shared" si="11"/>
        <v>0</v>
      </c>
      <c r="AR24" s="376"/>
      <c r="AS24" s="415"/>
      <c r="AT24" s="376"/>
      <c r="AU24" s="414">
        <f t="shared" si="5"/>
        <v>0</v>
      </c>
      <c r="AV24" s="376"/>
      <c r="AW24" s="416"/>
      <c r="AX24" s="376"/>
      <c r="AY24" s="376"/>
      <c r="AZ24" s="376"/>
      <c r="BA24" s="418"/>
      <c r="BB24" s="376"/>
      <c r="BC24" s="421">
        <f>SUM(BC16:BC23)</f>
        <v>1540915</v>
      </c>
      <c r="BD24" s="421"/>
      <c r="BE24" s="421">
        <f>SUM(BE16:BE23)</f>
        <v>5000</v>
      </c>
      <c r="BF24" s="421"/>
      <c r="BG24" s="421">
        <f>SUM(BG16:BG23)</f>
        <v>0</v>
      </c>
      <c r="BH24" s="421"/>
      <c r="BI24" s="421">
        <f>SUM(BI16:BI23)</f>
        <v>25000</v>
      </c>
      <c r="BJ24" s="421"/>
      <c r="BK24" s="421">
        <f>SUM(BK16:BK23)</f>
        <v>450000</v>
      </c>
      <c r="BL24" s="421"/>
      <c r="BM24" s="422">
        <f>SUM(BC24+BE24+BG24+BI24-BK24)</f>
        <v>1120915</v>
      </c>
      <c r="BN24" s="376"/>
      <c r="BO24" s="423" t="s">
        <v>415</v>
      </c>
      <c r="BP24" s="270"/>
      <c r="BQ24" s="270" t="b">
        <v>0</v>
      </c>
    </row>
    <row r="25" ht="15.75" customHeight="1">
      <c r="A25" s="249" t="s">
        <v>13</v>
      </c>
      <c r="B25" s="256" t="s">
        <v>10</v>
      </c>
      <c r="C25" s="256" t="s">
        <v>11</v>
      </c>
      <c r="D25" s="256" t="s">
        <v>146</v>
      </c>
      <c r="E25" s="205"/>
      <c r="F25" s="205"/>
      <c r="G25" s="411"/>
      <c r="H25" s="258"/>
      <c r="I25" s="259"/>
      <c r="J25" s="259"/>
      <c r="K25" s="259"/>
      <c r="L25" s="259"/>
      <c r="M25" s="411"/>
      <c r="N25" s="411"/>
      <c r="O25" s="258"/>
      <c r="P25" s="259"/>
      <c r="Q25" s="259"/>
      <c r="R25" s="259"/>
      <c r="S25" s="259"/>
      <c r="T25" s="411"/>
      <c r="U25" s="411"/>
      <c r="V25" s="258"/>
      <c r="W25" s="259"/>
      <c r="X25" s="259"/>
      <c r="Y25" s="259"/>
      <c r="Z25" s="259"/>
      <c r="AA25" s="257"/>
      <c r="AB25" s="411"/>
      <c r="AC25" s="258"/>
      <c r="AD25" s="259"/>
      <c r="AE25" s="259"/>
      <c r="AF25" s="259"/>
      <c r="AG25" s="259"/>
      <c r="AH25" s="411"/>
      <c r="AI25" s="411"/>
      <c r="AJ25" s="258"/>
      <c r="AK25" s="259"/>
      <c r="AL25" s="262">
        <f t="shared" ref="AL25:AL34" si="13">SUM(G25:AJ25)</f>
        <v>0</v>
      </c>
      <c r="AM25" s="412">
        <f t="shared" si="4"/>
        <v>0</v>
      </c>
      <c r="AN25" s="265"/>
      <c r="AO25" s="413">
        <v>3000.0</v>
      </c>
      <c r="AP25" s="265"/>
      <c r="AQ25" s="414">
        <f t="shared" si="11"/>
        <v>0</v>
      </c>
      <c r="AR25" s="265"/>
      <c r="AS25" s="415">
        <v>3500.0</v>
      </c>
      <c r="AT25" s="265"/>
      <c r="AU25" s="414">
        <f t="shared" si="5"/>
        <v>0</v>
      </c>
      <c r="AV25" s="265"/>
      <c r="AW25" s="416">
        <v>5000.0</v>
      </c>
      <c r="AX25" s="265"/>
      <c r="AY25" s="265"/>
      <c r="AZ25" s="265"/>
      <c r="BA25" s="418"/>
      <c r="BB25" s="265"/>
      <c r="BC25" s="419">
        <f t="shared" ref="BC25:BC126" si="14">AM25*AO25</f>
        <v>0</v>
      </c>
      <c r="BD25" s="419"/>
      <c r="BE25" s="419">
        <f t="shared" ref="BE25:BE72" si="15">AQ25*AS25</f>
        <v>0</v>
      </c>
      <c r="BF25" s="419"/>
      <c r="BG25" s="419">
        <f t="shared" ref="BG25:BG72" si="16">AU25*AW25</f>
        <v>0</v>
      </c>
      <c r="BH25" s="419"/>
      <c r="BI25" s="419">
        <f t="shared" ref="BI25:BI72" si="17">AY25*BA25</f>
        <v>0</v>
      </c>
      <c r="BJ25" s="419"/>
      <c r="BK25" s="419"/>
      <c r="BL25" s="419"/>
      <c r="BM25" s="420">
        <f t="shared" ref="BM25:BM125" si="18">BC25+BE25+BG25+BI25-BK25</f>
        <v>0</v>
      </c>
      <c r="BN25" s="265"/>
      <c r="BO25" s="361" t="s">
        <v>413</v>
      </c>
      <c r="BP25" s="265"/>
      <c r="BQ25" s="263" t="b">
        <v>0</v>
      </c>
    </row>
    <row r="26" ht="15.75" customHeight="1">
      <c r="A26" s="249" t="s">
        <v>13</v>
      </c>
      <c r="B26" s="256" t="s">
        <v>10</v>
      </c>
      <c r="C26" s="256" t="s">
        <v>11</v>
      </c>
      <c r="D26" s="256" t="s">
        <v>145</v>
      </c>
      <c r="E26" s="205"/>
      <c r="F26" s="205"/>
      <c r="G26" s="411"/>
      <c r="H26" s="258"/>
      <c r="I26" s="259"/>
      <c r="J26" s="259"/>
      <c r="K26" s="259"/>
      <c r="L26" s="259"/>
      <c r="M26" s="411"/>
      <c r="N26" s="411"/>
      <c r="O26" s="258"/>
      <c r="P26" s="259"/>
      <c r="Q26" s="259"/>
      <c r="R26" s="259"/>
      <c r="S26" s="259"/>
      <c r="T26" s="411"/>
      <c r="U26" s="411"/>
      <c r="V26" s="258"/>
      <c r="W26" s="259"/>
      <c r="X26" s="259"/>
      <c r="Y26" s="259"/>
      <c r="Z26" s="259"/>
      <c r="AA26" s="257"/>
      <c r="AB26" s="411"/>
      <c r="AC26" s="258"/>
      <c r="AD26" s="259"/>
      <c r="AE26" s="259"/>
      <c r="AF26" s="259"/>
      <c r="AG26" s="259"/>
      <c r="AH26" s="411"/>
      <c r="AI26" s="411"/>
      <c r="AJ26" s="258"/>
      <c r="AK26" s="259"/>
      <c r="AL26" s="262">
        <f t="shared" si="13"/>
        <v>0</v>
      </c>
      <c r="AM26" s="412">
        <f t="shared" si="4"/>
        <v>0</v>
      </c>
      <c r="AN26" s="265"/>
      <c r="AO26" s="413">
        <v>3000.0</v>
      </c>
      <c r="AP26" s="265"/>
      <c r="AQ26" s="414">
        <f t="shared" si="11"/>
        <v>0</v>
      </c>
      <c r="AR26" s="265"/>
      <c r="AS26" s="415">
        <v>3500.0</v>
      </c>
      <c r="AT26" s="265"/>
      <c r="AU26" s="414">
        <f t="shared" si="5"/>
        <v>0</v>
      </c>
      <c r="AV26" s="265"/>
      <c r="AW26" s="416">
        <v>5000.0</v>
      </c>
      <c r="AX26" s="265"/>
      <c r="AY26" s="265"/>
      <c r="AZ26" s="265"/>
      <c r="BA26" s="418"/>
      <c r="BB26" s="265"/>
      <c r="BC26" s="419">
        <f t="shared" si="14"/>
        <v>0</v>
      </c>
      <c r="BD26" s="419"/>
      <c r="BE26" s="419">
        <f t="shared" si="15"/>
        <v>0</v>
      </c>
      <c r="BF26" s="419"/>
      <c r="BG26" s="419">
        <f t="shared" si="16"/>
        <v>0</v>
      </c>
      <c r="BH26" s="419"/>
      <c r="BI26" s="419">
        <f t="shared" si="17"/>
        <v>0</v>
      </c>
      <c r="BJ26" s="419"/>
      <c r="BK26" s="419"/>
      <c r="BL26" s="419"/>
      <c r="BM26" s="420">
        <f t="shared" si="18"/>
        <v>0</v>
      </c>
      <c r="BN26" s="265"/>
      <c r="BO26" s="361" t="s">
        <v>413</v>
      </c>
      <c r="BP26" s="264"/>
      <c r="BQ26" s="263" t="b">
        <v>0</v>
      </c>
    </row>
    <row r="27" ht="15.75" customHeight="1">
      <c r="A27" s="249" t="s">
        <v>13</v>
      </c>
      <c r="B27" s="256" t="s">
        <v>10</v>
      </c>
      <c r="C27" s="256" t="s">
        <v>11</v>
      </c>
      <c r="D27" s="256" t="s">
        <v>158</v>
      </c>
      <c r="E27" s="205"/>
      <c r="F27" s="205"/>
      <c r="G27" s="411"/>
      <c r="H27" s="258"/>
      <c r="I27" s="259"/>
      <c r="J27" s="259"/>
      <c r="K27" s="259"/>
      <c r="L27" s="259"/>
      <c r="M27" s="411"/>
      <c r="N27" s="411"/>
      <c r="O27" s="258"/>
      <c r="P27" s="259"/>
      <c r="Q27" s="259"/>
      <c r="R27" s="259"/>
      <c r="S27" s="259"/>
      <c r="T27" s="411"/>
      <c r="U27" s="411"/>
      <c r="V27" s="258"/>
      <c r="W27" s="259"/>
      <c r="X27" s="259"/>
      <c r="Y27" s="259"/>
      <c r="Z27" s="259"/>
      <c r="AA27" s="257"/>
      <c r="AB27" s="411"/>
      <c r="AC27" s="258"/>
      <c r="AD27" s="259"/>
      <c r="AE27" s="259"/>
      <c r="AF27" s="259"/>
      <c r="AG27" s="259"/>
      <c r="AH27" s="411"/>
      <c r="AI27" s="411"/>
      <c r="AJ27" s="258"/>
      <c r="AK27" s="259"/>
      <c r="AL27" s="262">
        <f t="shared" si="13"/>
        <v>0</v>
      </c>
      <c r="AM27" s="412">
        <f t="shared" si="4"/>
        <v>0</v>
      </c>
      <c r="AN27" s="265"/>
      <c r="AO27" s="413">
        <v>3000.0</v>
      </c>
      <c r="AP27" s="265"/>
      <c r="AQ27" s="414">
        <f t="shared" si="11"/>
        <v>0</v>
      </c>
      <c r="AR27" s="265"/>
      <c r="AS27" s="415">
        <v>3500.0</v>
      </c>
      <c r="AT27" s="265"/>
      <c r="AU27" s="414">
        <f t="shared" si="5"/>
        <v>0</v>
      </c>
      <c r="AV27" s="265"/>
      <c r="AW27" s="416">
        <v>5000.0</v>
      </c>
      <c r="AX27" s="265"/>
      <c r="AY27" s="265"/>
      <c r="AZ27" s="265"/>
      <c r="BA27" s="418"/>
      <c r="BB27" s="265"/>
      <c r="BC27" s="419">
        <f t="shared" si="14"/>
        <v>0</v>
      </c>
      <c r="BD27" s="419"/>
      <c r="BE27" s="419">
        <f t="shared" si="15"/>
        <v>0</v>
      </c>
      <c r="BF27" s="419"/>
      <c r="BG27" s="419">
        <f t="shared" si="16"/>
        <v>0</v>
      </c>
      <c r="BH27" s="419"/>
      <c r="BI27" s="419">
        <f t="shared" si="17"/>
        <v>0</v>
      </c>
      <c r="BJ27" s="419"/>
      <c r="BK27" s="419"/>
      <c r="BL27" s="419"/>
      <c r="BM27" s="420">
        <f t="shared" si="18"/>
        <v>0</v>
      </c>
      <c r="BN27" s="265"/>
      <c r="BO27" s="361" t="s">
        <v>413</v>
      </c>
      <c r="BP27" s="264"/>
      <c r="BQ27" s="263" t="b">
        <v>0</v>
      </c>
    </row>
    <row r="28" ht="15.75" customHeight="1">
      <c r="A28" s="249" t="s">
        <v>13</v>
      </c>
      <c r="B28" s="256" t="s">
        <v>10</v>
      </c>
      <c r="C28" s="256" t="s">
        <v>11</v>
      </c>
      <c r="D28" s="256" t="s">
        <v>167</v>
      </c>
      <c r="E28" s="205"/>
      <c r="F28" s="205"/>
      <c r="G28" s="411"/>
      <c r="H28" s="258"/>
      <c r="I28" s="259"/>
      <c r="J28" s="259"/>
      <c r="K28" s="259"/>
      <c r="L28" s="259"/>
      <c r="M28" s="411"/>
      <c r="N28" s="411"/>
      <c r="O28" s="258"/>
      <c r="P28" s="259"/>
      <c r="Q28" s="259"/>
      <c r="R28" s="259"/>
      <c r="S28" s="259"/>
      <c r="T28" s="411"/>
      <c r="U28" s="411"/>
      <c r="V28" s="258"/>
      <c r="W28" s="259"/>
      <c r="X28" s="259"/>
      <c r="Y28" s="259"/>
      <c r="Z28" s="259"/>
      <c r="AA28" s="257"/>
      <c r="AB28" s="411"/>
      <c r="AC28" s="258"/>
      <c r="AD28" s="259"/>
      <c r="AE28" s="259"/>
      <c r="AF28" s="259"/>
      <c r="AG28" s="259"/>
      <c r="AH28" s="411"/>
      <c r="AI28" s="411"/>
      <c r="AJ28" s="258"/>
      <c r="AK28" s="259"/>
      <c r="AL28" s="262">
        <f t="shared" si="13"/>
        <v>0</v>
      </c>
      <c r="AM28" s="412">
        <f t="shared" si="4"/>
        <v>0</v>
      </c>
      <c r="AN28" s="265"/>
      <c r="AO28" s="413">
        <v>3000.0</v>
      </c>
      <c r="AP28" s="265"/>
      <c r="AQ28" s="414">
        <f t="shared" si="11"/>
        <v>0</v>
      </c>
      <c r="AR28" s="265"/>
      <c r="AS28" s="415">
        <v>3500.0</v>
      </c>
      <c r="AT28" s="265"/>
      <c r="AU28" s="414">
        <f t="shared" si="5"/>
        <v>0</v>
      </c>
      <c r="AV28" s="265"/>
      <c r="AW28" s="416">
        <v>5000.0</v>
      </c>
      <c r="AX28" s="265"/>
      <c r="AY28" s="424"/>
      <c r="AZ28" s="265"/>
      <c r="BA28" s="418"/>
      <c r="BB28" s="265"/>
      <c r="BC28" s="419">
        <f t="shared" si="14"/>
        <v>0</v>
      </c>
      <c r="BD28" s="419"/>
      <c r="BE28" s="419">
        <f t="shared" si="15"/>
        <v>0</v>
      </c>
      <c r="BF28" s="419"/>
      <c r="BG28" s="419">
        <f t="shared" si="16"/>
        <v>0</v>
      </c>
      <c r="BH28" s="419"/>
      <c r="BI28" s="419">
        <f t="shared" si="17"/>
        <v>0</v>
      </c>
      <c r="BJ28" s="419"/>
      <c r="BK28" s="419"/>
      <c r="BL28" s="419"/>
      <c r="BM28" s="420">
        <f t="shared" si="18"/>
        <v>0</v>
      </c>
      <c r="BN28" s="265"/>
      <c r="BO28" s="361" t="s">
        <v>413</v>
      </c>
      <c r="BP28" s="264"/>
      <c r="BQ28" s="263" t="b">
        <v>0</v>
      </c>
    </row>
    <row r="29" ht="15.75" customHeight="1">
      <c r="A29" s="249" t="s">
        <v>13</v>
      </c>
      <c r="B29" s="256" t="s">
        <v>10</v>
      </c>
      <c r="C29" s="256" t="s">
        <v>11</v>
      </c>
      <c r="D29" s="256" t="s">
        <v>193</v>
      </c>
      <c r="E29" s="205"/>
      <c r="F29" s="205"/>
      <c r="G29" s="411"/>
      <c r="H29" s="258"/>
      <c r="I29" s="259"/>
      <c r="J29" s="259"/>
      <c r="K29" s="259"/>
      <c r="L29" s="259"/>
      <c r="M29" s="411"/>
      <c r="N29" s="411"/>
      <c r="O29" s="258"/>
      <c r="P29" s="259"/>
      <c r="Q29" s="259"/>
      <c r="R29" s="259"/>
      <c r="S29" s="259"/>
      <c r="T29" s="411"/>
      <c r="U29" s="411"/>
      <c r="V29" s="258"/>
      <c r="W29" s="259"/>
      <c r="X29" s="259"/>
      <c r="Y29" s="259"/>
      <c r="Z29" s="259"/>
      <c r="AA29" s="257"/>
      <c r="AB29" s="411"/>
      <c r="AC29" s="258"/>
      <c r="AD29" s="259"/>
      <c r="AE29" s="259"/>
      <c r="AF29" s="259"/>
      <c r="AG29" s="259"/>
      <c r="AH29" s="411"/>
      <c r="AI29" s="411"/>
      <c r="AJ29" s="258"/>
      <c r="AK29" s="259"/>
      <c r="AL29" s="262">
        <f t="shared" si="13"/>
        <v>0</v>
      </c>
      <c r="AM29" s="412">
        <f t="shared" si="4"/>
        <v>0</v>
      </c>
      <c r="AN29" s="265"/>
      <c r="AO29" s="413">
        <v>3000.0</v>
      </c>
      <c r="AP29" s="265"/>
      <c r="AQ29" s="414">
        <f t="shared" si="11"/>
        <v>0</v>
      </c>
      <c r="AR29" s="265"/>
      <c r="AS29" s="415">
        <v>3500.0</v>
      </c>
      <c r="AT29" s="265"/>
      <c r="AU29" s="414">
        <f t="shared" si="5"/>
        <v>0</v>
      </c>
      <c r="AV29" s="265"/>
      <c r="AW29" s="416">
        <v>5000.0</v>
      </c>
      <c r="AX29" s="265"/>
      <c r="AY29" s="265"/>
      <c r="AZ29" s="265"/>
      <c r="BA29" s="418"/>
      <c r="BB29" s="265"/>
      <c r="BC29" s="419">
        <f t="shared" si="14"/>
        <v>0</v>
      </c>
      <c r="BD29" s="419"/>
      <c r="BE29" s="419">
        <f t="shared" si="15"/>
        <v>0</v>
      </c>
      <c r="BF29" s="419"/>
      <c r="BG29" s="419">
        <f t="shared" si="16"/>
        <v>0</v>
      </c>
      <c r="BH29" s="419"/>
      <c r="BI29" s="419">
        <f t="shared" si="17"/>
        <v>0</v>
      </c>
      <c r="BJ29" s="419"/>
      <c r="BK29" s="419"/>
      <c r="BL29" s="419"/>
      <c r="BM29" s="420">
        <f t="shared" si="18"/>
        <v>0</v>
      </c>
      <c r="BN29" s="265"/>
      <c r="BO29" s="361" t="s">
        <v>413</v>
      </c>
      <c r="BP29" s="264"/>
      <c r="BQ29" s="263" t="b">
        <v>0</v>
      </c>
    </row>
    <row r="30" ht="15.75" customHeight="1">
      <c r="A30" s="249" t="s">
        <v>13</v>
      </c>
      <c r="B30" s="256" t="s">
        <v>10</v>
      </c>
      <c r="C30" s="256" t="s">
        <v>11</v>
      </c>
      <c r="D30" s="256" t="s">
        <v>166</v>
      </c>
      <c r="E30" s="205"/>
      <c r="F30" s="205"/>
      <c r="G30" s="411"/>
      <c r="H30" s="258"/>
      <c r="I30" s="259"/>
      <c r="J30" s="259"/>
      <c r="K30" s="259"/>
      <c r="L30" s="259"/>
      <c r="M30" s="411"/>
      <c r="N30" s="411"/>
      <c r="O30" s="258"/>
      <c r="P30" s="259"/>
      <c r="Q30" s="259"/>
      <c r="R30" s="259"/>
      <c r="S30" s="259"/>
      <c r="T30" s="411"/>
      <c r="U30" s="411"/>
      <c r="V30" s="258"/>
      <c r="W30" s="259"/>
      <c r="X30" s="259"/>
      <c r="Y30" s="259"/>
      <c r="Z30" s="259"/>
      <c r="AA30" s="257"/>
      <c r="AB30" s="411"/>
      <c r="AC30" s="258"/>
      <c r="AD30" s="259"/>
      <c r="AE30" s="259"/>
      <c r="AF30" s="259"/>
      <c r="AG30" s="259"/>
      <c r="AH30" s="411"/>
      <c r="AI30" s="411"/>
      <c r="AJ30" s="258"/>
      <c r="AK30" s="259"/>
      <c r="AL30" s="262">
        <f t="shared" si="13"/>
        <v>0</v>
      </c>
      <c r="AM30" s="412">
        <f t="shared" si="4"/>
        <v>0</v>
      </c>
      <c r="AN30" s="265"/>
      <c r="AO30" s="413">
        <v>3000.0</v>
      </c>
      <c r="AP30" s="265"/>
      <c r="AQ30" s="414">
        <f t="shared" si="11"/>
        <v>0</v>
      </c>
      <c r="AR30" s="265"/>
      <c r="AS30" s="415">
        <v>3500.0</v>
      </c>
      <c r="AT30" s="265"/>
      <c r="AU30" s="414">
        <f t="shared" si="5"/>
        <v>0</v>
      </c>
      <c r="AV30" s="265"/>
      <c r="AW30" s="416">
        <v>5000.0</v>
      </c>
      <c r="AX30" s="265"/>
      <c r="AY30" s="265"/>
      <c r="AZ30" s="265"/>
      <c r="BA30" s="418"/>
      <c r="BB30" s="265"/>
      <c r="BC30" s="419">
        <f t="shared" si="14"/>
        <v>0</v>
      </c>
      <c r="BD30" s="419"/>
      <c r="BE30" s="419">
        <f t="shared" si="15"/>
        <v>0</v>
      </c>
      <c r="BF30" s="419"/>
      <c r="BG30" s="419">
        <f t="shared" si="16"/>
        <v>0</v>
      </c>
      <c r="BH30" s="419"/>
      <c r="BI30" s="419">
        <f t="shared" si="17"/>
        <v>0</v>
      </c>
      <c r="BJ30" s="419"/>
      <c r="BK30" s="419"/>
      <c r="BL30" s="419"/>
      <c r="BM30" s="420">
        <f t="shared" si="18"/>
        <v>0</v>
      </c>
      <c r="BN30" s="265"/>
      <c r="BO30" s="361" t="s">
        <v>413</v>
      </c>
      <c r="BP30" s="265"/>
      <c r="BQ30" s="263" t="b">
        <v>0</v>
      </c>
    </row>
    <row r="31" ht="15.75" customHeight="1">
      <c r="A31" s="249" t="s">
        <v>13</v>
      </c>
      <c r="B31" s="256" t="s">
        <v>10</v>
      </c>
      <c r="C31" s="256" t="s">
        <v>11</v>
      </c>
      <c r="D31" s="256"/>
      <c r="E31" s="205"/>
      <c r="F31" s="205"/>
      <c r="G31" s="411"/>
      <c r="H31" s="258"/>
      <c r="I31" s="259"/>
      <c r="J31" s="259"/>
      <c r="K31" s="259"/>
      <c r="L31" s="259"/>
      <c r="M31" s="411"/>
      <c r="N31" s="411"/>
      <c r="O31" s="258"/>
      <c r="P31" s="259"/>
      <c r="Q31" s="259"/>
      <c r="R31" s="259"/>
      <c r="S31" s="259"/>
      <c r="T31" s="411"/>
      <c r="U31" s="411"/>
      <c r="V31" s="258"/>
      <c r="W31" s="259"/>
      <c r="X31" s="259"/>
      <c r="Y31" s="259"/>
      <c r="Z31" s="259"/>
      <c r="AA31" s="257"/>
      <c r="AB31" s="411"/>
      <c r="AC31" s="258"/>
      <c r="AD31" s="259"/>
      <c r="AE31" s="259"/>
      <c r="AF31" s="259"/>
      <c r="AG31" s="259"/>
      <c r="AH31" s="411"/>
      <c r="AI31" s="411"/>
      <c r="AJ31" s="258"/>
      <c r="AK31" s="259"/>
      <c r="AL31" s="262">
        <f t="shared" si="13"/>
        <v>0</v>
      </c>
      <c r="AM31" s="412">
        <f t="shared" si="4"/>
        <v>0</v>
      </c>
      <c r="AN31" s="265"/>
      <c r="AO31" s="413">
        <v>3000.0</v>
      </c>
      <c r="AP31" s="265"/>
      <c r="AQ31" s="414">
        <f t="shared" si="11"/>
        <v>0</v>
      </c>
      <c r="AR31" s="265"/>
      <c r="AS31" s="415">
        <v>3500.0</v>
      </c>
      <c r="AT31" s="265"/>
      <c r="AU31" s="414">
        <f t="shared" si="5"/>
        <v>0</v>
      </c>
      <c r="AV31" s="265"/>
      <c r="AW31" s="416">
        <v>5000.0</v>
      </c>
      <c r="AX31" s="265"/>
      <c r="AY31" s="265"/>
      <c r="AZ31" s="265"/>
      <c r="BA31" s="418"/>
      <c r="BB31" s="265"/>
      <c r="BC31" s="419">
        <f t="shared" si="14"/>
        <v>0</v>
      </c>
      <c r="BD31" s="419"/>
      <c r="BE31" s="419">
        <f t="shared" si="15"/>
        <v>0</v>
      </c>
      <c r="BF31" s="419"/>
      <c r="BG31" s="419">
        <f t="shared" si="16"/>
        <v>0</v>
      </c>
      <c r="BH31" s="419"/>
      <c r="BI31" s="419">
        <f t="shared" si="17"/>
        <v>0</v>
      </c>
      <c r="BJ31" s="419"/>
      <c r="BK31" s="419"/>
      <c r="BL31" s="419"/>
      <c r="BM31" s="420">
        <f t="shared" si="18"/>
        <v>0</v>
      </c>
      <c r="BN31" s="265"/>
      <c r="BO31" s="361" t="s">
        <v>413</v>
      </c>
      <c r="BP31" s="265"/>
      <c r="BQ31" s="263" t="b">
        <v>0</v>
      </c>
    </row>
    <row r="32" ht="15.75" customHeight="1">
      <c r="A32" s="249" t="s">
        <v>13</v>
      </c>
      <c r="B32" s="256" t="s">
        <v>10</v>
      </c>
      <c r="C32" s="256" t="s">
        <v>11</v>
      </c>
      <c r="D32" s="256"/>
      <c r="E32" s="205"/>
      <c r="F32" s="205"/>
      <c r="G32" s="411"/>
      <c r="H32" s="258"/>
      <c r="I32" s="259"/>
      <c r="J32" s="259"/>
      <c r="K32" s="259"/>
      <c r="L32" s="259"/>
      <c r="M32" s="411"/>
      <c r="N32" s="411"/>
      <c r="O32" s="258"/>
      <c r="P32" s="259"/>
      <c r="Q32" s="259"/>
      <c r="R32" s="259"/>
      <c r="S32" s="259"/>
      <c r="T32" s="411"/>
      <c r="U32" s="411"/>
      <c r="V32" s="258"/>
      <c r="W32" s="259"/>
      <c r="X32" s="259"/>
      <c r="Y32" s="259"/>
      <c r="Z32" s="259"/>
      <c r="AA32" s="257"/>
      <c r="AB32" s="411"/>
      <c r="AC32" s="258"/>
      <c r="AD32" s="259"/>
      <c r="AE32" s="259"/>
      <c r="AF32" s="259"/>
      <c r="AG32" s="259"/>
      <c r="AH32" s="411"/>
      <c r="AI32" s="411"/>
      <c r="AJ32" s="258"/>
      <c r="AK32" s="259"/>
      <c r="AL32" s="262">
        <f t="shared" si="13"/>
        <v>0</v>
      </c>
      <c r="AM32" s="412">
        <f t="shared" si="4"/>
        <v>0</v>
      </c>
      <c r="AN32" s="265"/>
      <c r="AO32" s="413">
        <v>3000.0</v>
      </c>
      <c r="AP32" s="265"/>
      <c r="AQ32" s="414">
        <f t="shared" si="11"/>
        <v>0</v>
      </c>
      <c r="AR32" s="265"/>
      <c r="AS32" s="415">
        <v>3500.0</v>
      </c>
      <c r="AT32" s="265"/>
      <c r="AU32" s="414">
        <f t="shared" si="5"/>
        <v>0</v>
      </c>
      <c r="AV32" s="265"/>
      <c r="AW32" s="416">
        <v>5000.0</v>
      </c>
      <c r="AX32" s="265"/>
      <c r="AY32" s="265"/>
      <c r="AZ32" s="265"/>
      <c r="BA32" s="418"/>
      <c r="BB32" s="265"/>
      <c r="BC32" s="419">
        <f t="shared" si="14"/>
        <v>0</v>
      </c>
      <c r="BD32" s="419"/>
      <c r="BE32" s="419">
        <f t="shared" si="15"/>
        <v>0</v>
      </c>
      <c r="BF32" s="419"/>
      <c r="BG32" s="419">
        <f t="shared" si="16"/>
        <v>0</v>
      </c>
      <c r="BH32" s="419"/>
      <c r="BI32" s="419">
        <f t="shared" si="17"/>
        <v>0</v>
      </c>
      <c r="BJ32" s="419"/>
      <c r="BK32" s="419"/>
      <c r="BL32" s="419"/>
      <c r="BM32" s="420">
        <f t="shared" si="18"/>
        <v>0</v>
      </c>
      <c r="BN32" s="265"/>
      <c r="BO32" s="361" t="s">
        <v>413</v>
      </c>
      <c r="BP32" s="264"/>
      <c r="BQ32" s="263" t="b">
        <v>0</v>
      </c>
    </row>
    <row r="33" ht="15.75" customHeight="1">
      <c r="A33" s="249" t="s">
        <v>13</v>
      </c>
      <c r="B33" s="256" t="s">
        <v>10</v>
      </c>
      <c r="C33" s="256" t="s">
        <v>11</v>
      </c>
      <c r="D33" s="256"/>
      <c r="E33" s="205"/>
      <c r="F33" s="205"/>
      <c r="G33" s="411"/>
      <c r="H33" s="258"/>
      <c r="I33" s="259"/>
      <c r="J33" s="259"/>
      <c r="K33" s="259"/>
      <c r="L33" s="259"/>
      <c r="M33" s="411"/>
      <c r="N33" s="411"/>
      <c r="O33" s="258"/>
      <c r="P33" s="259"/>
      <c r="Q33" s="259"/>
      <c r="R33" s="259"/>
      <c r="S33" s="259"/>
      <c r="T33" s="411"/>
      <c r="U33" s="411"/>
      <c r="V33" s="258"/>
      <c r="W33" s="259"/>
      <c r="X33" s="259"/>
      <c r="Y33" s="259"/>
      <c r="Z33" s="259"/>
      <c r="AA33" s="257"/>
      <c r="AB33" s="411"/>
      <c r="AC33" s="258"/>
      <c r="AD33" s="259"/>
      <c r="AE33" s="259"/>
      <c r="AF33" s="259"/>
      <c r="AG33" s="259"/>
      <c r="AH33" s="411"/>
      <c r="AI33" s="411"/>
      <c r="AJ33" s="258"/>
      <c r="AK33" s="259"/>
      <c r="AL33" s="262">
        <f t="shared" si="13"/>
        <v>0</v>
      </c>
      <c r="AM33" s="412">
        <f t="shared" si="4"/>
        <v>0</v>
      </c>
      <c r="AN33" s="265"/>
      <c r="AO33" s="413">
        <v>3000.0</v>
      </c>
      <c r="AP33" s="265"/>
      <c r="AQ33" s="414">
        <f t="shared" si="11"/>
        <v>0</v>
      </c>
      <c r="AR33" s="265"/>
      <c r="AS33" s="415">
        <v>3500.0</v>
      </c>
      <c r="AT33" s="265"/>
      <c r="AU33" s="414">
        <f t="shared" si="5"/>
        <v>0</v>
      </c>
      <c r="AV33" s="265"/>
      <c r="AW33" s="416">
        <v>5000.0</v>
      </c>
      <c r="AX33" s="265"/>
      <c r="AY33" s="265"/>
      <c r="AZ33" s="265"/>
      <c r="BA33" s="418"/>
      <c r="BB33" s="265"/>
      <c r="BC33" s="419">
        <f t="shared" si="14"/>
        <v>0</v>
      </c>
      <c r="BD33" s="419"/>
      <c r="BE33" s="419">
        <f t="shared" si="15"/>
        <v>0</v>
      </c>
      <c r="BF33" s="419"/>
      <c r="BG33" s="419">
        <f t="shared" si="16"/>
        <v>0</v>
      </c>
      <c r="BH33" s="419"/>
      <c r="BI33" s="419">
        <f t="shared" si="17"/>
        <v>0</v>
      </c>
      <c r="BJ33" s="419"/>
      <c r="BK33" s="419"/>
      <c r="BL33" s="419"/>
      <c r="BM33" s="420">
        <f t="shared" si="18"/>
        <v>0</v>
      </c>
      <c r="BN33" s="265"/>
      <c r="BO33" s="361" t="s">
        <v>413</v>
      </c>
      <c r="BP33" s="264"/>
      <c r="BQ33" s="263" t="b">
        <v>0</v>
      </c>
    </row>
    <row r="34" ht="15.75" customHeight="1">
      <c r="A34" s="249" t="s">
        <v>13</v>
      </c>
      <c r="B34" s="256" t="s">
        <v>10</v>
      </c>
      <c r="C34" s="256" t="s">
        <v>11</v>
      </c>
      <c r="D34" s="256"/>
      <c r="E34" s="205"/>
      <c r="F34" s="205"/>
      <c r="G34" s="411"/>
      <c r="H34" s="258"/>
      <c r="I34" s="259"/>
      <c r="J34" s="259"/>
      <c r="K34" s="259"/>
      <c r="L34" s="259"/>
      <c r="M34" s="411"/>
      <c r="N34" s="411"/>
      <c r="O34" s="258"/>
      <c r="P34" s="259"/>
      <c r="Q34" s="259"/>
      <c r="R34" s="259"/>
      <c r="S34" s="259"/>
      <c r="T34" s="411"/>
      <c r="U34" s="411"/>
      <c r="V34" s="258"/>
      <c r="W34" s="259"/>
      <c r="X34" s="259"/>
      <c r="Y34" s="259"/>
      <c r="Z34" s="259"/>
      <c r="AA34" s="257"/>
      <c r="AB34" s="411"/>
      <c r="AC34" s="258"/>
      <c r="AD34" s="259"/>
      <c r="AE34" s="259"/>
      <c r="AF34" s="259"/>
      <c r="AG34" s="259"/>
      <c r="AH34" s="411"/>
      <c r="AI34" s="411"/>
      <c r="AJ34" s="258"/>
      <c r="AK34" s="259"/>
      <c r="AL34" s="262">
        <f t="shared" si="13"/>
        <v>0</v>
      </c>
      <c r="AM34" s="412">
        <f t="shared" si="4"/>
        <v>0</v>
      </c>
      <c r="AN34" s="265"/>
      <c r="AO34" s="413">
        <v>3000.0</v>
      </c>
      <c r="AP34" s="265"/>
      <c r="AQ34" s="414">
        <f t="shared" si="11"/>
        <v>0</v>
      </c>
      <c r="AR34" s="265"/>
      <c r="AS34" s="415">
        <v>3500.0</v>
      </c>
      <c r="AT34" s="265"/>
      <c r="AU34" s="414">
        <f t="shared" si="5"/>
        <v>0</v>
      </c>
      <c r="AV34" s="265"/>
      <c r="AW34" s="416">
        <v>5000.0</v>
      </c>
      <c r="AX34" s="265"/>
      <c r="AY34" s="265"/>
      <c r="AZ34" s="265"/>
      <c r="BA34" s="418"/>
      <c r="BB34" s="265"/>
      <c r="BC34" s="419">
        <f t="shared" si="14"/>
        <v>0</v>
      </c>
      <c r="BD34" s="419"/>
      <c r="BE34" s="419">
        <f t="shared" si="15"/>
        <v>0</v>
      </c>
      <c r="BF34" s="419"/>
      <c r="BG34" s="419">
        <f t="shared" si="16"/>
        <v>0</v>
      </c>
      <c r="BH34" s="419"/>
      <c r="BI34" s="419">
        <f t="shared" si="17"/>
        <v>0</v>
      </c>
      <c r="BJ34" s="419"/>
      <c r="BK34" s="419"/>
      <c r="BL34" s="419"/>
      <c r="BM34" s="420">
        <f t="shared" si="18"/>
        <v>0</v>
      </c>
      <c r="BN34" s="265"/>
      <c r="BO34" s="361" t="s">
        <v>413</v>
      </c>
      <c r="BP34" s="265"/>
      <c r="BQ34" s="263" t="b">
        <v>0</v>
      </c>
    </row>
    <row r="35" ht="15.75" customHeight="1">
      <c r="A35" s="266" t="s">
        <v>13</v>
      </c>
      <c r="B35" s="267" t="s">
        <v>10</v>
      </c>
      <c r="C35" s="267" t="s">
        <v>11</v>
      </c>
      <c r="D35" s="267" t="s">
        <v>141</v>
      </c>
      <c r="E35" s="243"/>
      <c r="F35" s="243"/>
      <c r="G35" s="268">
        <f t="shared" ref="G35:AK35" si="19">SUM(G25:G34)</f>
        <v>0</v>
      </c>
      <c r="H35" s="268">
        <f t="shared" si="19"/>
        <v>0</v>
      </c>
      <c r="I35" s="268">
        <f t="shared" si="19"/>
        <v>0</v>
      </c>
      <c r="J35" s="268">
        <f t="shared" si="19"/>
        <v>0</v>
      </c>
      <c r="K35" s="268">
        <f t="shared" si="19"/>
        <v>0</v>
      </c>
      <c r="L35" s="268">
        <f t="shared" si="19"/>
        <v>0</v>
      </c>
      <c r="M35" s="268">
        <f t="shared" si="19"/>
        <v>0</v>
      </c>
      <c r="N35" s="268">
        <f t="shared" si="19"/>
        <v>0</v>
      </c>
      <c r="O35" s="268">
        <f t="shared" si="19"/>
        <v>0</v>
      </c>
      <c r="P35" s="268">
        <f t="shared" si="19"/>
        <v>0</v>
      </c>
      <c r="Q35" s="268">
        <f t="shared" si="19"/>
        <v>0</v>
      </c>
      <c r="R35" s="268">
        <f t="shared" si="19"/>
        <v>0</v>
      </c>
      <c r="S35" s="268">
        <f t="shared" si="19"/>
        <v>0</v>
      </c>
      <c r="T35" s="268">
        <f t="shared" si="19"/>
        <v>0</v>
      </c>
      <c r="U35" s="268">
        <f t="shared" si="19"/>
        <v>0</v>
      </c>
      <c r="V35" s="268">
        <f t="shared" si="19"/>
        <v>0</v>
      </c>
      <c r="W35" s="268">
        <f t="shared" si="19"/>
        <v>0</v>
      </c>
      <c r="X35" s="268">
        <f t="shared" si="19"/>
        <v>0</v>
      </c>
      <c r="Y35" s="268">
        <f t="shared" si="19"/>
        <v>0</v>
      </c>
      <c r="Z35" s="268">
        <f t="shared" si="19"/>
        <v>0</v>
      </c>
      <c r="AA35" s="268">
        <f t="shared" si="19"/>
        <v>0</v>
      </c>
      <c r="AB35" s="268">
        <f t="shared" si="19"/>
        <v>0</v>
      </c>
      <c r="AC35" s="268">
        <f t="shared" si="19"/>
        <v>0</v>
      </c>
      <c r="AD35" s="268">
        <f t="shared" si="19"/>
        <v>0</v>
      </c>
      <c r="AE35" s="268">
        <f t="shared" si="19"/>
        <v>0</v>
      </c>
      <c r="AF35" s="268">
        <f t="shared" si="19"/>
        <v>0</v>
      </c>
      <c r="AG35" s="268">
        <f t="shared" si="19"/>
        <v>0</v>
      </c>
      <c r="AH35" s="268">
        <f t="shared" si="19"/>
        <v>0</v>
      </c>
      <c r="AI35" s="268">
        <f t="shared" si="19"/>
        <v>0</v>
      </c>
      <c r="AJ35" s="268">
        <f t="shared" si="19"/>
        <v>0</v>
      </c>
      <c r="AK35" s="268">
        <f t="shared" si="19"/>
        <v>0</v>
      </c>
      <c r="AL35" s="269">
        <f>SUM(G35:AK35)</f>
        <v>0</v>
      </c>
      <c r="AM35" s="412">
        <f t="shared" si="4"/>
        <v>0</v>
      </c>
      <c r="AN35" s="376"/>
      <c r="AO35" s="413">
        <v>3000.0</v>
      </c>
      <c r="AP35" s="376"/>
      <c r="AQ35" s="414">
        <f t="shared" si="11"/>
        <v>0</v>
      </c>
      <c r="AR35" s="376"/>
      <c r="AS35" s="415">
        <v>3500.0</v>
      </c>
      <c r="AT35" s="376"/>
      <c r="AU35" s="414">
        <f t="shared" si="5"/>
        <v>0</v>
      </c>
      <c r="AV35" s="376"/>
      <c r="AW35" s="416">
        <v>5000.0</v>
      </c>
      <c r="AX35" s="376"/>
      <c r="AY35" s="376"/>
      <c r="AZ35" s="376"/>
      <c r="BA35" s="418"/>
      <c r="BB35" s="376"/>
      <c r="BC35" s="425">
        <f t="shared" si="14"/>
        <v>0</v>
      </c>
      <c r="BD35" s="425"/>
      <c r="BE35" s="425">
        <f t="shared" si="15"/>
        <v>0</v>
      </c>
      <c r="BF35" s="425"/>
      <c r="BG35" s="425">
        <f t="shared" si="16"/>
        <v>0</v>
      </c>
      <c r="BH35" s="425"/>
      <c r="BI35" s="425">
        <f t="shared" si="17"/>
        <v>0</v>
      </c>
      <c r="BJ35" s="421"/>
      <c r="BK35" s="421">
        <f>SUM(BK25:BK34)</f>
        <v>0</v>
      </c>
      <c r="BL35" s="421"/>
      <c r="BM35" s="422">
        <f t="shared" si="18"/>
        <v>0</v>
      </c>
      <c r="BN35" s="376"/>
      <c r="BO35" s="423" t="s">
        <v>415</v>
      </c>
      <c r="BP35" s="270"/>
      <c r="BQ35" s="270" t="b">
        <v>0</v>
      </c>
    </row>
    <row r="36" ht="15.75" customHeight="1">
      <c r="A36" s="249" t="s">
        <v>13</v>
      </c>
      <c r="B36" s="256" t="s">
        <v>10</v>
      </c>
      <c r="C36" s="256" t="s">
        <v>15</v>
      </c>
      <c r="D36" s="256"/>
      <c r="E36" s="205"/>
      <c r="F36" s="205"/>
      <c r="G36" s="411"/>
      <c r="H36" s="258"/>
      <c r="I36" s="259"/>
      <c r="J36" s="259"/>
      <c r="K36" s="259"/>
      <c r="L36" s="259"/>
      <c r="M36" s="411"/>
      <c r="N36" s="411"/>
      <c r="O36" s="258"/>
      <c r="P36" s="259"/>
      <c r="Q36" s="259"/>
      <c r="R36" s="259"/>
      <c r="S36" s="259"/>
      <c r="T36" s="411"/>
      <c r="U36" s="411"/>
      <c r="V36" s="258"/>
      <c r="W36" s="259"/>
      <c r="X36" s="259"/>
      <c r="Y36" s="259"/>
      <c r="Z36" s="259"/>
      <c r="AA36" s="257"/>
      <c r="AB36" s="411"/>
      <c r="AC36" s="258"/>
      <c r="AD36" s="259"/>
      <c r="AE36" s="259"/>
      <c r="AF36" s="259"/>
      <c r="AG36" s="259"/>
      <c r="AH36" s="411"/>
      <c r="AI36" s="411"/>
      <c r="AJ36" s="258"/>
      <c r="AK36" s="259"/>
      <c r="AL36" s="262">
        <f t="shared" ref="AL36:AL41" si="20">SUM(G36:AJ36)</f>
        <v>0</v>
      </c>
      <c r="AM36" s="412">
        <f t="shared" si="4"/>
        <v>0</v>
      </c>
      <c r="AN36" s="265"/>
      <c r="AO36" s="413">
        <v>7700.0</v>
      </c>
      <c r="AP36" s="265"/>
      <c r="AQ36" s="414">
        <f t="shared" si="11"/>
        <v>0</v>
      </c>
      <c r="AR36" s="265"/>
      <c r="AS36" s="415">
        <v>9350.0</v>
      </c>
      <c r="AT36" s="265"/>
      <c r="AU36" s="414">
        <f t="shared" si="5"/>
        <v>0</v>
      </c>
      <c r="AV36" s="265"/>
      <c r="AW36" s="416">
        <v>9350.0</v>
      </c>
      <c r="AX36" s="265"/>
      <c r="AY36" s="265"/>
      <c r="AZ36" s="265"/>
      <c r="BA36" s="418"/>
      <c r="BB36" s="265"/>
      <c r="BC36" s="419">
        <f t="shared" si="14"/>
        <v>0</v>
      </c>
      <c r="BD36" s="419"/>
      <c r="BE36" s="419">
        <f t="shared" si="15"/>
        <v>0</v>
      </c>
      <c r="BF36" s="419"/>
      <c r="BG36" s="419">
        <f t="shared" si="16"/>
        <v>0</v>
      </c>
      <c r="BH36" s="419"/>
      <c r="BI36" s="419">
        <f t="shared" si="17"/>
        <v>0</v>
      </c>
      <c r="BJ36" s="419"/>
      <c r="BK36" s="419"/>
      <c r="BL36" s="419"/>
      <c r="BM36" s="420">
        <f t="shared" si="18"/>
        <v>0</v>
      </c>
      <c r="BN36" s="265"/>
      <c r="BO36" s="361" t="s">
        <v>413</v>
      </c>
      <c r="BP36" s="264"/>
      <c r="BQ36" s="263" t="b">
        <v>0</v>
      </c>
    </row>
    <row r="37" ht="15.75" customHeight="1">
      <c r="A37" s="249" t="s">
        <v>13</v>
      </c>
      <c r="B37" s="256" t="s">
        <v>10</v>
      </c>
      <c r="C37" s="256" t="s">
        <v>15</v>
      </c>
      <c r="D37" s="256" t="s">
        <v>251</v>
      </c>
      <c r="E37" s="205"/>
      <c r="F37" s="205"/>
      <c r="G37" s="411"/>
      <c r="H37" s="258"/>
      <c r="I37" s="259"/>
      <c r="J37" s="259"/>
      <c r="K37" s="259"/>
      <c r="L37" s="259"/>
      <c r="M37" s="411"/>
      <c r="N37" s="411"/>
      <c r="O37" s="258"/>
      <c r="P37" s="259"/>
      <c r="Q37" s="259"/>
      <c r="R37" s="259"/>
      <c r="S37" s="259"/>
      <c r="T37" s="411"/>
      <c r="U37" s="411"/>
      <c r="V37" s="258"/>
      <c r="W37" s="259"/>
      <c r="X37" s="259"/>
      <c r="Y37" s="259"/>
      <c r="Z37" s="259"/>
      <c r="AA37" s="257"/>
      <c r="AB37" s="411"/>
      <c r="AC37" s="258"/>
      <c r="AD37" s="259"/>
      <c r="AE37" s="259"/>
      <c r="AF37" s="259"/>
      <c r="AG37" s="259"/>
      <c r="AH37" s="411"/>
      <c r="AI37" s="411"/>
      <c r="AJ37" s="258"/>
      <c r="AK37" s="259"/>
      <c r="AL37" s="262">
        <f t="shared" si="20"/>
        <v>0</v>
      </c>
      <c r="AM37" s="412">
        <f t="shared" si="4"/>
        <v>0</v>
      </c>
      <c r="AN37" s="265"/>
      <c r="AO37" s="413">
        <v>7700.0</v>
      </c>
      <c r="AP37" s="265"/>
      <c r="AQ37" s="414">
        <f t="shared" si="11"/>
        <v>0</v>
      </c>
      <c r="AR37" s="265"/>
      <c r="AS37" s="415">
        <v>9350.0</v>
      </c>
      <c r="AT37" s="265"/>
      <c r="AU37" s="414">
        <f t="shared" si="5"/>
        <v>0</v>
      </c>
      <c r="AV37" s="265"/>
      <c r="AW37" s="416">
        <v>9350.0</v>
      </c>
      <c r="AX37" s="265"/>
      <c r="AY37" s="265"/>
      <c r="AZ37" s="265"/>
      <c r="BA37" s="418"/>
      <c r="BB37" s="265"/>
      <c r="BC37" s="419">
        <f t="shared" si="14"/>
        <v>0</v>
      </c>
      <c r="BD37" s="419"/>
      <c r="BE37" s="419">
        <f t="shared" si="15"/>
        <v>0</v>
      </c>
      <c r="BF37" s="419"/>
      <c r="BG37" s="419">
        <f t="shared" si="16"/>
        <v>0</v>
      </c>
      <c r="BH37" s="419"/>
      <c r="BI37" s="419">
        <f t="shared" si="17"/>
        <v>0</v>
      </c>
      <c r="BJ37" s="419"/>
      <c r="BK37" s="419"/>
      <c r="BL37" s="419"/>
      <c r="BM37" s="420">
        <f t="shared" si="18"/>
        <v>0</v>
      </c>
      <c r="BN37" s="265"/>
      <c r="BO37" s="361" t="s">
        <v>413</v>
      </c>
      <c r="BP37" s="264"/>
      <c r="BQ37" s="263" t="b">
        <v>0</v>
      </c>
    </row>
    <row r="38" ht="15.75" customHeight="1">
      <c r="A38" s="249" t="s">
        <v>13</v>
      </c>
      <c r="B38" s="256" t="s">
        <v>10</v>
      </c>
      <c r="C38" s="256" t="s">
        <v>15</v>
      </c>
      <c r="D38" s="256" t="s">
        <v>264</v>
      </c>
      <c r="E38" s="205"/>
      <c r="F38" s="205"/>
      <c r="G38" s="411"/>
      <c r="H38" s="258"/>
      <c r="I38" s="259"/>
      <c r="J38" s="259"/>
      <c r="K38" s="259"/>
      <c r="L38" s="259"/>
      <c r="M38" s="411"/>
      <c r="N38" s="411"/>
      <c r="O38" s="258"/>
      <c r="P38" s="259"/>
      <c r="Q38" s="259"/>
      <c r="R38" s="259"/>
      <c r="S38" s="259"/>
      <c r="T38" s="411"/>
      <c r="U38" s="411"/>
      <c r="V38" s="258"/>
      <c r="W38" s="259"/>
      <c r="X38" s="259"/>
      <c r="Y38" s="259"/>
      <c r="Z38" s="259"/>
      <c r="AA38" s="257"/>
      <c r="AB38" s="411"/>
      <c r="AC38" s="258"/>
      <c r="AD38" s="259"/>
      <c r="AE38" s="259"/>
      <c r="AF38" s="259"/>
      <c r="AG38" s="150"/>
      <c r="AH38" s="426"/>
      <c r="AI38" s="411"/>
      <c r="AJ38" s="258"/>
      <c r="AK38" s="259"/>
      <c r="AL38" s="262">
        <f t="shared" si="20"/>
        <v>0</v>
      </c>
      <c r="AM38" s="412">
        <f t="shared" si="4"/>
        <v>0</v>
      </c>
      <c r="AN38" s="265"/>
      <c r="AO38" s="413">
        <v>7700.0</v>
      </c>
      <c r="AP38" s="265"/>
      <c r="AQ38" s="414">
        <f t="shared" si="11"/>
        <v>0</v>
      </c>
      <c r="AR38" s="265"/>
      <c r="AS38" s="415">
        <v>9350.0</v>
      </c>
      <c r="AT38" s="265"/>
      <c r="AU38" s="414">
        <f t="shared" si="5"/>
        <v>0</v>
      </c>
      <c r="AV38" s="265"/>
      <c r="AW38" s="416">
        <v>9350.0</v>
      </c>
      <c r="AX38" s="265"/>
      <c r="AY38" s="265"/>
      <c r="AZ38" s="265"/>
      <c r="BA38" s="418"/>
      <c r="BB38" s="265"/>
      <c r="BC38" s="419">
        <f t="shared" si="14"/>
        <v>0</v>
      </c>
      <c r="BD38" s="419"/>
      <c r="BE38" s="419">
        <f t="shared" si="15"/>
        <v>0</v>
      </c>
      <c r="BF38" s="419"/>
      <c r="BG38" s="419">
        <f t="shared" si="16"/>
        <v>0</v>
      </c>
      <c r="BH38" s="419"/>
      <c r="BI38" s="419">
        <f t="shared" si="17"/>
        <v>0</v>
      </c>
      <c r="BJ38" s="419"/>
      <c r="BK38" s="419"/>
      <c r="BL38" s="419"/>
      <c r="BM38" s="420">
        <f t="shared" si="18"/>
        <v>0</v>
      </c>
      <c r="BN38" s="265"/>
      <c r="BO38" s="361" t="s">
        <v>413</v>
      </c>
      <c r="BP38" s="265"/>
      <c r="BQ38" s="263" t="b">
        <v>0</v>
      </c>
    </row>
    <row r="39" ht="15.75" customHeight="1">
      <c r="A39" s="249" t="s">
        <v>13</v>
      </c>
      <c r="B39" s="256" t="s">
        <v>10</v>
      </c>
      <c r="C39" s="256" t="s">
        <v>15</v>
      </c>
      <c r="D39" s="256" t="s">
        <v>253</v>
      </c>
      <c r="E39" s="205"/>
      <c r="F39" s="205"/>
      <c r="G39" s="411"/>
      <c r="H39" s="258"/>
      <c r="I39" s="259"/>
      <c r="J39" s="259"/>
      <c r="K39" s="259"/>
      <c r="L39" s="259"/>
      <c r="M39" s="411"/>
      <c r="N39" s="411"/>
      <c r="O39" s="258"/>
      <c r="P39" s="259"/>
      <c r="Q39" s="259"/>
      <c r="R39" s="259"/>
      <c r="S39" s="259"/>
      <c r="T39" s="411"/>
      <c r="U39" s="411"/>
      <c r="V39" s="258"/>
      <c r="W39" s="259"/>
      <c r="X39" s="259"/>
      <c r="Y39" s="259"/>
      <c r="Z39" s="259"/>
      <c r="AA39" s="257"/>
      <c r="AB39" s="411"/>
      <c r="AC39" s="258"/>
      <c r="AD39" s="259"/>
      <c r="AE39" s="259"/>
      <c r="AF39" s="259"/>
      <c r="AG39" s="259"/>
      <c r="AH39" s="411"/>
      <c r="AI39" s="411"/>
      <c r="AJ39" s="258"/>
      <c r="AK39" s="259"/>
      <c r="AL39" s="262">
        <f t="shared" si="20"/>
        <v>0</v>
      </c>
      <c r="AM39" s="412">
        <f t="shared" si="4"/>
        <v>0</v>
      </c>
      <c r="AN39" s="265"/>
      <c r="AO39" s="413">
        <v>7700.0</v>
      </c>
      <c r="AP39" s="265"/>
      <c r="AQ39" s="414">
        <f t="shared" si="11"/>
        <v>0</v>
      </c>
      <c r="AR39" s="265"/>
      <c r="AS39" s="415">
        <v>9350.0</v>
      </c>
      <c r="AT39" s="265"/>
      <c r="AU39" s="414">
        <f t="shared" si="5"/>
        <v>0</v>
      </c>
      <c r="AV39" s="265"/>
      <c r="AW39" s="416">
        <v>9350.0</v>
      </c>
      <c r="AX39" s="265"/>
      <c r="AY39" s="265"/>
      <c r="AZ39" s="265"/>
      <c r="BA39" s="418"/>
      <c r="BB39" s="265"/>
      <c r="BC39" s="419">
        <f t="shared" si="14"/>
        <v>0</v>
      </c>
      <c r="BD39" s="419"/>
      <c r="BE39" s="419">
        <f t="shared" si="15"/>
        <v>0</v>
      </c>
      <c r="BF39" s="419"/>
      <c r="BG39" s="419">
        <f t="shared" si="16"/>
        <v>0</v>
      </c>
      <c r="BH39" s="419"/>
      <c r="BI39" s="419">
        <f t="shared" si="17"/>
        <v>0</v>
      </c>
      <c r="BJ39" s="419"/>
      <c r="BK39" s="419"/>
      <c r="BL39" s="419"/>
      <c r="BM39" s="420">
        <f t="shared" si="18"/>
        <v>0</v>
      </c>
      <c r="BN39" s="265"/>
      <c r="BO39" s="361" t="s">
        <v>413</v>
      </c>
      <c r="BP39" s="264"/>
      <c r="BQ39" s="263" t="b">
        <v>0</v>
      </c>
    </row>
    <row r="40" ht="15.75" customHeight="1">
      <c r="A40" s="249" t="s">
        <v>13</v>
      </c>
      <c r="B40" s="256" t="s">
        <v>10</v>
      </c>
      <c r="C40" s="256" t="s">
        <v>15</v>
      </c>
      <c r="D40" s="256" t="s">
        <v>265</v>
      </c>
      <c r="E40" s="205"/>
      <c r="F40" s="205"/>
      <c r="G40" s="411"/>
      <c r="H40" s="258"/>
      <c r="I40" s="259"/>
      <c r="J40" s="259"/>
      <c r="K40" s="259"/>
      <c r="L40" s="259"/>
      <c r="M40" s="411"/>
      <c r="N40" s="411"/>
      <c r="O40" s="258"/>
      <c r="P40" s="259"/>
      <c r="Q40" s="259"/>
      <c r="R40" s="259"/>
      <c r="S40" s="259"/>
      <c r="T40" s="411"/>
      <c r="U40" s="411"/>
      <c r="V40" s="258"/>
      <c r="W40" s="259"/>
      <c r="X40" s="259"/>
      <c r="Y40" s="259"/>
      <c r="Z40" s="259"/>
      <c r="AA40" s="257"/>
      <c r="AB40" s="411"/>
      <c r="AC40" s="258"/>
      <c r="AD40" s="259"/>
      <c r="AE40" s="259"/>
      <c r="AF40" s="259"/>
      <c r="AG40" s="259"/>
      <c r="AH40" s="411"/>
      <c r="AI40" s="411"/>
      <c r="AJ40" s="258"/>
      <c r="AK40" s="259"/>
      <c r="AL40" s="262">
        <f t="shared" si="20"/>
        <v>0</v>
      </c>
      <c r="AM40" s="412">
        <f t="shared" si="4"/>
        <v>0</v>
      </c>
      <c r="AN40" s="265"/>
      <c r="AO40" s="413">
        <v>7700.0</v>
      </c>
      <c r="AP40" s="265"/>
      <c r="AQ40" s="414">
        <f t="shared" si="11"/>
        <v>0</v>
      </c>
      <c r="AR40" s="265"/>
      <c r="AS40" s="415">
        <v>9350.0</v>
      </c>
      <c r="AT40" s="265"/>
      <c r="AU40" s="414">
        <f t="shared" si="5"/>
        <v>0</v>
      </c>
      <c r="AV40" s="265"/>
      <c r="AW40" s="416">
        <v>9350.0</v>
      </c>
      <c r="AX40" s="265"/>
      <c r="AY40" s="265"/>
      <c r="AZ40" s="265"/>
      <c r="BA40" s="418"/>
      <c r="BB40" s="265"/>
      <c r="BC40" s="419">
        <f t="shared" si="14"/>
        <v>0</v>
      </c>
      <c r="BD40" s="419"/>
      <c r="BE40" s="419">
        <f t="shared" si="15"/>
        <v>0</v>
      </c>
      <c r="BF40" s="419"/>
      <c r="BG40" s="419">
        <f t="shared" si="16"/>
        <v>0</v>
      </c>
      <c r="BH40" s="419"/>
      <c r="BI40" s="419">
        <f t="shared" si="17"/>
        <v>0</v>
      </c>
      <c r="BJ40" s="419"/>
      <c r="BK40" s="419"/>
      <c r="BL40" s="419"/>
      <c r="BM40" s="420">
        <f t="shared" si="18"/>
        <v>0</v>
      </c>
      <c r="BN40" s="265"/>
      <c r="BO40" s="361" t="s">
        <v>413</v>
      </c>
      <c r="BP40" s="265"/>
      <c r="BQ40" s="263" t="b">
        <v>0</v>
      </c>
    </row>
    <row r="41" ht="15.75" customHeight="1">
      <c r="A41" s="249" t="s">
        <v>13</v>
      </c>
      <c r="B41" s="256" t="s">
        <v>10</v>
      </c>
      <c r="C41" s="256" t="s">
        <v>15</v>
      </c>
      <c r="D41" s="256"/>
      <c r="E41" s="205"/>
      <c r="F41" s="205"/>
      <c r="G41" s="411"/>
      <c r="H41" s="258"/>
      <c r="I41" s="259"/>
      <c r="J41" s="259"/>
      <c r="K41" s="259"/>
      <c r="L41" s="259"/>
      <c r="M41" s="411"/>
      <c r="N41" s="411"/>
      <c r="O41" s="258"/>
      <c r="P41" s="259"/>
      <c r="Q41" s="259"/>
      <c r="R41" s="259"/>
      <c r="S41" s="259"/>
      <c r="T41" s="411"/>
      <c r="U41" s="411"/>
      <c r="V41" s="258"/>
      <c r="W41" s="259"/>
      <c r="X41" s="259"/>
      <c r="Y41" s="259"/>
      <c r="Z41" s="259"/>
      <c r="AA41" s="257"/>
      <c r="AB41" s="411"/>
      <c r="AC41" s="258"/>
      <c r="AD41" s="259"/>
      <c r="AE41" s="259"/>
      <c r="AF41" s="259"/>
      <c r="AG41" s="259"/>
      <c r="AH41" s="411"/>
      <c r="AI41" s="411"/>
      <c r="AJ41" s="258"/>
      <c r="AK41" s="259"/>
      <c r="AL41" s="262">
        <f t="shared" si="20"/>
        <v>0</v>
      </c>
      <c r="AM41" s="412">
        <f t="shared" si="4"/>
        <v>0</v>
      </c>
      <c r="AN41" s="265"/>
      <c r="AO41" s="413">
        <v>7700.0</v>
      </c>
      <c r="AP41" s="265"/>
      <c r="AQ41" s="414">
        <f t="shared" si="11"/>
        <v>0</v>
      </c>
      <c r="AR41" s="265"/>
      <c r="AS41" s="415">
        <v>9350.0</v>
      </c>
      <c r="AT41" s="265"/>
      <c r="AU41" s="414">
        <f t="shared" si="5"/>
        <v>0</v>
      </c>
      <c r="AV41" s="265"/>
      <c r="AW41" s="416">
        <v>9350.0</v>
      </c>
      <c r="AX41" s="265"/>
      <c r="AY41" s="265"/>
      <c r="AZ41" s="265"/>
      <c r="BA41" s="418"/>
      <c r="BB41" s="265"/>
      <c r="BC41" s="419">
        <f t="shared" si="14"/>
        <v>0</v>
      </c>
      <c r="BD41" s="419"/>
      <c r="BE41" s="419">
        <f t="shared" si="15"/>
        <v>0</v>
      </c>
      <c r="BF41" s="419"/>
      <c r="BG41" s="419">
        <f t="shared" si="16"/>
        <v>0</v>
      </c>
      <c r="BH41" s="419"/>
      <c r="BI41" s="419">
        <f t="shared" si="17"/>
        <v>0</v>
      </c>
      <c r="BJ41" s="419"/>
      <c r="BK41" s="419"/>
      <c r="BL41" s="419"/>
      <c r="BM41" s="420">
        <f t="shared" si="18"/>
        <v>0</v>
      </c>
      <c r="BN41" s="265"/>
      <c r="BO41" s="361" t="s">
        <v>413</v>
      </c>
      <c r="BP41" s="265"/>
      <c r="BQ41" s="263" t="b">
        <v>0</v>
      </c>
    </row>
    <row r="42" ht="15.75" customHeight="1">
      <c r="A42" s="266" t="s">
        <v>13</v>
      </c>
      <c r="B42" s="267" t="s">
        <v>10</v>
      </c>
      <c r="C42" s="267" t="s">
        <v>15</v>
      </c>
      <c r="D42" s="267" t="s">
        <v>245</v>
      </c>
      <c r="E42" s="243"/>
      <c r="F42" s="243"/>
      <c r="G42" s="268">
        <f t="shared" ref="G42:AK42" si="21">SUM(G36:G41)</f>
        <v>0</v>
      </c>
      <c r="H42" s="268">
        <f t="shared" si="21"/>
        <v>0</v>
      </c>
      <c r="I42" s="268">
        <f t="shared" si="21"/>
        <v>0</v>
      </c>
      <c r="J42" s="268">
        <f t="shared" si="21"/>
        <v>0</v>
      </c>
      <c r="K42" s="268">
        <f t="shared" si="21"/>
        <v>0</v>
      </c>
      <c r="L42" s="268">
        <f t="shared" si="21"/>
        <v>0</v>
      </c>
      <c r="M42" s="268">
        <f t="shared" si="21"/>
        <v>0</v>
      </c>
      <c r="N42" s="268">
        <f t="shared" si="21"/>
        <v>0</v>
      </c>
      <c r="O42" s="268">
        <f t="shared" si="21"/>
        <v>0</v>
      </c>
      <c r="P42" s="268">
        <f t="shared" si="21"/>
        <v>0</v>
      </c>
      <c r="Q42" s="268">
        <f t="shared" si="21"/>
        <v>0</v>
      </c>
      <c r="R42" s="268">
        <f t="shared" si="21"/>
        <v>0</v>
      </c>
      <c r="S42" s="268">
        <f t="shared" si="21"/>
        <v>0</v>
      </c>
      <c r="T42" s="268">
        <f t="shared" si="21"/>
        <v>0</v>
      </c>
      <c r="U42" s="268">
        <f t="shared" si="21"/>
        <v>0</v>
      </c>
      <c r="V42" s="268">
        <f t="shared" si="21"/>
        <v>0</v>
      </c>
      <c r="W42" s="268">
        <f t="shared" si="21"/>
        <v>0</v>
      </c>
      <c r="X42" s="268">
        <f t="shared" si="21"/>
        <v>0</v>
      </c>
      <c r="Y42" s="268">
        <f t="shared" si="21"/>
        <v>0</v>
      </c>
      <c r="Z42" s="268">
        <f t="shared" si="21"/>
        <v>0</v>
      </c>
      <c r="AA42" s="268">
        <f t="shared" si="21"/>
        <v>0</v>
      </c>
      <c r="AB42" s="268">
        <f t="shared" si="21"/>
        <v>0</v>
      </c>
      <c r="AC42" s="268">
        <f t="shared" si="21"/>
        <v>0</v>
      </c>
      <c r="AD42" s="268">
        <f t="shared" si="21"/>
        <v>0</v>
      </c>
      <c r="AE42" s="268">
        <f t="shared" si="21"/>
        <v>0</v>
      </c>
      <c r="AF42" s="268">
        <f t="shared" si="21"/>
        <v>0</v>
      </c>
      <c r="AG42" s="268">
        <f t="shared" si="21"/>
        <v>0</v>
      </c>
      <c r="AH42" s="268">
        <f t="shared" si="21"/>
        <v>0</v>
      </c>
      <c r="AI42" s="268">
        <f t="shared" si="21"/>
        <v>0</v>
      </c>
      <c r="AJ42" s="268">
        <f t="shared" si="21"/>
        <v>0</v>
      </c>
      <c r="AK42" s="268">
        <f t="shared" si="21"/>
        <v>0</v>
      </c>
      <c r="AL42" s="269">
        <f>SUM(G42:AK42)</f>
        <v>0</v>
      </c>
      <c r="AM42" s="412">
        <f t="shared" si="4"/>
        <v>0</v>
      </c>
      <c r="AN42" s="376"/>
      <c r="AO42" s="413">
        <v>7700.0</v>
      </c>
      <c r="AP42" s="376"/>
      <c r="AQ42" s="414">
        <f t="shared" si="11"/>
        <v>0</v>
      </c>
      <c r="AR42" s="376"/>
      <c r="AS42" s="415">
        <v>9350.0</v>
      </c>
      <c r="AT42" s="376"/>
      <c r="AU42" s="414">
        <f t="shared" si="5"/>
        <v>0</v>
      </c>
      <c r="AV42" s="376"/>
      <c r="AW42" s="416">
        <v>9350.0</v>
      </c>
      <c r="AX42" s="376"/>
      <c r="AY42" s="376"/>
      <c r="AZ42" s="376"/>
      <c r="BA42" s="418"/>
      <c r="BB42" s="376"/>
      <c r="BC42" s="425">
        <f t="shared" si="14"/>
        <v>0</v>
      </c>
      <c r="BD42" s="425"/>
      <c r="BE42" s="425">
        <f t="shared" si="15"/>
        <v>0</v>
      </c>
      <c r="BF42" s="425"/>
      <c r="BG42" s="425">
        <f t="shared" si="16"/>
        <v>0</v>
      </c>
      <c r="BH42" s="425"/>
      <c r="BI42" s="425">
        <f t="shared" si="17"/>
        <v>0</v>
      </c>
      <c r="BJ42" s="421"/>
      <c r="BK42" s="421">
        <f>SUM(BK36:BK41)</f>
        <v>0</v>
      </c>
      <c r="BL42" s="421"/>
      <c r="BM42" s="422">
        <f t="shared" si="18"/>
        <v>0</v>
      </c>
      <c r="BN42" s="376"/>
      <c r="BO42" s="423" t="s">
        <v>415</v>
      </c>
      <c r="BP42" s="270"/>
      <c r="BQ42" s="270" t="b">
        <v>0</v>
      </c>
    </row>
    <row r="43" ht="15.75" customHeight="1">
      <c r="A43" s="249" t="s">
        <v>13</v>
      </c>
      <c r="B43" s="256" t="s">
        <v>10</v>
      </c>
      <c r="C43" s="256" t="s">
        <v>22</v>
      </c>
      <c r="D43" s="256" t="s">
        <v>280</v>
      </c>
      <c r="E43" s="205"/>
      <c r="F43" s="205"/>
      <c r="G43" s="411"/>
      <c r="H43" s="258"/>
      <c r="I43" s="259"/>
      <c r="J43" s="259"/>
      <c r="K43" s="259"/>
      <c r="L43" s="259"/>
      <c r="M43" s="411"/>
      <c r="N43" s="411"/>
      <c r="O43" s="258"/>
      <c r="P43" s="259"/>
      <c r="Q43" s="259"/>
      <c r="R43" s="259"/>
      <c r="S43" s="259"/>
      <c r="T43" s="411"/>
      <c r="U43" s="411"/>
      <c r="V43" s="258"/>
      <c r="W43" s="259"/>
      <c r="X43" s="259"/>
      <c r="Y43" s="259"/>
      <c r="Z43" s="259"/>
      <c r="AA43" s="257"/>
      <c r="AB43" s="411"/>
      <c r="AC43" s="258"/>
      <c r="AD43" s="259"/>
      <c r="AE43" s="259"/>
      <c r="AF43" s="259"/>
      <c r="AG43" s="259"/>
      <c r="AH43" s="411"/>
      <c r="AI43" s="411"/>
      <c r="AJ43" s="258"/>
      <c r="AK43" s="259"/>
      <c r="AL43" s="262">
        <f t="shared" ref="AL43:AL44" si="22">SUM(G43:AJ43)</f>
        <v>0</v>
      </c>
      <c r="AM43" s="412">
        <f t="shared" si="4"/>
        <v>0</v>
      </c>
      <c r="AN43" s="265"/>
      <c r="AO43" s="413">
        <v>18000.0</v>
      </c>
      <c r="AP43" s="265"/>
      <c r="AQ43" s="414">
        <f t="shared" si="11"/>
        <v>0</v>
      </c>
      <c r="AR43" s="265"/>
      <c r="AS43" s="415">
        <v>18000.0</v>
      </c>
      <c r="AT43" s="265"/>
      <c r="AU43" s="414">
        <f t="shared" si="5"/>
        <v>0</v>
      </c>
      <c r="AV43" s="265"/>
      <c r="AW43" s="416">
        <v>18000.0</v>
      </c>
      <c r="AX43" s="265"/>
      <c r="AY43" s="265"/>
      <c r="AZ43" s="265"/>
      <c r="BA43" s="418"/>
      <c r="BB43" s="265"/>
      <c r="BC43" s="419">
        <f t="shared" si="14"/>
        <v>0</v>
      </c>
      <c r="BD43" s="419"/>
      <c r="BE43" s="419">
        <f t="shared" si="15"/>
        <v>0</v>
      </c>
      <c r="BF43" s="419"/>
      <c r="BG43" s="419">
        <f t="shared" si="16"/>
        <v>0</v>
      </c>
      <c r="BH43" s="419"/>
      <c r="BI43" s="419">
        <f t="shared" si="17"/>
        <v>0</v>
      </c>
      <c r="BJ43" s="419"/>
      <c r="BK43" s="419"/>
      <c r="BL43" s="419"/>
      <c r="BM43" s="420">
        <f t="shared" si="18"/>
        <v>0</v>
      </c>
      <c r="BN43" s="265"/>
      <c r="BO43" s="361" t="s">
        <v>413</v>
      </c>
      <c r="BP43" s="264"/>
      <c r="BQ43" s="263" t="b">
        <v>0</v>
      </c>
    </row>
    <row r="44" ht="15.75" customHeight="1">
      <c r="A44" s="249" t="s">
        <v>13</v>
      </c>
      <c r="B44" s="256" t="s">
        <v>10</v>
      </c>
      <c r="C44" s="256" t="s">
        <v>22</v>
      </c>
      <c r="D44" s="256"/>
      <c r="E44" s="205"/>
      <c r="F44" s="205"/>
      <c r="G44" s="411"/>
      <c r="H44" s="258"/>
      <c r="I44" s="259"/>
      <c r="J44" s="259"/>
      <c r="K44" s="259"/>
      <c r="L44" s="259"/>
      <c r="M44" s="411"/>
      <c r="N44" s="411"/>
      <c r="O44" s="258"/>
      <c r="P44" s="259"/>
      <c r="Q44" s="259"/>
      <c r="R44" s="259"/>
      <c r="S44" s="259"/>
      <c r="T44" s="411"/>
      <c r="U44" s="411"/>
      <c r="V44" s="258"/>
      <c r="W44" s="259"/>
      <c r="X44" s="259"/>
      <c r="Y44" s="259"/>
      <c r="Z44" s="259"/>
      <c r="AA44" s="257"/>
      <c r="AB44" s="411"/>
      <c r="AC44" s="258"/>
      <c r="AD44" s="259"/>
      <c r="AE44" s="259"/>
      <c r="AF44" s="259"/>
      <c r="AG44" s="259"/>
      <c r="AH44" s="411"/>
      <c r="AI44" s="411"/>
      <c r="AJ44" s="258"/>
      <c r="AK44" s="259"/>
      <c r="AL44" s="262">
        <f t="shared" si="22"/>
        <v>0</v>
      </c>
      <c r="AM44" s="412">
        <f t="shared" si="4"/>
        <v>0</v>
      </c>
      <c r="AN44" s="265"/>
      <c r="AO44" s="413">
        <v>18000.0</v>
      </c>
      <c r="AP44" s="265"/>
      <c r="AQ44" s="414">
        <f t="shared" si="11"/>
        <v>0</v>
      </c>
      <c r="AR44" s="265"/>
      <c r="AS44" s="415">
        <v>18000.0</v>
      </c>
      <c r="AT44" s="265"/>
      <c r="AU44" s="414">
        <f t="shared" si="5"/>
        <v>0</v>
      </c>
      <c r="AV44" s="265"/>
      <c r="AW44" s="416">
        <v>18000.0</v>
      </c>
      <c r="AX44" s="265"/>
      <c r="AY44" s="265"/>
      <c r="AZ44" s="265"/>
      <c r="BA44" s="418"/>
      <c r="BB44" s="265"/>
      <c r="BC44" s="419">
        <f t="shared" si="14"/>
        <v>0</v>
      </c>
      <c r="BD44" s="419"/>
      <c r="BE44" s="419">
        <f t="shared" si="15"/>
        <v>0</v>
      </c>
      <c r="BF44" s="419"/>
      <c r="BG44" s="419">
        <f t="shared" si="16"/>
        <v>0</v>
      </c>
      <c r="BH44" s="419"/>
      <c r="BI44" s="419">
        <f t="shared" si="17"/>
        <v>0</v>
      </c>
      <c r="BJ44" s="419"/>
      <c r="BK44" s="419"/>
      <c r="BL44" s="419"/>
      <c r="BM44" s="420">
        <f t="shared" si="18"/>
        <v>0</v>
      </c>
      <c r="BN44" s="265"/>
      <c r="BO44" s="361" t="s">
        <v>413</v>
      </c>
      <c r="BP44" s="265"/>
      <c r="BQ44" s="263" t="b">
        <v>0</v>
      </c>
    </row>
    <row r="45" ht="15.75" customHeight="1">
      <c r="A45" s="266" t="s">
        <v>13</v>
      </c>
      <c r="B45" s="267" t="s">
        <v>10</v>
      </c>
      <c r="C45" s="267" t="s">
        <v>22</v>
      </c>
      <c r="D45" s="267" t="s">
        <v>279</v>
      </c>
      <c r="E45" s="243"/>
      <c r="F45" s="243"/>
      <c r="G45" s="268">
        <f t="shared" ref="G45:AK45" si="23">SUM(G43:G44)</f>
        <v>0</v>
      </c>
      <c r="H45" s="268">
        <f t="shared" si="23"/>
        <v>0</v>
      </c>
      <c r="I45" s="268">
        <f t="shared" si="23"/>
        <v>0</v>
      </c>
      <c r="J45" s="268">
        <f t="shared" si="23"/>
        <v>0</v>
      </c>
      <c r="K45" s="268">
        <f t="shared" si="23"/>
        <v>0</v>
      </c>
      <c r="L45" s="268">
        <f t="shared" si="23"/>
        <v>0</v>
      </c>
      <c r="M45" s="268">
        <f t="shared" si="23"/>
        <v>0</v>
      </c>
      <c r="N45" s="268">
        <f t="shared" si="23"/>
        <v>0</v>
      </c>
      <c r="O45" s="268">
        <f t="shared" si="23"/>
        <v>0</v>
      </c>
      <c r="P45" s="268">
        <f t="shared" si="23"/>
        <v>0</v>
      </c>
      <c r="Q45" s="268">
        <f t="shared" si="23"/>
        <v>0</v>
      </c>
      <c r="R45" s="268">
        <f t="shared" si="23"/>
        <v>0</v>
      </c>
      <c r="S45" s="268">
        <f t="shared" si="23"/>
        <v>0</v>
      </c>
      <c r="T45" s="268">
        <f t="shared" si="23"/>
        <v>0</v>
      </c>
      <c r="U45" s="268">
        <f t="shared" si="23"/>
        <v>0</v>
      </c>
      <c r="V45" s="268">
        <f t="shared" si="23"/>
        <v>0</v>
      </c>
      <c r="W45" s="268">
        <f t="shared" si="23"/>
        <v>0</v>
      </c>
      <c r="X45" s="268">
        <f t="shared" si="23"/>
        <v>0</v>
      </c>
      <c r="Y45" s="268">
        <f t="shared" si="23"/>
        <v>0</v>
      </c>
      <c r="Z45" s="268">
        <f t="shared" si="23"/>
        <v>0</v>
      </c>
      <c r="AA45" s="268">
        <f t="shared" si="23"/>
        <v>0</v>
      </c>
      <c r="AB45" s="268">
        <f t="shared" si="23"/>
        <v>0</v>
      </c>
      <c r="AC45" s="268">
        <f t="shared" si="23"/>
        <v>0</v>
      </c>
      <c r="AD45" s="268">
        <f t="shared" si="23"/>
        <v>0</v>
      </c>
      <c r="AE45" s="268">
        <f t="shared" si="23"/>
        <v>0</v>
      </c>
      <c r="AF45" s="268">
        <f t="shared" si="23"/>
        <v>0</v>
      </c>
      <c r="AG45" s="268">
        <f t="shared" si="23"/>
        <v>0</v>
      </c>
      <c r="AH45" s="268">
        <f t="shared" si="23"/>
        <v>0</v>
      </c>
      <c r="AI45" s="268">
        <f t="shared" si="23"/>
        <v>0</v>
      </c>
      <c r="AJ45" s="268">
        <f t="shared" si="23"/>
        <v>0</v>
      </c>
      <c r="AK45" s="268">
        <f t="shared" si="23"/>
        <v>0</v>
      </c>
      <c r="AL45" s="269">
        <f>SUM(G45:AK45)</f>
        <v>0</v>
      </c>
      <c r="AM45" s="412">
        <f t="shared" si="4"/>
        <v>0</v>
      </c>
      <c r="AN45" s="376"/>
      <c r="AO45" s="413">
        <v>18000.0</v>
      </c>
      <c r="AP45" s="376"/>
      <c r="AQ45" s="414">
        <f t="shared" si="11"/>
        <v>0</v>
      </c>
      <c r="AR45" s="376"/>
      <c r="AS45" s="415">
        <v>18000.0</v>
      </c>
      <c r="AT45" s="376"/>
      <c r="AU45" s="414">
        <f t="shared" si="5"/>
        <v>0</v>
      </c>
      <c r="AV45" s="376"/>
      <c r="AW45" s="416">
        <v>18000.0</v>
      </c>
      <c r="AX45" s="376"/>
      <c r="AY45" s="376"/>
      <c r="AZ45" s="376"/>
      <c r="BA45" s="418"/>
      <c r="BB45" s="376"/>
      <c r="BC45" s="425">
        <f t="shared" si="14"/>
        <v>0</v>
      </c>
      <c r="BD45" s="425"/>
      <c r="BE45" s="425">
        <f t="shared" si="15"/>
        <v>0</v>
      </c>
      <c r="BF45" s="425"/>
      <c r="BG45" s="425">
        <f t="shared" si="16"/>
        <v>0</v>
      </c>
      <c r="BH45" s="425"/>
      <c r="BI45" s="425">
        <f t="shared" si="17"/>
        <v>0</v>
      </c>
      <c r="BJ45" s="421"/>
      <c r="BK45" s="421">
        <f>SUM(BK43:BK44)</f>
        <v>0</v>
      </c>
      <c r="BL45" s="421"/>
      <c r="BM45" s="422">
        <f t="shared" si="18"/>
        <v>0</v>
      </c>
      <c r="BN45" s="376"/>
      <c r="BO45" s="423" t="s">
        <v>415</v>
      </c>
      <c r="BP45" s="270"/>
      <c r="BQ45" s="270" t="b">
        <v>0</v>
      </c>
    </row>
    <row r="46" ht="15.75" customHeight="1">
      <c r="A46" s="249" t="s">
        <v>13</v>
      </c>
      <c r="B46" s="256" t="s">
        <v>10</v>
      </c>
      <c r="C46" s="256" t="s">
        <v>18</v>
      </c>
      <c r="D46" s="256" t="s">
        <v>282</v>
      </c>
      <c r="E46" s="205"/>
      <c r="F46" s="205"/>
      <c r="G46" s="411"/>
      <c r="H46" s="258"/>
      <c r="I46" s="259"/>
      <c r="J46" s="259"/>
      <c r="K46" s="259"/>
      <c r="L46" s="259"/>
      <c r="M46" s="411"/>
      <c r="N46" s="411"/>
      <c r="O46" s="258"/>
      <c r="P46" s="259"/>
      <c r="Q46" s="259"/>
      <c r="R46" s="259"/>
      <c r="S46" s="259"/>
      <c r="T46" s="411"/>
      <c r="U46" s="411"/>
      <c r="V46" s="258"/>
      <c r="W46" s="259"/>
      <c r="X46" s="259"/>
      <c r="Y46" s="259"/>
      <c r="Z46" s="259"/>
      <c r="AA46" s="257"/>
      <c r="AB46" s="411"/>
      <c r="AC46" s="258"/>
      <c r="AD46" s="259"/>
      <c r="AE46" s="259"/>
      <c r="AF46" s="259"/>
      <c r="AG46" s="259"/>
      <c r="AH46" s="411"/>
      <c r="AI46" s="411"/>
      <c r="AJ46" s="258"/>
      <c r="AK46" s="259"/>
      <c r="AL46" s="262">
        <f t="shared" ref="AL46:AL47" si="24">SUM(G46:AJ46)</f>
        <v>0</v>
      </c>
      <c r="AM46" s="412">
        <f t="shared" si="4"/>
        <v>0</v>
      </c>
      <c r="AN46" s="265"/>
      <c r="AO46" s="413">
        <v>15000.0</v>
      </c>
      <c r="AP46" s="265"/>
      <c r="AQ46" s="414">
        <f t="shared" si="11"/>
        <v>0</v>
      </c>
      <c r="AR46" s="265"/>
      <c r="AS46" s="415">
        <v>15000.0</v>
      </c>
      <c r="AT46" s="265"/>
      <c r="AU46" s="414">
        <f t="shared" si="5"/>
        <v>0</v>
      </c>
      <c r="AV46" s="265"/>
      <c r="AW46" s="416">
        <v>15000.0</v>
      </c>
      <c r="AX46" s="265"/>
      <c r="AY46" s="265"/>
      <c r="AZ46" s="265"/>
      <c r="BA46" s="418"/>
      <c r="BB46" s="265"/>
      <c r="BC46" s="419">
        <f t="shared" si="14"/>
        <v>0</v>
      </c>
      <c r="BD46" s="419"/>
      <c r="BE46" s="419">
        <f t="shared" si="15"/>
        <v>0</v>
      </c>
      <c r="BF46" s="419"/>
      <c r="BG46" s="419">
        <f t="shared" si="16"/>
        <v>0</v>
      </c>
      <c r="BH46" s="419"/>
      <c r="BI46" s="419">
        <f t="shared" si="17"/>
        <v>0</v>
      </c>
      <c r="BJ46" s="419"/>
      <c r="BK46" s="419"/>
      <c r="BL46" s="419"/>
      <c r="BM46" s="420">
        <f t="shared" si="18"/>
        <v>0</v>
      </c>
      <c r="BN46" s="265"/>
      <c r="BO46" s="361" t="s">
        <v>413</v>
      </c>
      <c r="BP46" s="264"/>
      <c r="BQ46" s="263" t="b">
        <v>0</v>
      </c>
    </row>
    <row r="47" ht="15.75" customHeight="1">
      <c r="A47" s="249" t="s">
        <v>13</v>
      </c>
      <c r="B47" s="256" t="s">
        <v>10</v>
      </c>
      <c r="C47" s="256" t="s">
        <v>18</v>
      </c>
      <c r="D47" s="256"/>
      <c r="E47" s="205"/>
      <c r="F47" s="205"/>
      <c r="G47" s="411"/>
      <c r="H47" s="258"/>
      <c r="I47" s="259"/>
      <c r="J47" s="259"/>
      <c r="K47" s="259"/>
      <c r="L47" s="259"/>
      <c r="M47" s="411"/>
      <c r="N47" s="411"/>
      <c r="O47" s="258"/>
      <c r="P47" s="259"/>
      <c r="Q47" s="259"/>
      <c r="R47" s="259"/>
      <c r="S47" s="259"/>
      <c r="T47" s="411"/>
      <c r="U47" s="411"/>
      <c r="V47" s="258"/>
      <c r="W47" s="259"/>
      <c r="X47" s="259"/>
      <c r="Y47" s="259"/>
      <c r="Z47" s="259"/>
      <c r="AA47" s="257"/>
      <c r="AB47" s="411"/>
      <c r="AC47" s="258"/>
      <c r="AD47" s="259"/>
      <c r="AE47" s="259"/>
      <c r="AF47" s="259"/>
      <c r="AG47" s="259"/>
      <c r="AH47" s="411"/>
      <c r="AI47" s="411"/>
      <c r="AJ47" s="258"/>
      <c r="AK47" s="259"/>
      <c r="AL47" s="262">
        <f t="shared" si="24"/>
        <v>0</v>
      </c>
      <c r="AM47" s="412">
        <f t="shared" si="4"/>
        <v>0</v>
      </c>
      <c r="AN47" s="265"/>
      <c r="AO47" s="413">
        <v>15000.0</v>
      </c>
      <c r="AP47" s="265"/>
      <c r="AQ47" s="414">
        <f t="shared" si="11"/>
        <v>0</v>
      </c>
      <c r="AR47" s="265"/>
      <c r="AS47" s="415">
        <v>15000.0</v>
      </c>
      <c r="AT47" s="265"/>
      <c r="AU47" s="414">
        <f t="shared" si="5"/>
        <v>0</v>
      </c>
      <c r="AV47" s="265"/>
      <c r="AW47" s="416">
        <v>15000.0</v>
      </c>
      <c r="AX47" s="265"/>
      <c r="AY47" s="265"/>
      <c r="AZ47" s="265"/>
      <c r="BA47" s="418"/>
      <c r="BB47" s="265"/>
      <c r="BC47" s="419">
        <f t="shared" si="14"/>
        <v>0</v>
      </c>
      <c r="BD47" s="419"/>
      <c r="BE47" s="419">
        <f t="shared" si="15"/>
        <v>0</v>
      </c>
      <c r="BF47" s="419"/>
      <c r="BG47" s="419">
        <f t="shared" si="16"/>
        <v>0</v>
      </c>
      <c r="BH47" s="419"/>
      <c r="BI47" s="419">
        <f t="shared" si="17"/>
        <v>0</v>
      </c>
      <c r="BJ47" s="419"/>
      <c r="BK47" s="419"/>
      <c r="BL47" s="419"/>
      <c r="BM47" s="420">
        <f t="shared" si="18"/>
        <v>0</v>
      </c>
      <c r="BN47" s="265"/>
      <c r="BO47" s="361" t="s">
        <v>413</v>
      </c>
      <c r="BP47" s="265"/>
      <c r="BQ47" s="263" t="b">
        <v>0</v>
      </c>
    </row>
    <row r="48" ht="15.75" customHeight="1">
      <c r="A48" s="266" t="s">
        <v>13</v>
      </c>
      <c r="B48" s="267" t="s">
        <v>10</v>
      </c>
      <c r="C48" s="267" t="s">
        <v>18</v>
      </c>
      <c r="D48" s="267" t="s">
        <v>281</v>
      </c>
      <c r="E48" s="243"/>
      <c r="F48" s="243"/>
      <c r="G48" s="268">
        <f t="shared" ref="G48:AK48" si="25">SUM(G46:G47)</f>
        <v>0</v>
      </c>
      <c r="H48" s="268">
        <f t="shared" si="25"/>
        <v>0</v>
      </c>
      <c r="I48" s="268">
        <f t="shared" si="25"/>
        <v>0</v>
      </c>
      <c r="J48" s="268">
        <f t="shared" si="25"/>
        <v>0</v>
      </c>
      <c r="K48" s="268">
        <f t="shared" si="25"/>
        <v>0</v>
      </c>
      <c r="L48" s="268">
        <f t="shared" si="25"/>
        <v>0</v>
      </c>
      <c r="M48" s="268">
        <f t="shared" si="25"/>
        <v>0</v>
      </c>
      <c r="N48" s="268">
        <f t="shared" si="25"/>
        <v>0</v>
      </c>
      <c r="O48" s="268">
        <f t="shared" si="25"/>
        <v>0</v>
      </c>
      <c r="P48" s="268">
        <f t="shared" si="25"/>
        <v>0</v>
      </c>
      <c r="Q48" s="268">
        <f t="shared" si="25"/>
        <v>0</v>
      </c>
      <c r="R48" s="268">
        <f t="shared" si="25"/>
        <v>0</v>
      </c>
      <c r="S48" s="268">
        <f t="shared" si="25"/>
        <v>0</v>
      </c>
      <c r="T48" s="268">
        <f t="shared" si="25"/>
        <v>0</v>
      </c>
      <c r="U48" s="268">
        <f t="shared" si="25"/>
        <v>0</v>
      </c>
      <c r="V48" s="268">
        <f t="shared" si="25"/>
        <v>0</v>
      </c>
      <c r="W48" s="268">
        <f t="shared" si="25"/>
        <v>0</v>
      </c>
      <c r="X48" s="268">
        <f t="shared" si="25"/>
        <v>0</v>
      </c>
      <c r="Y48" s="268">
        <f t="shared" si="25"/>
        <v>0</v>
      </c>
      <c r="Z48" s="268">
        <f t="shared" si="25"/>
        <v>0</v>
      </c>
      <c r="AA48" s="268">
        <f t="shared" si="25"/>
        <v>0</v>
      </c>
      <c r="AB48" s="268">
        <f t="shared" si="25"/>
        <v>0</v>
      </c>
      <c r="AC48" s="268">
        <f t="shared" si="25"/>
        <v>0</v>
      </c>
      <c r="AD48" s="268">
        <f t="shared" si="25"/>
        <v>0</v>
      </c>
      <c r="AE48" s="268">
        <f t="shared" si="25"/>
        <v>0</v>
      </c>
      <c r="AF48" s="268">
        <f t="shared" si="25"/>
        <v>0</v>
      </c>
      <c r="AG48" s="268">
        <f t="shared" si="25"/>
        <v>0</v>
      </c>
      <c r="AH48" s="268">
        <f t="shared" si="25"/>
        <v>0</v>
      </c>
      <c r="AI48" s="268">
        <f t="shared" si="25"/>
        <v>0</v>
      </c>
      <c r="AJ48" s="268">
        <f t="shared" si="25"/>
        <v>0</v>
      </c>
      <c r="AK48" s="268">
        <f t="shared" si="25"/>
        <v>0</v>
      </c>
      <c r="AL48" s="269">
        <f>SUM(G48:AK48)</f>
        <v>0</v>
      </c>
      <c r="AM48" s="412">
        <f t="shared" si="4"/>
        <v>0</v>
      </c>
      <c r="AN48" s="376"/>
      <c r="AO48" s="413">
        <v>15000.0</v>
      </c>
      <c r="AP48" s="376"/>
      <c r="AQ48" s="414">
        <f t="shared" si="11"/>
        <v>0</v>
      </c>
      <c r="AR48" s="376"/>
      <c r="AS48" s="415">
        <v>15000.0</v>
      </c>
      <c r="AT48" s="376"/>
      <c r="AU48" s="414">
        <f t="shared" si="5"/>
        <v>0</v>
      </c>
      <c r="AV48" s="376"/>
      <c r="AW48" s="416">
        <v>15000.0</v>
      </c>
      <c r="AX48" s="376"/>
      <c r="AY48" s="376"/>
      <c r="AZ48" s="376"/>
      <c r="BA48" s="418"/>
      <c r="BB48" s="376"/>
      <c r="BC48" s="425">
        <f t="shared" si="14"/>
        <v>0</v>
      </c>
      <c r="BD48" s="425"/>
      <c r="BE48" s="425">
        <f t="shared" si="15"/>
        <v>0</v>
      </c>
      <c r="BF48" s="425"/>
      <c r="BG48" s="425">
        <f t="shared" si="16"/>
        <v>0</v>
      </c>
      <c r="BH48" s="425"/>
      <c r="BI48" s="425">
        <f t="shared" si="17"/>
        <v>0</v>
      </c>
      <c r="BJ48" s="421"/>
      <c r="BK48" s="421">
        <f>SUM(BK46:BK47)</f>
        <v>0</v>
      </c>
      <c r="BL48" s="421"/>
      <c r="BM48" s="422">
        <f t="shared" si="18"/>
        <v>0</v>
      </c>
      <c r="BN48" s="376"/>
      <c r="BO48" s="423" t="s">
        <v>415</v>
      </c>
      <c r="BP48" s="270"/>
      <c r="BQ48" s="270" t="b">
        <v>0</v>
      </c>
    </row>
    <row r="49" ht="15.75" customHeight="1">
      <c r="A49" s="249" t="s">
        <v>13</v>
      </c>
      <c r="B49" s="256" t="s">
        <v>10</v>
      </c>
      <c r="C49" s="256" t="s">
        <v>7</v>
      </c>
      <c r="D49" s="273" t="s">
        <v>268</v>
      </c>
      <c r="E49" s="205"/>
      <c r="F49" s="205"/>
      <c r="G49" s="427"/>
      <c r="H49" s="277"/>
      <c r="I49" s="278"/>
      <c r="J49" s="278"/>
      <c r="K49" s="278"/>
      <c r="L49" s="278"/>
      <c r="M49" s="427"/>
      <c r="N49" s="427"/>
      <c r="O49" s="277"/>
      <c r="P49" s="278"/>
      <c r="Q49" s="278"/>
      <c r="R49" s="278"/>
      <c r="S49" s="278"/>
      <c r="T49" s="427"/>
      <c r="U49" s="427"/>
      <c r="V49" s="277"/>
      <c r="W49" s="278"/>
      <c r="X49" s="278"/>
      <c r="Y49" s="278"/>
      <c r="Z49" s="278"/>
      <c r="AA49" s="276"/>
      <c r="AB49" s="427"/>
      <c r="AC49" s="277"/>
      <c r="AD49" s="278"/>
      <c r="AE49" s="278"/>
      <c r="AF49" s="278"/>
      <c r="AG49" s="278"/>
      <c r="AH49" s="427"/>
      <c r="AI49" s="427"/>
      <c r="AJ49" s="277"/>
      <c r="AK49" s="278"/>
      <c r="AL49" s="262">
        <f t="shared" ref="AL49:AL50" si="26">SUM(G49:AJ49)</f>
        <v>0</v>
      </c>
      <c r="AM49" s="412">
        <f t="shared" si="4"/>
        <v>0</v>
      </c>
      <c r="AN49" s="265"/>
      <c r="AO49" s="413">
        <v>22000.0</v>
      </c>
      <c r="AP49" s="265"/>
      <c r="AQ49" s="414">
        <f t="shared" si="11"/>
        <v>0</v>
      </c>
      <c r="AR49" s="265"/>
      <c r="AS49" s="415">
        <v>22000.0</v>
      </c>
      <c r="AT49" s="265"/>
      <c r="AU49" s="414">
        <f t="shared" si="5"/>
        <v>0</v>
      </c>
      <c r="AV49" s="265"/>
      <c r="AW49" s="416">
        <v>22000.0</v>
      </c>
      <c r="AX49" s="265"/>
      <c r="AY49" s="265"/>
      <c r="AZ49" s="265"/>
      <c r="BA49" s="418"/>
      <c r="BB49" s="265"/>
      <c r="BC49" s="419">
        <f t="shared" si="14"/>
        <v>0</v>
      </c>
      <c r="BD49" s="419"/>
      <c r="BE49" s="419">
        <f t="shared" si="15"/>
        <v>0</v>
      </c>
      <c r="BF49" s="419"/>
      <c r="BG49" s="419">
        <f t="shared" si="16"/>
        <v>0</v>
      </c>
      <c r="BH49" s="419"/>
      <c r="BI49" s="419">
        <f t="shared" si="17"/>
        <v>0</v>
      </c>
      <c r="BJ49" s="419"/>
      <c r="BK49" s="419"/>
      <c r="BL49" s="419"/>
      <c r="BM49" s="420">
        <f t="shared" si="18"/>
        <v>0</v>
      </c>
      <c r="BN49" s="265"/>
      <c r="BO49" s="361" t="s">
        <v>413</v>
      </c>
      <c r="BP49" s="264"/>
      <c r="BQ49" s="263" t="b">
        <v>0</v>
      </c>
    </row>
    <row r="50" ht="15.75" customHeight="1">
      <c r="A50" s="249" t="s">
        <v>13</v>
      </c>
      <c r="B50" s="256" t="s">
        <v>10</v>
      </c>
      <c r="C50" s="256" t="s">
        <v>7</v>
      </c>
      <c r="D50" s="273"/>
      <c r="E50" s="205"/>
      <c r="F50" s="205"/>
      <c r="G50" s="411"/>
      <c r="H50" s="258"/>
      <c r="I50" s="259"/>
      <c r="J50" s="259"/>
      <c r="K50" s="259"/>
      <c r="L50" s="259"/>
      <c r="M50" s="411"/>
      <c r="N50" s="411"/>
      <c r="O50" s="258"/>
      <c r="P50" s="259"/>
      <c r="Q50" s="259"/>
      <c r="R50" s="259"/>
      <c r="S50" s="259"/>
      <c r="T50" s="411"/>
      <c r="U50" s="411"/>
      <c r="V50" s="258"/>
      <c r="W50" s="259"/>
      <c r="X50" s="259"/>
      <c r="Y50" s="259"/>
      <c r="Z50" s="259"/>
      <c r="AA50" s="257"/>
      <c r="AB50" s="411"/>
      <c r="AC50" s="258"/>
      <c r="AD50" s="259"/>
      <c r="AE50" s="259"/>
      <c r="AF50" s="259"/>
      <c r="AG50" s="259"/>
      <c r="AH50" s="411"/>
      <c r="AI50" s="411"/>
      <c r="AJ50" s="258"/>
      <c r="AK50" s="259"/>
      <c r="AL50" s="262">
        <f t="shared" si="26"/>
        <v>0</v>
      </c>
      <c r="AM50" s="412">
        <f t="shared" si="4"/>
        <v>0</v>
      </c>
      <c r="AN50" s="265"/>
      <c r="AO50" s="413">
        <v>22000.0</v>
      </c>
      <c r="AP50" s="265"/>
      <c r="AQ50" s="414">
        <f t="shared" si="11"/>
        <v>0</v>
      </c>
      <c r="AR50" s="265"/>
      <c r="AS50" s="415">
        <v>22000.0</v>
      </c>
      <c r="AT50" s="265"/>
      <c r="AU50" s="414">
        <f t="shared" si="5"/>
        <v>0</v>
      </c>
      <c r="AV50" s="265"/>
      <c r="AW50" s="416">
        <v>22000.0</v>
      </c>
      <c r="AX50" s="265"/>
      <c r="AY50" s="265"/>
      <c r="AZ50" s="265"/>
      <c r="BA50" s="418"/>
      <c r="BB50" s="265"/>
      <c r="BC50" s="419">
        <f t="shared" si="14"/>
        <v>0</v>
      </c>
      <c r="BD50" s="419"/>
      <c r="BE50" s="419">
        <f t="shared" si="15"/>
        <v>0</v>
      </c>
      <c r="BF50" s="419"/>
      <c r="BG50" s="419">
        <f t="shared" si="16"/>
        <v>0</v>
      </c>
      <c r="BH50" s="419"/>
      <c r="BI50" s="419">
        <f t="shared" si="17"/>
        <v>0</v>
      </c>
      <c r="BJ50" s="419"/>
      <c r="BK50" s="419"/>
      <c r="BL50" s="419"/>
      <c r="BM50" s="420">
        <f t="shared" si="18"/>
        <v>0</v>
      </c>
      <c r="BN50" s="265"/>
      <c r="BO50" s="361" t="s">
        <v>413</v>
      </c>
      <c r="BP50" s="265"/>
      <c r="BQ50" s="263" t="b">
        <v>0</v>
      </c>
    </row>
    <row r="51" ht="15.75" customHeight="1">
      <c r="A51" s="266" t="s">
        <v>13</v>
      </c>
      <c r="B51" s="267" t="s">
        <v>10</v>
      </c>
      <c r="C51" s="267" t="s">
        <v>7</v>
      </c>
      <c r="D51" s="283" t="s">
        <v>267</v>
      </c>
      <c r="E51" s="284"/>
      <c r="F51" s="285"/>
      <c r="G51" s="268">
        <f t="shared" ref="G51:AK51" si="27">SUM(G49:G50)</f>
        <v>0</v>
      </c>
      <c r="H51" s="268">
        <f t="shared" si="27"/>
        <v>0</v>
      </c>
      <c r="I51" s="268">
        <f t="shared" si="27"/>
        <v>0</v>
      </c>
      <c r="J51" s="268">
        <f t="shared" si="27"/>
        <v>0</v>
      </c>
      <c r="K51" s="268">
        <f t="shared" si="27"/>
        <v>0</v>
      </c>
      <c r="L51" s="268">
        <f t="shared" si="27"/>
        <v>0</v>
      </c>
      <c r="M51" s="268">
        <f t="shared" si="27"/>
        <v>0</v>
      </c>
      <c r="N51" s="268">
        <f t="shared" si="27"/>
        <v>0</v>
      </c>
      <c r="O51" s="268">
        <f t="shared" si="27"/>
        <v>0</v>
      </c>
      <c r="P51" s="268">
        <f t="shared" si="27"/>
        <v>0</v>
      </c>
      <c r="Q51" s="268">
        <f t="shared" si="27"/>
        <v>0</v>
      </c>
      <c r="R51" s="268">
        <f t="shared" si="27"/>
        <v>0</v>
      </c>
      <c r="S51" s="268">
        <f t="shared" si="27"/>
        <v>0</v>
      </c>
      <c r="T51" s="268">
        <f t="shared" si="27"/>
        <v>0</v>
      </c>
      <c r="U51" s="268">
        <f t="shared" si="27"/>
        <v>0</v>
      </c>
      <c r="V51" s="268">
        <f t="shared" si="27"/>
        <v>0</v>
      </c>
      <c r="W51" s="268">
        <f t="shared" si="27"/>
        <v>0</v>
      </c>
      <c r="X51" s="268">
        <f t="shared" si="27"/>
        <v>0</v>
      </c>
      <c r="Y51" s="268">
        <f t="shared" si="27"/>
        <v>0</v>
      </c>
      <c r="Z51" s="268">
        <f t="shared" si="27"/>
        <v>0</v>
      </c>
      <c r="AA51" s="268">
        <f t="shared" si="27"/>
        <v>0</v>
      </c>
      <c r="AB51" s="268">
        <f t="shared" si="27"/>
        <v>0</v>
      </c>
      <c r="AC51" s="268">
        <f t="shared" si="27"/>
        <v>0</v>
      </c>
      <c r="AD51" s="268">
        <f t="shared" si="27"/>
        <v>0</v>
      </c>
      <c r="AE51" s="268">
        <f t="shared" si="27"/>
        <v>0</v>
      </c>
      <c r="AF51" s="268">
        <f t="shared" si="27"/>
        <v>0</v>
      </c>
      <c r="AG51" s="268">
        <f t="shared" si="27"/>
        <v>0</v>
      </c>
      <c r="AH51" s="268">
        <f t="shared" si="27"/>
        <v>0</v>
      </c>
      <c r="AI51" s="268">
        <f t="shared" si="27"/>
        <v>0</v>
      </c>
      <c r="AJ51" s="268">
        <f t="shared" si="27"/>
        <v>0</v>
      </c>
      <c r="AK51" s="268">
        <f t="shared" si="27"/>
        <v>0</v>
      </c>
      <c r="AL51" s="269">
        <f>SUM(G51:AK51)</f>
        <v>0</v>
      </c>
      <c r="AM51" s="412">
        <f t="shared" si="4"/>
        <v>0</v>
      </c>
      <c r="AN51" s="376"/>
      <c r="AO51" s="413">
        <v>22000.0</v>
      </c>
      <c r="AP51" s="376"/>
      <c r="AQ51" s="414">
        <f t="shared" si="11"/>
        <v>0</v>
      </c>
      <c r="AR51" s="376"/>
      <c r="AS51" s="415">
        <v>22000.0</v>
      </c>
      <c r="AT51" s="376"/>
      <c r="AU51" s="414">
        <f t="shared" si="5"/>
        <v>0</v>
      </c>
      <c r="AV51" s="376"/>
      <c r="AW51" s="416">
        <v>22000.0</v>
      </c>
      <c r="AX51" s="376"/>
      <c r="AY51" s="376"/>
      <c r="AZ51" s="376"/>
      <c r="BA51" s="418"/>
      <c r="BB51" s="376"/>
      <c r="BC51" s="425">
        <f t="shared" si="14"/>
        <v>0</v>
      </c>
      <c r="BD51" s="425"/>
      <c r="BE51" s="425">
        <f t="shared" si="15"/>
        <v>0</v>
      </c>
      <c r="BF51" s="425"/>
      <c r="BG51" s="425">
        <f t="shared" si="16"/>
        <v>0</v>
      </c>
      <c r="BH51" s="425"/>
      <c r="BI51" s="425">
        <f t="shared" si="17"/>
        <v>0</v>
      </c>
      <c r="BJ51" s="421"/>
      <c r="BK51" s="421">
        <f>SUM(BK49:BK50)</f>
        <v>0</v>
      </c>
      <c r="BL51" s="421"/>
      <c r="BM51" s="422">
        <f t="shared" si="18"/>
        <v>0</v>
      </c>
      <c r="BN51" s="376"/>
      <c r="BO51" s="423" t="s">
        <v>415</v>
      </c>
      <c r="BP51" s="270"/>
      <c r="BQ51" s="270" t="b">
        <v>1</v>
      </c>
    </row>
    <row r="52" ht="15.75" customHeight="1">
      <c r="A52" s="249" t="s">
        <v>24</v>
      </c>
      <c r="B52" s="256" t="s">
        <v>81</v>
      </c>
      <c r="C52" s="256" t="s">
        <v>11</v>
      </c>
      <c r="D52" s="256" t="s">
        <v>168</v>
      </c>
      <c r="E52" s="205"/>
      <c r="F52" s="205"/>
      <c r="G52" s="411"/>
      <c r="H52" s="258"/>
      <c r="I52" s="259"/>
      <c r="J52" s="259"/>
      <c r="K52" s="259"/>
      <c r="L52" s="259"/>
      <c r="M52" s="411"/>
      <c r="N52" s="411"/>
      <c r="O52" s="258">
        <v>1.0</v>
      </c>
      <c r="P52" s="259">
        <v>1.0</v>
      </c>
      <c r="Q52" s="259">
        <v>1.0</v>
      </c>
      <c r="R52" s="259">
        <v>1.0</v>
      </c>
      <c r="S52" s="259">
        <v>1.0</v>
      </c>
      <c r="T52" s="411"/>
      <c r="U52" s="411"/>
      <c r="V52" s="258">
        <v>1.0</v>
      </c>
      <c r="W52" s="259">
        <v>1.0</v>
      </c>
      <c r="X52" s="259">
        <v>1.0</v>
      </c>
      <c r="Y52" s="259">
        <v>1.0</v>
      </c>
      <c r="Z52" s="259">
        <v>1.0</v>
      </c>
      <c r="AA52" s="257"/>
      <c r="AB52" s="411"/>
      <c r="AC52" s="258">
        <v>1.0</v>
      </c>
      <c r="AD52" s="259">
        <v>1.0</v>
      </c>
      <c r="AE52" s="259">
        <v>1.0</v>
      </c>
      <c r="AF52" s="259">
        <v>1.0</v>
      </c>
      <c r="AG52" s="259">
        <v>1.0</v>
      </c>
      <c r="AH52" s="411"/>
      <c r="AI52" s="411"/>
      <c r="AJ52" s="258">
        <v>1.0</v>
      </c>
      <c r="AK52" s="259"/>
      <c r="AL52" s="262">
        <f t="shared" ref="AL52:AL53" si="28">SUM(G52:AJ52)</f>
        <v>16</v>
      </c>
      <c r="AM52" s="412">
        <f t="shared" si="4"/>
        <v>16</v>
      </c>
      <c r="AN52" s="265"/>
      <c r="AO52" s="413">
        <v>5000.0</v>
      </c>
      <c r="AP52" s="265"/>
      <c r="AQ52" s="414">
        <f t="shared" si="11"/>
        <v>0</v>
      </c>
      <c r="AR52" s="265"/>
      <c r="AS52" s="415">
        <v>5000.0</v>
      </c>
      <c r="AT52" s="265"/>
      <c r="AU52" s="414">
        <f t="shared" si="5"/>
        <v>0</v>
      </c>
      <c r="AV52" s="265"/>
      <c r="AW52" s="416">
        <v>5000.0</v>
      </c>
      <c r="AX52" s="265"/>
      <c r="AY52" s="265"/>
      <c r="AZ52" s="265"/>
      <c r="BA52" s="418"/>
      <c r="BB52" s="265"/>
      <c r="BC52" s="419">
        <f t="shared" si="14"/>
        <v>80000</v>
      </c>
      <c r="BD52" s="419"/>
      <c r="BE52" s="419">
        <f t="shared" si="15"/>
        <v>0</v>
      </c>
      <c r="BF52" s="419"/>
      <c r="BG52" s="419">
        <f t="shared" si="16"/>
        <v>0</v>
      </c>
      <c r="BH52" s="419"/>
      <c r="BI52" s="419">
        <f t="shared" si="17"/>
        <v>0</v>
      </c>
      <c r="BJ52" s="419"/>
      <c r="BK52" s="419"/>
      <c r="BL52" s="419"/>
      <c r="BM52" s="420">
        <f t="shared" si="18"/>
        <v>80000</v>
      </c>
      <c r="BN52" s="265"/>
      <c r="BO52" s="361" t="s">
        <v>413</v>
      </c>
      <c r="BP52" s="264"/>
      <c r="BQ52" s="263" t="b">
        <v>0</v>
      </c>
    </row>
    <row r="53" ht="15.75" customHeight="1">
      <c r="A53" s="249" t="s">
        <v>24</v>
      </c>
      <c r="B53" s="256" t="s">
        <v>81</v>
      </c>
      <c r="C53" s="256" t="s">
        <v>11</v>
      </c>
      <c r="D53" s="256"/>
      <c r="E53" s="205"/>
      <c r="F53" s="205"/>
      <c r="G53" s="411"/>
      <c r="H53" s="258"/>
      <c r="I53" s="259"/>
      <c r="J53" s="259"/>
      <c r="K53" s="259"/>
      <c r="L53" s="259"/>
      <c r="M53" s="411"/>
      <c r="N53" s="411"/>
      <c r="O53" s="258"/>
      <c r="P53" s="259"/>
      <c r="Q53" s="259"/>
      <c r="R53" s="259"/>
      <c r="S53" s="259"/>
      <c r="T53" s="411"/>
      <c r="U53" s="411"/>
      <c r="V53" s="258"/>
      <c r="W53" s="259"/>
      <c r="X53" s="259"/>
      <c r="Y53" s="259"/>
      <c r="Z53" s="259"/>
      <c r="AA53" s="257"/>
      <c r="AB53" s="411"/>
      <c r="AC53" s="258"/>
      <c r="AD53" s="259"/>
      <c r="AE53" s="259"/>
      <c r="AF53" s="259"/>
      <c r="AG53" s="259"/>
      <c r="AH53" s="411"/>
      <c r="AI53" s="411"/>
      <c r="AJ53" s="258"/>
      <c r="AK53" s="259"/>
      <c r="AL53" s="262">
        <f t="shared" si="28"/>
        <v>0</v>
      </c>
      <c r="AM53" s="412">
        <f t="shared" si="4"/>
        <v>0</v>
      </c>
      <c r="AN53" s="265"/>
      <c r="AO53" s="413">
        <v>4500.0</v>
      </c>
      <c r="AP53" s="265"/>
      <c r="AQ53" s="414">
        <f t="shared" si="11"/>
        <v>0</v>
      </c>
      <c r="AR53" s="265"/>
      <c r="AS53" s="415">
        <v>4500.0</v>
      </c>
      <c r="AT53" s="265"/>
      <c r="AU53" s="414">
        <f t="shared" si="5"/>
        <v>0</v>
      </c>
      <c r="AV53" s="265"/>
      <c r="AW53" s="416">
        <v>5000.0</v>
      </c>
      <c r="AX53" s="265"/>
      <c r="AY53" s="265"/>
      <c r="AZ53" s="265"/>
      <c r="BA53" s="418"/>
      <c r="BB53" s="265"/>
      <c r="BC53" s="419">
        <f t="shared" si="14"/>
        <v>0</v>
      </c>
      <c r="BD53" s="419"/>
      <c r="BE53" s="419">
        <f t="shared" si="15"/>
        <v>0</v>
      </c>
      <c r="BF53" s="419"/>
      <c r="BG53" s="419">
        <f t="shared" si="16"/>
        <v>0</v>
      </c>
      <c r="BH53" s="419"/>
      <c r="BI53" s="419">
        <f t="shared" si="17"/>
        <v>0</v>
      </c>
      <c r="BJ53" s="419"/>
      <c r="BK53" s="419"/>
      <c r="BL53" s="419"/>
      <c r="BM53" s="420">
        <f t="shared" si="18"/>
        <v>0</v>
      </c>
      <c r="BN53" s="265"/>
      <c r="BO53" s="361" t="s">
        <v>413</v>
      </c>
      <c r="BP53" s="264"/>
      <c r="BQ53" s="263" t="b">
        <v>0</v>
      </c>
    </row>
    <row r="54" ht="15.75" customHeight="1">
      <c r="A54" s="266" t="s">
        <v>24</v>
      </c>
      <c r="B54" s="256" t="s">
        <v>81</v>
      </c>
      <c r="C54" s="267" t="s">
        <v>11</v>
      </c>
      <c r="D54" s="267" t="s">
        <v>141</v>
      </c>
      <c r="E54" s="243"/>
      <c r="F54" s="243"/>
      <c r="G54" s="268">
        <f t="shared" ref="G54:AK54" si="29">SUM(G52:G53)</f>
        <v>0</v>
      </c>
      <c r="H54" s="268">
        <f t="shared" si="29"/>
        <v>0</v>
      </c>
      <c r="I54" s="268">
        <f t="shared" si="29"/>
        <v>0</v>
      </c>
      <c r="J54" s="268">
        <f t="shared" si="29"/>
        <v>0</v>
      </c>
      <c r="K54" s="268">
        <f t="shared" si="29"/>
        <v>0</v>
      </c>
      <c r="L54" s="268">
        <f t="shared" si="29"/>
        <v>0</v>
      </c>
      <c r="M54" s="268">
        <f t="shared" si="29"/>
        <v>0</v>
      </c>
      <c r="N54" s="268">
        <f t="shared" si="29"/>
        <v>0</v>
      </c>
      <c r="O54" s="268">
        <f t="shared" si="29"/>
        <v>1</v>
      </c>
      <c r="P54" s="268">
        <f t="shared" si="29"/>
        <v>1</v>
      </c>
      <c r="Q54" s="268">
        <f t="shared" si="29"/>
        <v>1</v>
      </c>
      <c r="R54" s="268">
        <f t="shared" si="29"/>
        <v>1</v>
      </c>
      <c r="S54" s="268">
        <f t="shared" si="29"/>
        <v>1</v>
      </c>
      <c r="T54" s="268">
        <f t="shared" si="29"/>
        <v>0</v>
      </c>
      <c r="U54" s="268">
        <f t="shared" si="29"/>
        <v>0</v>
      </c>
      <c r="V54" s="268">
        <f t="shared" si="29"/>
        <v>1</v>
      </c>
      <c r="W54" s="268">
        <f t="shared" si="29"/>
        <v>1</v>
      </c>
      <c r="X54" s="268">
        <f t="shared" si="29"/>
        <v>1</v>
      </c>
      <c r="Y54" s="268">
        <f t="shared" si="29"/>
        <v>1</v>
      </c>
      <c r="Z54" s="268">
        <f t="shared" si="29"/>
        <v>1</v>
      </c>
      <c r="AA54" s="268">
        <f t="shared" si="29"/>
        <v>0</v>
      </c>
      <c r="AB54" s="268">
        <f t="shared" si="29"/>
        <v>0</v>
      </c>
      <c r="AC54" s="268">
        <f t="shared" si="29"/>
        <v>1</v>
      </c>
      <c r="AD54" s="268">
        <f t="shared" si="29"/>
        <v>1</v>
      </c>
      <c r="AE54" s="268">
        <f t="shared" si="29"/>
        <v>1</v>
      </c>
      <c r="AF54" s="268">
        <f t="shared" si="29"/>
        <v>1</v>
      </c>
      <c r="AG54" s="268">
        <f t="shared" si="29"/>
        <v>1</v>
      </c>
      <c r="AH54" s="268">
        <f t="shared" si="29"/>
        <v>0</v>
      </c>
      <c r="AI54" s="268">
        <f t="shared" si="29"/>
        <v>0</v>
      </c>
      <c r="AJ54" s="268">
        <f t="shared" si="29"/>
        <v>1</v>
      </c>
      <c r="AK54" s="268">
        <f t="shared" si="29"/>
        <v>0</v>
      </c>
      <c r="AL54" s="269">
        <f>SUM(G54:AK54)</f>
        <v>16</v>
      </c>
      <c r="AM54" s="412">
        <f t="shared" si="4"/>
        <v>16</v>
      </c>
      <c r="AN54" s="376"/>
      <c r="AO54" s="413">
        <v>4500.0</v>
      </c>
      <c r="AP54" s="376"/>
      <c r="AQ54" s="414">
        <f t="shared" si="11"/>
        <v>0</v>
      </c>
      <c r="AR54" s="376"/>
      <c r="AS54" s="415">
        <v>4500.0</v>
      </c>
      <c r="AT54" s="376"/>
      <c r="AU54" s="414">
        <f t="shared" si="5"/>
        <v>0</v>
      </c>
      <c r="AV54" s="376"/>
      <c r="AW54" s="416">
        <v>5000.0</v>
      </c>
      <c r="AX54" s="376"/>
      <c r="AY54" s="376"/>
      <c r="AZ54" s="376"/>
      <c r="BA54" s="418"/>
      <c r="BB54" s="376"/>
      <c r="BC54" s="425">
        <f t="shared" si="14"/>
        <v>72000</v>
      </c>
      <c r="BD54" s="425"/>
      <c r="BE54" s="425">
        <f t="shared" si="15"/>
        <v>0</v>
      </c>
      <c r="BF54" s="425"/>
      <c r="BG54" s="425">
        <f t="shared" si="16"/>
        <v>0</v>
      </c>
      <c r="BH54" s="425"/>
      <c r="BI54" s="425">
        <f t="shared" si="17"/>
        <v>0</v>
      </c>
      <c r="BJ54" s="421"/>
      <c r="BK54" s="421">
        <f>SUM(BK52:BK53)</f>
        <v>0</v>
      </c>
      <c r="BL54" s="421"/>
      <c r="BM54" s="422">
        <f t="shared" si="18"/>
        <v>72000</v>
      </c>
      <c r="BN54" s="376"/>
      <c r="BO54" s="361" t="s">
        <v>413</v>
      </c>
      <c r="BP54" s="270"/>
      <c r="BQ54" s="270" t="b">
        <v>0</v>
      </c>
    </row>
    <row r="55" ht="15.75" customHeight="1">
      <c r="A55" s="249" t="s">
        <v>24</v>
      </c>
      <c r="B55" s="256" t="s">
        <v>29</v>
      </c>
      <c r="C55" s="256" t="s">
        <v>7</v>
      </c>
      <c r="D55" s="256" t="s">
        <v>269</v>
      </c>
      <c r="E55" s="205"/>
      <c r="F55" s="205"/>
      <c r="G55" s="411"/>
      <c r="H55" s="258"/>
      <c r="I55" s="259"/>
      <c r="J55" s="259"/>
      <c r="K55" s="259"/>
      <c r="L55" s="259"/>
      <c r="M55" s="411"/>
      <c r="N55" s="411"/>
      <c r="O55" s="258"/>
      <c r="P55" s="259"/>
      <c r="Q55" s="259"/>
      <c r="R55" s="259"/>
      <c r="S55" s="259"/>
      <c r="T55" s="411"/>
      <c r="U55" s="411"/>
      <c r="V55" s="258"/>
      <c r="W55" s="259"/>
      <c r="X55" s="259"/>
      <c r="Y55" s="259"/>
      <c r="Z55" s="259"/>
      <c r="AA55" s="257"/>
      <c r="AB55" s="411"/>
      <c r="AC55" s="258"/>
      <c r="AD55" s="259"/>
      <c r="AE55" s="259"/>
      <c r="AF55" s="259"/>
      <c r="AG55" s="259"/>
      <c r="AH55" s="411"/>
      <c r="AI55" s="411"/>
      <c r="AJ55" s="258"/>
      <c r="AK55" s="259"/>
      <c r="AL55" s="262">
        <f>SUM(G55:AJ55)</f>
        <v>0</v>
      </c>
      <c r="AM55" s="412">
        <f t="shared" si="4"/>
        <v>0</v>
      </c>
      <c r="AN55" s="265"/>
      <c r="AO55" s="413">
        <v>35000.0</v>
      </c>
      <c r="AP55" s="265"/>
      <c r="AQ55" s="414">
        <f t="shared" si="11"/>
        <v>0</v>
      </c>
      <c r="AR55" s="265"/>
      <c r="AS55" s="415">
        <v>35000.0</v>
      </c>
      <c r="AT55" s="265"/>
      <c r="AU55" s="414">
        <f t="shared" si="5"/>
        <v>0</v>
      </c>
      <c r="AV55" s="265"/>
      <c r="AW55" s="416">
        <v>35000.0</v>
      </c>
      <c r="AX55" s="265"/>
      <c r="AY55" s="265"/>
      <c r="AZ55" s="265"/>
      <c r="BA55" s="418"/>
      <c r="BB55" s="265"/>
      <c r="BC55" s="419">
        <f t="shared" si="14"/>
        <v>0</v>
      </c>
      <c r="BD55" s="419"/>
      <c r="BE55" s="419">
        <f t="shared" si="15"/>
        <v>0</v>
      </c>
      <c r="BF55" s="419"/>
      <c r="BG55" s="419">
        <f t="shared" si="16"/>
        <v>0</v>
      </c>
      <c r="BH55" s="419"/>
      <c r="BI55" s="419">
        <f t="shared" si="17"/>
        <v>0</v>
      </c>
      <c r="BJ55" s="419"/>
      <c r="BK55" s="419"/>
      <c r="BL55" s="419"/>
      <c r="BM55" s="420">
        <f t="shared" si="18"/>
        <v>0</v>
      </c>
      <c r="BN55" s="265"/>
      <c r="BO55" s="361" t="s">
        <v>416</v>
      </c>
      <c r="BP55" s="264"/>
      <c r="BQ55" s="263" t="b">
        <v>0</v>
      </c>
    </row>
    <row r="56" ht="15.75" customHeight="1">
      <c r="A56" s="266" t="s">
        <v>20</v>
      </c>
      <c r="B56" s="267" t="s">
        <v>29</v>
      </c>
      <c r="C56" s="267" t="s">
        <v>7</v>
      </c>
      <c r="D56" s="267" t="s">
        <v>267</v>
      </c>
      <c r="E56" s="243"/>
      <c r="F56" s="243"/>
      <c r="G56" s="268">
        <f t="shared" ref="G56:AK56" si="30">SUM(G55)</f>
        <v>0</v>
      </c>
      <c r="H56" s="268">
        <f t="shared" si="30"/>
        <v>0</v>
      </c>
      <c r="I56" s="268">
        <f t="shared" si="30"/>
        <v>0</v>
      </c>
      <c r="J56" s="268">
        <f t="shared" si="30"/>
        <v>0</v>
      </c>
      <c r="K56" s="268">
        <f t="shared" si="30"/>
        <v>0</v>
      </c>
      <c r="L56" s="268">
        <f t="shared" si="30"/>
        <v>0</v>
      </c>
      <c r="M56" s="268">
        <f t="shared" si="30"/>
        <v>0</v>
      </c>
      <c r="N56" s="268">
        <f t="shared" si="30"/>
        <v>0</v>
      </c>
      <c r="O56" s="268">
        <f t="shared" si="30"/>
        <v>0</v>
      </c>
      <c r="P56" s="268">
        <f t="shared" si="30"/>
        <v>0</v>
      </c>
      <c r="Q56" s="268">
        <f t="shared" si="30"/>
        <v>0</v>
      </c>
      <c r="R56" s="268">
        <f t="shared" si="30"/>
        <v>0</v>
      </c>
      <c r="S56" s="268">
        <f t="shared" si="30"/>
        <v>0</v>
      </c>
      <c r="T56" s="268">
        <f t="shared" si="30"/>
        <v>0</v>
      </c>
      <c r="U56" s="268">
        <f t="shared" si="30"/>
        <v>0</v>
      </c>
      <c r="V56" s="268">
        <f t="shared" si="30"/>
        <v>0</v>
      </c>
      <c r="W56" s="268">
        <f t="shared" si="30"/>
        <v>0</v>
      </c>
      <c r="X56" s="268">
        <f t="shared" si="30"/>
        <v>0</v>
      </c>
      <c r="Y56" s="268">
        <f t="shared" si="30"/>
        <v>0</v>
      </c>
      <c r="Z56" s="268">
        <f t="shared" si="30"/>
        <v>0</v>
      </c>
      <c r="AA56" s="268">
        <f t="shared" si="30"/>
        <v>0</v>
      </c>
      <c r="AB56" s="268">
        <f t="shared" si="30"/>
        <v>0</v>
      </c>
      <c r="AC56" s="268">
        <f t="shared" si="30"/>
        <v>0</v>
      </c>
      <c r="AD56" s="268">
        <f t="shared" si="30"/>
        <v>0</v>
      </c>
      <c r="AE56" s="268">
        <f t="shared" si="30"/>
        <v>0</v>
      </c>
      <c r="AF56" s="268">
        <f t="shared" si="30"/>
        <v>0</v>
      </c>
      <c r="AG56" s="268">
        <f t="shared" si="30"/>
        <v>0</v>
      </c>
      <c r="AH56" s="268">
        <f t="shared" si="30"/>
        <v>0</v>
      </c>
      <c r="AI56" s="268">
        <f t="shared" si="30"/>
        <v>0</v>
      </c>
      <c r="AJ56" s="268">
        <f t="shared" si="30"/>
        <v>0</v>
      </c>
      <c r="AK56" s="268">
        <f t="shared" si="30"/>
        <v>0</v>
      </c>
      <c r="AL56" s="269">
        <f>SUM(G56:AK56)</f>
        <v>0</v>
      </c>
      <c r="AM56" s="412">
        <f t="shared" si="4"/>
        <v>0</v>
      </c>
      <c r="AN56" s="376"/>
      <c r="AO56" s="413">
        <v>35000.0</v>
      </c>
      <c r="AP56" s="376"/>
      <c r="AQ56" s="414">
        <f t="shared" si="11"/>
        <v>0</v>
      </c>
      <c r="AR56" s="376"/>
      <c r="AS56" s="415">
        <v>35000.0</v>
      </c>
      <c r="AT56" s="376"/>
      <c r="AU56" s="414">
        <f t="shared" si="5"/>
        <v>0</v>
      </c>
      <c r="AV56" s="376"/>
      <c r="AW56" s="416">
        <v>35000.0</v>
      </c>
      <c r="AX56" s="376"/>
      <c r="AY56" s="376"/>
      <c r="AZ56" s="376"/>
      <c r="BA56" s="418"/>
      <c r="BB56" s="376"/>
      <c r="BC56" s="425">
        <f t="shared" si="14"/>
        <v>0</v>
      </c>
      <c r="BD56" s="425"/>
      <c r="BE56" s="425">
        <f t="shared" si="15"/>
        <v>0</v>
      </c>
      <c r="BF56" s="425"/>
      <c r="BG56" s="425">
        <f t="shared" si="16"/>
        <v>0</v>
      </c>
      <c r="BH56" s="425"/>
      <c r="BI56" s="425">
        <f t="shared" si="17"/>
        <v>0</v>
      </c>
      <c r="BJ56" s="421"/>
      <c r="BK56" s="421">
        <f>SUM(BK55)</f>
        <v>0</v>
      </c>
      <c r="BL56" s="421"/>
      <c r="BM56" s="422">
        <f t="shared" si="18"/>
        <v>0</v>
      </c>
      <c r="BN56" s="376"/>
      <c r="BO56" s="361" t="s">
        <v>416</v>
      </c>
      <c r="BP56" s="270"/>
      <c r="BQ56" s="270" t="b">
        <v>0</v>
      </c>
    </row>
    <row r="57" ht="15.75" customHeight="1">
      <c r="A57" s="249" t="s">
        <v>20</v>
      </c>
      <c r="B57" s="289" t="s">
        <v>29</v>
      </c>
      <c r="C57" s="256" t="s">
        <v>22</v>
      </c>
      <c r="D57" s="256" t="s">
        <v>280</v>
      </c>
      <c r="E57" s="205"/>
      <c r="F57" s="205"/>
      <c r="G57" s="411"/>
      <c r="H57" s="258"/>
      <c r="I57" s="259"/>
      <c r="J57" s="259"/>
      <c r="K57" s="259"/>
      <c r="L57" s="259"/>
      <c r="M57" s="411"/>
      <c r="N57" s="411"/>
      <c r="O57" s="258"/>
      <c r="P57" s="259"/>
      <c r="Q57" s="259"/>
      <c r="R57" s="259"/>
      <c r="S57" s="259"/>
      <c r="T57" s="411"/>
      <c r="U57" s="411"/>
      <c r="V57" s="258"/>
      <c r="W57" s="259"/>
      <c r="X57" s="259"/>
      <c r="Y57" s="259"/>
      <c r="Z57" s="259"/>
      <c r="AA57" s="257"/>
      <c r="AB57" s="411"/>
      <c r="AC57" s="258"/>
      <c r="AD57" s="259"/>
      <c r="AE57" s="259"/>
      <c r="AF57" s="259"/>
      <c r="AG57" s="259"/>
      <c r="AH57" s="411"/>
      <c r="AI57" s="411"/>
      <c r="AJ57" s="258"/>
      <c r="AK57" s="259"/>
      <c r="AL57" s="262">
        <f t="shared" ref="AL57:AL58" si="31">SUM(G57:AJ57)</f>
        <v>0</v>
      </c>
      <c r="AM57" s="412">
        <f t="shared" si="4"/>
        <v>0</v>
      </c>
      <c r="AN57" s="265"/>
      <c r="AO57" s="413">
        <v>18000.0</v>
      </c>
      <c r="AP57" s="265"/>
      <c r="AQ57" s="414">
        <f t="shared" si="11"/>
        <v>0</v>
      </c>
      <c r="AR57" s="265"/>
      <c r="AS57" s="415">
        <v>18000.0</v>
      </c>
      <c r="AT57" s="265"/>
      <c r="AU57" s="414">
        <f t="shared" si="5"/>
        <v>0</v>
      </c>
      <c r="AV57" s="265"/>
      <c r="AW57" s="416">
        <v>18000.0</v>
      </c>
      <c r="AX57" s="265"/>
      <c r="AY57" s="265"/>
      <c r="AZ57" s="265"/>
      <c r="BA57" s="418"/>
      <c r="BB57" s="265"/>
      <c r="BC57" s="419">
        <f t="shared" si="14"/>
        <v>0</v>
      </c>
      <c r="BD57" s="419"/>
      <c r="BE57" s="419">
        <f t="shared" si="15"/>
        <v>0</v>
      </c>
      <c r="BF57" s="419"/>
      <c r="BG57" s="419">
        <f t="shared" si="16"/>
        <v>0</v>
      </c>
      <c r="BH57" s="419"/>
      <c r="BI57" s="419">
        <f t="shared" si="17"/>
        <v>0</v>
      </c>
      <c r="BJ57" s="419"/>
      <c r="BK57" s="419"/>
      <c r="BL57" s="419"/>
      <c r="BM57" s="420">
        <f t="shared" si="18"/>
        <v>0</v>
      </c>
      <c r="BN57" s="265"/>
      <c r="BO57" s="361" t="s">
        <v>416</v>
      </c>
      <c r="BP57" s="264"/>
      <c r="BQ57" s="263" t="b">
        <v>0</v>
      </c>
    </row>
    <row r="58" ht="15.75" customHeight="1">
      <c r="A58" s="249" t="s">
        <v>20</v>
      </c>
      <c r="B58" s="289" t="s">
        <v>29</v>
      </c>
      <c r="C58" s="256" t="s">
        <v>22</v>
      </c>
      <c r="D58" s="256"/>
      <c r="E58" s="205"/>
      <c r="F58" s="205"/>
      <c r="G58" s="411"/>
      <c r="H58" s="258"/>
      <c r="I58" s="259"/>
      <c r="J58" s="259"/>
      <c r="K58" s="259"/>
      <c r="L58" s="259"/>
      <c r="M58" s="411"/>
      <c r="N58" s="411"/>
      <c r="O58" s="258"/>
      <c r="P58" s="259"/>
      <c r="Q58" s="259"/>
      <c r="R58" s="259"/>
      <c r="S58" s="259"/>
      <c r="T58" s="411"/>
      <c r="U58" s="411"/>
      <c r="V58" s="258"/>
      <c r="W58" s="259"/>
      <c r="X58" s="259"/>
      <c r="Y58" s="259"/>
      <c r="Z58" s="259"/>
      <c r="AA58" s="257"/>
      <c r="AB58" s="411"/>
      <c r="AC58" s="258"/>
      <c r="AD58" s="259"/>
      <c r="AE58" s="259"/>
      <c r="AF58" s="259"/>
      <c r="AG58" s="259"/>
      <c r="AH58" s="411"/>
      <c r="AI58" s="411"/>
      <c r="AJ58" s="258"/>
      <c r="AK58" s="259"/>
      <c r="AL58" s="262">
        <f t="shared" si="31"/>
        <v>0</v>
      </c>
      <c r="AM58" s="412">
        <f t="shared" si="4"/>
        <v>0</v>
      </c>
      <c r="AN58" s="265"/>
      <c r="AO58" s="413">
        <v>18000.0</v>
      </c>
      <c r="AP58" s="265"/>
      <c r="AQ58" s="414">
        <f t="shared" si="11"/>
        <v>0</v>
      </c>
      <c r="AR58" s="265"/>
      <c r="AS58" s="415">
        <v>18000.0</v>
      </c>
      <c r="AT58" s="265"/>
      <c r="AU58" s="414">
        <f t="shared" si="5"/>
        <v>0</v>
      </c>
      <c r="AV58" s="265"/>
      <c r="AW58" s="416">
        <v>18000.0</v>
      </c>
      <c r="AX58" s="265"/>
      <c r="AY58" s="265"/>
      <c r="AZ58" s="265"/>
      <c r="BA58" s="418"/>
      <c r="BB58" s="265"/>
      <c r="BC58" s="419">
        <f t="shared" si="14"/>
        <v>0</v>
      </c>
      <c r="BD58" s="419"/>
      <c r="BE58" s="419">
        <f t="shared" si="15"/>
        <v>0</v>
      </c>
      <c r="BF58" s="419"/>
      <c r="BG58" s="419">
        <f t="shared" si="16"/>
        <v>0</v>
      </c>
      <c r="BH58" s="419"/>
      <c r="BI58" s="419">
        <f t="shared" si="17"/>
        <v>0</v>
      </c>
      <c r="BJ58" s="419"/>
      <c r="BK58" s="419"/>
      <c r="BL58" s="419"/>
      <c r="BM58" s="420">
        <f t="shared" si="18"/>
        <v>0</v>
      </c>
      <c r="BN58" s="265"/>
      <c r="BO58" s="361" t="s">
        <v>416</v>
      </c>
      <c r="BP58" s="265"/>
      <c r="BQ58" s="263" t="b">
        <v>0</v>
      </c>
    </row>
    <row r="59" ht="15.75" customHeight="1">
      <c r="A59" s="266" t="s">
        <v>20</v>
      </c>
      <c r="B59" s="267" t="s">
        <v>29</v>
      </c>
      <c r="C59" s="291" t="s">
        <v>22</v>
      </c>
      <c r="D59" s="292" t="s">
        <v>279</v>
      </c>
      <c r="E59" s="32"/>
      <c r="F59" s="32"/>
      <c r="G59" s="268">
        <f t="shared" ref="G59:AK59" si="32">SUM(G57:G58)</f>
        <v>0</v>
      </c>
      <c r="H59" s="268">
        <f t="shared" si="32"/>
        <v>0</v>
      </c>
      <c r="I59" s="268">
        <f t="shared" si="32"/>
        <v>0</v>
      </c>
      <c r="J59" s="268">
        <f t="shared" si="32"/>
        <v>0</v>
      </c>
      <c r="K59" s="268">
        <f t="shared" si="32"/>
        <v>0</v>
      </c>
      <c r="L59" s="268">
        <f t="shared" si="32"/>
        <v>0</v>
      </c>
      <c r="M59" s="268">
        <f t="shared" si="32"/>
        <v>0</v>
      </c>
      <c r="N59" s="268">
        <f t="shared" si="32"/>
        <v>0</v>
      </c>
      <c r="O59" s="268">
        <f t="shared" si="32"/>
        <v>0</v>
      </c>
      <c r="P59" s="268">
        <f t="shared" si="32"/>
        <v>0</v>
      </c>
      <c r="Q59" s="268">
        <f t="shared" si="32"/>
        <v>0</v>
      </c>
      <c r="R59" s="268">
        <f t="shared" si="32"/>
        <v>0</v>
      </c>
      <c r="S59" s="268">
        <f t="shared" si="32"/>
        <v>0</v>
      </c>
      <c r="T59" s="268">
        <f t="shared" si="32"/>
        <v>0</v>
      </c>
      <c r="U59" s="268">
        <f t="shared" si="32"/>
        <v>0</v>
      </c>
      <c r="V59" s="268">
        <f t="shared" si="32"/>
        <v>0</v>
      </c>
      <c r="W59" s="268">
        <f t="shared" si="32"/>
        <v>0</v>
      </c>
      <c r="X59" s="268">
        <f t="shared" si="32"/>
        <v>0</v>
      </c>
      <c r="Y59" s="268">
        <f t="shared" si="32"/>
        <v>0</v>
      </c>
      <c r="Z59" s="268">
        <f t="shared" si="32"/>
        <v>0</v>
      </c>
      <c r="AA59" s="268">
        <f t="shared" si="32"/>
        <v>0</v>
      </c>
      <c r="AB59" s="268">
        <f t="shared" si="32"/>
        <v>0</v>
      </c>
      <c r="AC59" s="268">
        <f t="shared" si="32"/>
        <v>0</v>
      </c>
      <c r="AD59" s="268">
        <f t="shared" si="32"/>
        <v>0</v>
      </c>
      <c r="AE59" s="268">
        <f t="shared" si="32"/>
        <v>0</v>
      </c>
      <c r="AF59" s="268">
        <f t="shared" si="32"/>
        <v>0</v>
      </c>
      <c r="AG59" s="268">
        <f t="shared" si="32"/>
        <v>0</v>
      </c>
      <c r="AH59" s="268">
        <f t="shared" si="32"/>
        <v>0</v>
      </c>
      <c r="AI59" s="268">
        <f t="shared" si="32"/>
        <v>0</v>
      </c>
      <c r="AJ59" s="268">
        <f t="shared" si="32"/>
        <v>0</v>
      </c>
      <c r="AK59" s="268">
        <f t="shared" si="32"/>
        <v>0</v>
      </c>
      <c r="AL59" s="269">
        <f>SUM(G59:AK59)</f>
        <v>0</v>
      </c>
      <c r="AM59" s="412">
        <f t="shared" si="4"/>
        <v>0</v>
      </c>
      <c r="AN59" s="376"/>
      <c r="AO59" s="413">
        <v>18000.0</v>
      </c>
      <c r="AP59" s="376"/>
      <c r="AQ59" s="414">
        <f t="shared" si="11"/>
        <v>0</v>
      </c>
      <c r="AR59" s="376"/>
      <c r="AS59" s="415">
        <v>18000.0</v>
      </c>
      <c r="AT59" s="376"/>
      <c r="AU59" s="414">
        <f t="shared" si="5"/>
        <v>0</v>
      </c>
      <c r="AV59" s="376"/>
      <c r="AW59" s="416">
        <v>18000.0</v>
      </c>
      <c r="AX59" s="376"/>
      <c r="AY59" s="376"/>
      <c r="AZ59" s="376"/>
      <c r="BA59" s="418"/>
      <c r="BB59" s="376"/>
      <c r="BC59" s="425">
        <f t="shared" si="14"/>
        <v>0</v>
      </c>
      <c r="BD59" s="421"/>
      <c r="BE59" s="425">
        <f t="shared" si="15"/>
        <v>0</v>
      </c>
      <c r="BF59" s="421"/>
      <c r="BG59" s="425">
        <f t="shared" si="16"/>
        <v>0</v>
      </c>
      <c r="BH59" s="421"/>
      <c r="BI59" s="425">
        <f t="shared" si="17"/>
        <v>0</v>
      </c>
      <c r="BJ59" s="421"/>
      <c r="BK59" s="421">
        <f>SUM(BK57:BK58)</f>
        <v>0</v>
      </c>
      <c r="BL59" s="421"/>
      <c r="BM59" s="422">
        <f t="shared" si="18"/>
        <v>0</v>
      </c>
      <c r="BN59" s="376"/>
      <c r="BO59" s="361" t="s">
        <v>416</v>
      </c>
      <c r="BP59" s="270"/>
      <c r="BQ59" s="270" t="b">
        <v>0</v>
      </c>
    </row>
    <row r="60" ht="15.75" customHeight="1">
      <c r="A60" s="249" t="s">
        <v>24</v>
      </c>
      <c r="B60" s="256" t="s">
        <v>43</v>
      </c>
      <c r="C60" s="256" t="s">
        <v>7</v>
      </c>
      <c r="D60" s="273" t="s">
        <v>275</v>
      </c>
      <c r="E60" s="205"/>
      <c r="F60" s="205"/>
      <c r="G60" s="411"/>
      <c r="H60" s="258"/>
      <c r="I60" s="259"/>
      <c r="J60" s="259"/>
      <c r="K60" s="259"/>
      <c r="L60" s="259"/>
      <c r="M60" s="411"/>
      <c r="N60" s="411"/>
      <c r="O60" s="258"/>
      <c r="P60" s="259"/>
      <c r="Q60" s="259"/>
      <c r="R60" s="259"/>
      <c r="S60" s="259"/>
      <c r="T60" s="411"/>
      <c r="U60" s="411"/>
      <c r="V60" s="258"/>
      <c r="W60" s="259"/>
      <c r="X60" s="259"/>
      <c r="Y60" s="259"/>
      <c r="Z60" s="259"/>
      <c r="AA60" s="257"/>
      <c r="AB60" s="411"/>
      <c r="AC60" s="258"/>
      <c r="AD60" s="259"/>
      <c r="AE60" s="259"/>
      <c r="AF60" s="259"/>
      <c r="AG60" s="259"/>
      <c r="AH60" s="411"/>
      <c r="AI60" s="411"/>
      <c r="AJ60" s="258"/>
      <c r="AK60" s="259"/>
      <c r="AL60" s="262">
        <f t="shared" ref="AL60:AL61" si="33">SUM(G60:AJ60)</f>
        <v>0</v>
      </c>
      <c r="AM60" s="412">
        <f t="shared" si="4"/>
        <v>0</v>
      </c>
      <c r="AN60" s="265"/>
      <c r="AO60" s="413">
        <v>35000.0</v>
      </c>
      <c r="AP60" s="265"/>
      <c r="AQ60" s="414">
        <f t="shared" si="11"/>
        <v>0</v>
      </c>
      <c r="AR60" s="265"/>
      <c r="AS60" s="415">
        <v>35000.0</v>
      </c>
      <c r="AT60" s="265"/>
      <c r="AU60" s="414">
        <f t="shared" si="5"/>
        <v>0</v>
      </c>
      <c r="AV60" s="265"/>
      <c r="AW60" s="416">
        <v>35000.0</v>
      </c>
      <c r="AX60" s="265"/>
      <c r="AY60" s="265"/>
      <c r="AZ60" s="265"/>
      <c r="BA60" s="418"/>
      <c r="BB60" s="265"/>
      <c r="BC60" s="419">
        <f t="shared" si="14"/>
        <v>0</v>
      </c>
      <c r="BD60" s="419"/>
      <c r="BE60" s="419">
        <f t="shared" si="15"/>
        <v>0</v>
      </c>
      <c r="BF60" s="419"/>
      <c r="BG60" s="419">
        <f t="shared" si="16"/>
        <v>0</v>
      </c>
      <c r="BH60" s="419"/>
      <c r="BI60" s="419">
        <f t="shared" si="17"/>
        <v>0</v>
      </c>
      <c r="BJ60" s="419"/>
      <c r="BK60" s="419"/>
      <c r="BL60" s="419"/>
      <c r="BM60" s="420">
        <f t="shared" si="18"/>
        <v>0</v>
      </c>
      <c r="BN60" s="265"/>
      <c r="BO60" s="361" t="s">
        <v>413</v>
      </c>
      <c r="BP60" s="264"/>
      <c r="BQ60" s="263" t="b">
        <v>0</v>
      </c>
    </row>
    <row r="61" ht="15.75" customHeight="1">
      <c r="A61" s="249" t="s">
        <v>24</v>
      </c>
      <c r="B61" s="256" t="s">
        <v>43</v>
      </c>
      <c r="C61" s="256" t="s">
        <v>7</v>
      </c>
      <c r="D61" s="273" t="s">
        <v>269</v>
      </c>
      <c r="E61" s="205"/>
      <c r="F61" s="205"/>
      <c r="G61" s="411"/>
      <c r="H61" s="258"/>
      <c r="I61" s="259"/>
      <c r="J61" s="259"/>
      <c r="K61" s="259"/>
      <c r="L61" s="259"/>
      <c r="M61" s="411"/>
      <c r="N61" s="411"/>
      <c r="O61" s="258"/>
      <c r="P61" s="259"/>
      <c r="Q61" s="259"/>
      <c r="R61" s="259"/>
      <c r="S61" s="259"/>
      <c r="T61" s="411"/>
      <c r="U61" s="411"/>
      <c r="V61" s="258"/>
      <c r="W61" s="259"/>
      <c r="X61" s="259"/>
      <c r="Y61" s="259"/>
      <c r="Z61" s="259"/>
      <c r="AA61" s="257"/>
      <c r="AB61" s="411"/>
      <c r="AC61" s="258"/>
      <c r="AD61" s="259"/>
      <c r="AE61" s="259"/>
      <c r="AF61" s="259"/>
      <c r="AG61" s="259"/>
      <c r="AH61" s="411"/>
      <c r="AI61" s="411"/>
      <c r="AJ61" s="258"/>
      <c r="AK61" s="259"/>
      <c r="AL61" s="262">
        <f t="shared" si="33"/>
        <v>0</v>
      </c>
      <c r="AM61" s="412">
        <f t="shared" si="4"/>
        <v>0</v>
      </c>
      <c r="AN61" s="265"/>
      <c r="AO61" s="413">
        <v>35000.0</v>
      </c>
      <c r="AP61" s="265"/>
      <c r="AQ61" s="414">
        <f t="shared" si="11"/>
        <v>0</v>
      </c>
      <c r="AR61" s="265"/>
      <c r="AS61" s="415">
        <v>35000.0</v>
      </c>
      <c r="AT61" s="265"/>
      <c r="AU61" s="414">
        <f t="shared" si="5"/>
        <v>0</v>
      </c>
      <c r="AV61" s="265"/>
      <c r="AW61" s="416">
        <v>35000.0</v>
      </c>
      <c r="AX61" s="265"/>
      <c r="AY61" s="265"/>
      <c r="AZ61" s="265"/>
      <c r="BA61" s="418"/>
      <c r="BB61" s="265"/>
      <c r="BC61" s="419">
        <f t="shared" si="14"/>
        <v>0</v>
      </c>
      <c r="BD61" s="419"/>
      <c r="BE61" s="419">
        <f t="shared" si="15"/>
        <v>0</v>
      </c>
      <c r="BF61" s="419"/>
      <c r="BG61" s="419">
        <f t="shared" si="16"/>
        <v>0</v>
      </c>
      <c r="BH61" s="419"/>
      <c r="BI61" s="419">
        <f t="shared" si="17"/>
        <v>0</v>
      </c>
      <c r="BJ61" s="419"/>
      <c r="BK61" s="419"/>
      <c r="BL61" s="419"/>
      <c r="BM61" s="420">
        <f t="shared" si="18"/>
        <v>0</v>
      </c>
      <c r="BN61" s="265"/>
      <c r="BO61" s="361" t="s">
        <v>413</v>
      </c>
      <c r="BP61" s="265"/>
      <c r="BQ61" s="263" t="b">
        <v>0</v>
      </c>
    </row>
    <row r="62" ht="15.75" customHeight="1">
      <c r="A62" s="266" t="s">
        <v>24</v>
      </c>
      <c r="B62" s="267" t="s">
        <v>43</v>
      </c>
      <c r="C62" s="267" t="s">
        <v>7</v>
      </c>
      <c r="D62" s="283" t="s">
        <v>267</v>
      </c>
      <c r="E62" s="284"/>
      <c r="F62" s="285"/>
      <c r="G62" s="268">
        <f t="shared" ref="G62:AK62" si="34">SUM(G60:G61)</f>
        <v>0</v>
      </c>
      <c r="H62" s="268">
        <f t="shared" si="34"/>
        <v>0</v>
      </c>
      <c r="I62" s="268">
        <f t="shared" si="34"/>
        <v>0</v>
      </c>
      <c r="J62" s="268">
        <f t="shared" si="34"/>
        <v>0</v>
      </c>
      <c r="K62" s="268">
        <f t="shared" si="34"/>
        <v>0</v>
      </c>
      <c r="L62" s="268">
        <f t="shared" si="34"/>
        <v>0</v>
      </c>
      <c r="M62" s="268">
        <f t="shared" si="34"/>
        <v>0</v>
      </c>
      <c r="N62" s="268">
        <f t="shared" si="34"/>
        <v>0</v>
      </c>
      <c r="O62" s="268">
        <f t="shared" si="34"/>
        <v>0</v>
      </c>
      <c r="P62" s="268">
        <f t="shared" si="34"/>
        <v>0</v>
      </c>
      <c r="Q62" s="268">
        <f t="shared" si="34"/>
        <v>0</v>
      </c>
      <c r="R62" s="268">
        <f t="shared" si="34"/>
        <v>0</v>
      </c>
      <c r="S62" s="268">
        <f t="shared" si="34"/>
        <v>0</v>
      </c>
      <c r="T62" s="268">
        <f t="shared" si="34"/>
        <v>0</v>
      </c>
      <c r="U62" s="268">
        <f t="shared" si="34"/>
        <v>0</v>
      </c>
      <c r="V62" s="268">
        <f t="shared" si="34"/>
        <v>0</v>
      </c>
      <c r="W62" s="268">
        <f t="shared" si="34"/>
        <v>0</v>
      </c>
      <c r="X62" s="268">
        <f t="shared" si="34"/>
        <v>0</v>
      </c>
      <c r="Y62" s="268">
        <f t="shared" si="34"/>
        <v>0</v>
      </c>
      <c r="Z62" s="268">
        <f t="shared" si="34"/>
        <v>0</v>
      </c>
      <c r="AA62" s="268">
        <f t="shared" si="34"/>
        <v>0</v>
      </c>
      <c r="AB62" s="268">
        <f t="shared" si="34"/>
        <v>0</v>
      </c>
      <c r="AC62" s="268">
        <f t="shared" si="34"/>
        <v>0</v>
      </c>
      <c r="AD62" s="268">
        <f t="shared" si="34"/>
        <v>0</v>
      </c>
      <c r="AE62" s="268">
        <f t="shared" si="34"/>
        <v>0</v>
      </c>
      <c r="AF62" s="268">
        <f t="shared" si="34"/>
        <v>0</v>
      </c>
      <c r="AG62" s="268">
        <f t="shared" si="34"/>
        <v>0</v>
      </c>
      <c r="AH62" s="268">
        <f t="shared" si="34"/>
        <v>0</v>
      </c>
      <c r="AI62" s="268">
        <f t="shared" si="34"/>
        <v>0</v>
      </c>
      <c r="AJ62" s="268">
        <f t="shared" si="34"/>
        <v>0</v>
      </c>
      <c r="AK62" s="268">
        <f t="shared" si="34"/>
        <v>0</v>
      </c>
      <c r="AL62" s="269">
        <f>SUM(G62:AK62)</f>
        <v>0</v>
      </c>
      <c r="AM62" s="412">
        <f t="shared" si="4"/>
        <v>0</v>
      </c>
      <c r="AN62" s="376"/>
      <c r="AO62" s="413">
        <v>35000.0</v>
      </c>
      <c r="AP62" s="376"/>
      <c r="AQ62" s="414">
        <f t="shared" si="11"/>
        <v>0</v>
      </c>
      <c r="AR62" s="376"/>
      <c r="AS62" s="415">
        <v>35000.0</v>
      </c>
      <c r="AT62" s="376"/>
      <c r="AU62" s="414">
        <f t="shared" si="5"/>
        <v>0</v>
      </c>
      <c r="AV62" s="376"/>
      <c r="AW62" s="416">
        <v>35000.0</v>
      </c>
      <c r="AX62" s="376"/>
      <c r="AY62" s="376"/>
      <c r="AZ62" s="376"/>
      <c r="BA62" s="418"/>
      <c r="BB62" s="376"/>
      <c r="BC62" s="425">
        <f t="shared" si="14"/>
        <v>0</v>
      </c>
      <c r="BD62" s="425"/>
      <c r="BE62" s="425">
        <f t="shared" si="15"/>
        <v>0</v>
      </c>
      <c r="BF62" s="425"/>
      <c r="BG62" s="425">
        <f t="shared" si="16"/>
        <v>0</v>
      </c>
      <c r="BH62" s="425"/>
      <c r="BI62" s="425">
        <f t="shared" si="17"/>
        <v>0</v>
      </c>
      <c r="BJ62" s="421"/>
      <c r="BK62" s="421">
        <f>SUM(BK60:BK61)</f>
        <v>0</v>
      </c>
      <c r="BL62" s="421"/>
      <c r="BM62" s="422">
        <f t="shared" si="18"/>
        <v>0</v>
      </c>
      <c r="BN62" s="376"/>
      <c r="BO62" s="423" t="s">
        <v>415</v>
      </c>
      <c r="BP62" s="270"/>
      <c r="BQ62" s="270" t="b">
        <v>0</v>
      </c>
    </row>
    <row r="63" ht="15.75" customHeight="1">
      <c r="A63" s="249" t="s">
        <v>24</v>
      </c>
      <c r="B63" s="256" t="s">
        <v>43</v>
      </c>
      <c r="C63" s="256" t="s">
        <v>15</v>
      </c>
      <c r="D63" s="273"/>
      <c r="E63" s="205"/>
      <c r="F63" s="205"/>
      <c r="G63" s="411"/>
      <c r="H63" s="258"/>
      <c r="I63" s="259"/>
      <c r="J63" s="259"/>
      <c r="K63" s="259"/>
      <c r="L63" s="259"/>
      <c r="M63" s="411"/>
      <c r="N63" s="411"/>
      <c r="O63" s="258"/>
      <c r="P63" s="259"/>
      <c r="Q63" s="259"/>
      <c r="R63" s="259"/>
      <c r="S63" s="259"/>
      <c r="T63" s="411"/>
      <c r="U63" s="411"/>
      <c r="V63" s="258"/>
      <c r="W63" s="259"/>
      <c r="X63" s="259"/>
      <c r="Y63" s="259"/>
      <c r="Z63" s="259"/>
      <c r="AA63" s="257"/>
      <c r="AB63" s="411"/>
      <c r="AC63" s="258"/>
      <c r="AD63" s="259"/>
      <c r="AE63" s="259"/>
      <c r="AF63" s="259"/>
      <c r="AG63" s="259"/>
      <c r="AH63" s="411"/>
      <c r="AI63" s="411"/>
      <c r="AJ63" s="258"/>
      <c r="AK63" s="259"/>
      <c r="AL63" s="262">
        <f>SUM(G63:AJ63)</f>
        <v>0</v>
      </c>
      <c r="AM63" s="412">
        <f t="shared" si="4"/>
        <v>0</v>
      </c>
      <c r="AN63" s="265"/>
      <c r="AO63" s="413">
        <v>7700.0</v>
      </c>
      <c r="AP63" s="265"/>
      <c r="AQ63" s="414">
        <f t="shared" si="11"/>
        <v>0</v>
      </c>
      <c r="AR63" s="265"/>
      <c r="AS63" s="415">
        <v>9350.0</v>
      </c>
      <c r="AT63" s="265"/>
      <c r="AU63" s="414">
        <f t="shared" si="5"/>
        <v>0</v>
      </c>
      <c r="AV63" s="265"/>
      <c r="AW63" s="416">
        <v>9350.0</v>
      </c>
      <c r="AX63" s="265"/>
      <c r="AY63" s="265"/>
      <c r="AZ63" s="265"/>
      <c r="BA63" s="418"/>
      <c r="BB63" s="265"/>
      <c r="BC63" s="419">
        <f t="shared" si="14"/>
        <v>0</v>
      </c>
      <c r="BD63" s="419"/>
      <c r="BE63" s="419">
        <f t="shared" si="15"/>
        <v>0</v>
      </c>
      <c r="BF63" s="419"/>
      <c r="BG63" s="419">
        <f t="shared" si="16"/>
        <v>0</v>
      </c>
      <c r="BH63" s="419"/>
      <c r="BI63" s="419">
        <f t="shared" si="17"/>
        <v>0</v>
      </c>
      <c r="BJ63" s="419"/>
      <c r="BK63" s="419"/>
      <c r="BL63" s="419"/>
      <c r="BM63" s="420">
        <f t="shared" si="18"/>
        <v>0</v>
      </c>
      <c r="BN63" s="265"/>
      <c r="BO63" s="361" t="s">
        <v>413</v>
      </c>
      <c r="BP63" s="264"/>
      <c r="BQ63" s="263" t="b">
        <v>0</v>
      </c>
    </row>
    <row r="64" ht="15.75" customHeight="1">
      <c r="A64" s="266" t="s">
        <v>24</v>
      </c>
      <c r="B64" s="267" t="s">
        <v>43</v>
      </c>
      <c r="C64" s="267" t="s">
        <v>15</v>
      </c>
      <c r="D64" s="283" t="s">
        <v>245</v>
      </c>
      <c r="E64" s="284"/>
      <c r="F64" s="285"/>
      <c r="G64" s="268">
        <f t="shared" ref="G64:AK64" si="35">SUM(G63)</f>
        <v>0</v>
      </c>
      <c r="H64" s="268">
        <f t="shared" si="35"/>
        <v>0</v>
      </c>
      <c r="I64" s="268">
        <f t="shared" si="35"/>
        <v>0</v>
      </c>
      <c r="J64" s="268">
        <f t="shared" si="35"/>
        <v>0</v>
      </c>
      <c r="K64" s="268">
        <f t="shared" si="35"/>
        <v>0</v>
      </c>
      <c r="L64" s="268">
        <f t="shared" si="35"/>
        <v>0</v>
      </c>
      <c r="M64" s="268">
        <f t="shared" si="35"/>
        <v>0</v>
      </c>
      <c r="N64" s="268">
        <f t="shared" si="35"/>
        <v>0</v>
      </c>
      <c r="O64" s="268">
        <f t="shared" si="35"/>
        <v>0</v>
      </c>
      <c r="P64" s="268">
        <f t="shared" si="35"/>
        <v>0</v>
      </c>
      <c r="Q64" s="268">
        <f t="shared" si="35"/>
        <v>0</v>
      </c>
      <c r="R64" s="268">
        <f t="shared" si="35"/>
        <v>0</v>
      </c>
      <c r="S64" s="268">
        <f t="shared" si="35"/>
        <v>0</v>
      </c>
      <c r="T64" s="268">
        <f t="shared" si="35"/>
        <v>0</v>
      </c>
      <c r="U64" s="268">
        <f t="shared" si="35"/>
        <v>0</v>
      </c>
      <c r="V64" s="268">
        <f t="shared" si="35"/>
        <v>0</v>
      </c>
      <c r="W64" s="268">
        <f t="shared" si="35"/>
        <v>0</v>
      </c>
      <c r="X64" s="268">
        <f t="shared" si="35"/>
        <v>0</v>
      </c>
      <c r="Y64" s="268">
        <f t="shared" si="35"/>
        <v>0</v>
      </c>
      <c r="Z64" s="268">
        <f t="shared" si="35"/>
        <v>0</v>
      </c>
      <c r="AA64" s="268">
        <f t="shared" si="35"/>
        <v>0</v>
      </c>
      <c r="AB64" s="268">
        <f t="shared" si="35"/>
        <v>0</v>
      </c>
      <c r="AC64" s="268">
        <f t="shared" si="35"/>
        <v>0</v>
      </c>
      <c r="AD64" s="268">
        <f t="shared" si="35"/>
        <v>0</v>
      </c>
      <c r="AE64" s="268">
        <f t="shared" si="35"/>
        <v>0</v>
      </c>
      <c r="AF64" s="268">
        <f t="shared" si="35"/>
        <v>0</v>
      </c>
      <c r="AG64" s="268">
        <f t="shared" si="35"/>
        <v>0</v>
      </c>
      <c r="AH64" s="268">
        <f t="shared" si="35"/>
        <v>0</v>
      </c>
      <c r="AI64" s="268">
        <f t="shared" si="35"/>
        <v>0</v>
      </c>
      <c r="AJ64" s="268">
        <f t="shared" si="35"/>
        <v>0</v>
      </c>
      <c r="AK64" s="268">
        <f t="shared" si="35"/>
        <v>0</v>
      </c>
      <c r="AL64" s="269">
        <f>SUM(G64:AK64)</f>
        <v>0</v>
      </c>
      <c r="AM64" s="412">
        <f t="shared" si="4"/>
        <v>0</v>
      </c>
      <c r="AN64" s="376"/>
      <c r="AO64" s="413">
        <v>7700.0</v>
      </c>
      <c r="AP64" s="376"/>
      <c r="AQ64" s="414">
        <f t="shared" si="11"/>
        <v>0</v>
      </c>
      <c r="AR64" s="376"/>
      <c r="AS64" s="415">
        <v>9350.0</v>
      </c>
      <c r="AT64" s="376"/>
      <c r="AU64" s="414">
        <f t="shared" si="5"/>
        <v>0</v>
      </c>
      <c r="AV64" s="376"/>
      <c r="AW64" s="416">
        <v>9350.0</v>
      </c>
      <c r="AX64" s="376"/>
      <c r="AY64" s="376"/>
      <c r="AZ64" s="376"/>
      <c r="BA64" s="418"/>
      <c r="BB64" s="376"/>
      <c r="BC64" s="425">
        <f t="shared" si="14"/>
        <v>0</v>
      </c>
      <c r="BD64" s="425"/>
      <c r="BE64" s="425">
        <f t="shared" si="15"/>
        <v>0</v>
      </c>
      <c r="BF64" s="425"/>
      <c r="BG64" s="425">
        <f t="shared" si="16"/>
        <v>0</v>
      </c>
      <c r="BH64" s="425"/>
      <c r="BI64" s="425">
        <f t="shared" si="17"/>
        <v>0</v>
      </c>
      <c r="BJ64" s="421"/>
      <c r="BK64" s="421">
        <f>SUM(BK63)</f>
        <v>0</v>
      </c>
      <c r="BL64" s="421"/>
      <c r="BM64" s="422">
        <f t="shared" si="18"/>
        <v>0</v>
      </c>
      <c r="BN64" s="376"/>
      <c r="BO64" s="423" t="s">
        <v>415</v>
      </c>
      <c r="BP64" s="270"/>
      <c r="BQ64" s="270" t="b">
        <v>0</v>
      </c>
    </row>
    <row r="65" ht="15.75" customHeight="1">
      <c r="A65" s="340" t="s">
        <v>24</v>
      </c>
      <c r="B65" s="256" t="s">
        <v>43</v>
      </c>
      <c r="C65" s="256" t="s">
        <v>11</v>
      </c>
      <c r="D65" s="273"/>
      <c r="E65" s="205"/>
      <c r="F65" s="205"/>
      <c r="G65" s="411"/>
      <c r="H65" s="258"/>
      <c r="I65" s="259"/>
      <c r="J65" s="259"/>
      <c r="K65" s="259"/>
      <c r="L65" s="259"/>
      <c r="M65" s="411"/>
      <c r="N65" s="411"/>
      <c r="O65" s="258"/>
      <c r="P65" s="259"/>
      <c r="Q65" s="259"/>
      <c r="R65" s="259"/>
      <c r="S65" s="259"/>
      <c r="T65" s="411"/>
      <c r="U65" s="411"/>
      <c r="V65" s="258"/>
      <c r="W65" s="259"/>
      <c r="X65" s="259"/>
      <c r="Y65" s="259"/>
      <c r="Z65" s="259"/>
      <c r="AA65" s="257"/>
      <c r="AB65" s="411"/>
      <c r="AC65" s="258"/>
      <c r="AD65" s="259"/>
      <c r="AE65" s="259"/>
      <c r="AF65" s="259"/>
      <c r="AG65" s="259"/>
      <c r="AH65" s="411"/>
      <c r="AI65" s="411"/>
      <c r="AJ65" s="258"/>
      <c r="AK65" s="259"/>
      <c r="AL65" s="262">
        <f>SUM(G65:AJ65)</f>
        <v>0</v>
      </c>
      <c r="AM65" s="412">
        <f t="shared" si="4"/>
        <v>0</v>
      </c>
      <c r="AN65" s="265"/>
      <c r="AO65" s="413">
        <v>3000.0</v>
      </c>
      <c r="AP65" s="265"/>
      <c r="AQ65" s="414">
        <f t="shared" si="11"/>
        <v>0</v>
      </c>
      <c r="AR65" s="265"/>
      <c r="AS65" s="415">
        <v>3500.0</v>
      </c>
      <c r="AT65" s="265"/>
      <c r="AU65" s="414">
        <f t="shared" si="5"/>
        <v>0</v>
      </c>
      <c r="AV65" s="265"/>
      <c r="AW65" s="416">
        <v>4500.0</v>
      </c>
      <c r="AX65" s="265"/>
      <c r="AY65" s="265"/>
      <c r="AZ65" s="265"/>
      <c r="BA65" s="418"/>
      <c r="BB65" s="265"/>
      <c r="BC65" s="419">
        <f t="shared" si="14"/>
        <v>0</v>
      </c>
      <c r="BD65" s="419"/>
      <c r="BE65" s="419">
        <f t="shared" si="15"/>
        <v>0</v>
      </c>
      <c r="BF65" s="419"/>
      <c r="BG65" s="419">
        <f t="shared" si="16"/>
        <v>0</v>
      </c>
      <c r="BH65" s="419"/>
      <c r="BI65" s="419">
        <f t="shared" si="17"/>
        <v>0</v>
      </c>
      <c r="BJ65" s="419"/>
      <c r="BK65" s="419"/>
      <c r="BL65" s="419"/>
      <c r="BM65" s="420">
        <f t="shared" si="18"/>
        <v>0</v>
      </c>
      <c r="BN65" s="265"/>
      <c r="BO65" s="361" t="s">
        <v>413</v>
      </c>
      <c r="BP65" s="264"/>
      <c r="BQ65" s="263" t="b">
        <v>0</v>
      </c>
    </row>
    <row r="66" ht="15.75" customHeight="1">
      <c r="A66" s="341" t="s">
        <v>24</v>
      </c>
      <c r="B66" s="267" t="s">
        <v>43</v>
      </c>
      <c r="C66" s="267" t="s">
        <v>11</v>
      </c>
      <c r="D66" s="283" t="s">
        <v>141</v>
      </c>
      <c r="E66" s="284"/>
      <c r="F66" s="285"/>
      <c r="G66" s="268">
        <f t="shared" ref="G66:AK66" si="36">SUM(G65)</f>
        <v>0</v>
      </c>
      <c r="H66" s="268">
        <f t="shared" si="36"/>
        <v>0</v>
      </c>
      <c r="I66" s="268">
        <f t="shared" si="36"/>
        <v>0</v>
      </c>
      <c r="J66" s="268">
        <f t="shared" si="36"/>
        <v>0</v>
      </c>
      <c r="K66" s="268">
        <f t="shared" si="36"/>
        <v>0</v>
      </c>
      <c r="L66" s="268">
        <f t="shared" si="36"/>
        <v>0</v>
      </c>
      <c r="M66" s="268">
        <f t="shared" si="36"/>
        <v>0</v>
      </c>
      <c r="N66" s="268">
        <f t="shared" si="36"/>
        <v>0</v>
      </c>
      <c r="O66" s="268">
        <f t="shared" si="36"/>
        <v>0</v>
      </c>
      <c r="P66" s="268">
        <f t="shared" si="36"/>
        <v>0</v>
      </c>
      <c r="Q66" s="268">
        <f t="shared" si="36"/>
        <v>0</v>
      </c>
      <c r="R66" s="268">
        <f t="shared" si="36"/>
        <v>0</v>
      </c>
      <c r="S66" s="268">
        <f t="shared" si="36"/>
        <v>0</v>
      </c>
      <c r="T66" s="268">
        <f t="shared" si="36"/>
        <v>0</v>
      </c>
      <c r="U66" s="268">
        <f t="shared" si="36"/>
        <v>0</v>
      </c>
      <c r="V66" s="268">
        <f t="shared" si="36"/>
        <v>0</v>
      </c>
      <c r="W66" s="268">
        <f t="shared" si="36"/>
        <v>0</v>
      </c>
      <c r="X66" s="268">
        <f t="shared" si="36"/>
        <v>0</v>
      </c>
      <c r="Y66" s="268">
        <f t="shared" si="36"/>
        <v>0</v>
      </c>
      <c r="Z66" s="268">
        <f t="shared" si="36"/>
        <v>0</v>
      </c>
      <c r="AA66" s="268">
        <f t="shared" si="36"/>
        <v>0</v>
      </c>
      <c r="AB66" s="268">
        <f t="shared" si="36"/>
        <v>0</v>
      </c>
      <c r="AC66" s="268">
        <f t="shared" si="36"/>
        <v>0</v>
      </c>
      <c r="AD66" s="268">
        <f t="shared" si="36"/>
        <v>0</v>
      </c>
      <c r="AE66" s="268">
        <f t="shared" si="36"/>
        <v>0</v>
      </c>
      <c r="AF66" s="268">
        <f t="shared" si="36"/>
        <v>0</v>
      </c>
      <c r="AG66" s="268">
        <f t="shared" si="36"/>
        <v>0</v>
      </c>
      <c r="AH66" s="268">
        <f t="shared" si="36"/>
        <v>0</v>
      </c>
      <c r="AI66" s="268">
        <f t="shared" si="36"/>
        <v>0</v>
      </c>
      <c r="AJ66" s="268">
        <f t="shared" si="36"/>
        <v>0</v>
      </c>
      <c r="AK66" s="268">
        <f t="shared" si="36"/>
        <v>0</v>
      </c>
      <c r="AL66" s="269">
        <f>SUM(G66:AK66)</f>
        <v>0</v>
      </c>
      <c r="AM66" s="412">
        <f t="shared" si="4"/>
        <v>0</v>
      </c>
      <c r="AN66" s="376"/>
      <c r="AO66" s="413">
        <v>3000.0</v>
      </c>
      <c r="AP66" s="376"/>
      <c r="AQ66" s="414">
        <f t="shared" si="11"/>
        <v>0</v>
      </c>
      <c r="AR66" s="376"/>
      <c r="AS66" s="415">
        <v>3500.0</v>
      </c>
      <c r="AT66" s="376"/>
      <c r="AU66" s="414">
        <f t="shared" si="5"/>
        <v>0</v>
      </c>
      <c r="AV66" s="376"/>
      <c r="AW66" s="416">
        <v>4500.0</v>
      </c>
      <c r="AX66" s="376"/>
      <c r="AY66" s="376"/>
      <c r="AZ66" s="376"/>
      <c r="BA66" s="418"/>
      <c r="BB66" s="376"/>
      <c r="BC66" s="425">
        <f t="shared" si="14"/>
        <v>0</v>
      </c>
      <c r="BD66" s="421"/>
      <c r="BE66" s="425">
        <f t="shared" si="15"/>
        <v>0</v>
      </c>
      <c r="BF66" s="421"/>
      <c r="BG66" s="425">
        <f t="shared" si="16"/>
        <v>0</v>
      </c>
      <c r="BH66" s="421"/>
      <c r="BI66" s="425">
        <f t="shared" si="17"/>
        <v>0</v>
      </c>
      <c r="BJ66" s="421"/>
      <c r="BK66" s="421">
        <f>SUM(BK65)</f>
        <v>0</v>
      </c>
      <c r="BL66" s="421"/>
      <c r="BM66" s="422">
        <f t="shared" si="18"/>
        <v>0</v>
      </c>
      <c r="BN66" s="376"/>
      <c r="BO66" s="423" t="s">
        <v>415</v>
      </c>
      <c r="BP66" s="270"/>
      <c r="BQ66" s="270" t="b">
        <v>0</v>
      </c>
    </row>
    <row r="67" ht="15.75" customHeight="1">
      <c r="A67" s="249" t="s">
        <v>16</v>
      </c>
      <c r="B67" s="256" t="s">
        <v>77</v>
      </c>
      <c r="C67" s="256" t="s">
        <v>7</v>
      </c>
      <c r="D67" s="273" t="s">
        <v>269</v>
      </c>
      <c r="E67" s="205"/>
      <c r="F67" s="205"/>
      <c r="G67" s="411"/>
      <c r="H67" s="258"/>
      <c r="I67" s="259"/>
      <c r="J67" s="259"/>
      <c r="K67" s="259"/>
      <c r="L67" s="259"/>
      <c r="M67" s="411"/>
      <c r="N67" s="411"/>
      <c r="O67" s="258"/>
      <c r="P67" s="259"/>
      <c r="Q67" s="259"/>
      <c r="R67" s="259"/>
      <c r="S67" s="259"/>
      <c r="T67" s="411"/>
      <c r="U67" s="411"/>
      <c r="V67" s="258"/>
      <c r="W67" s="259"/>
      <c r="X67" s="259"/>
      <c r="Y67" s="259"/>
      <c r="Z67" s="259"/>
      <c r="AA67" s="257"/>
      <c r="AB67" s="411"/>
      <c r="AC67" s="258"/>
      <c r="AD67" s="259"/>
      <c r="AE67" s="259"/>
      <c r="AF67" s="259"/>
      <c r="AG67" s="259"/>
      <c r="AH67" s="411"/>
      <c r="AI67" s="411"/>
      <c r="AJ67" s="258"/>
      <c r="AK67" s="259"/>
      <c r="AL67" s="262">
        <f t="shared" ref="AL67:AL68" si="37">SUM(G67:AJ67)</f>
        <v>0</v>
      </c>
      <c r="AM67" s="412">
        <f t="shared" si="4"/>
        <v>0</v>
      </c>
      <c r="AN67" s="265"/>
      <c r="AO67" s="413">
        <v>35000.0</v>
      </c>
      <c r="AP67" s="265"/>
      <c r="AQ67" s="414">
        <f t="shared" si="11"/>
        <v>0</v>
      </c>
      <c r="AR67" s="265"/>
      <c r="AS67" s="415">
        <v>35000.0</v>
      </c>
      <c r="AT67" s="265"/>
      <c r="AU67" s="414">
        <f t="shared" si="5"/>
        <v>0</v>
      </c>
      <c r="AV67" s="265"/>
      <c r="AW67" s="416">
        <v>35000.0</v>
      </c>
      <c r="AX67" s="265"/>
      <c r="AY67" s="265"/>
      <c r="AZ67" s="265"/>
      <c r="BA67" s="418"/>
      <c r="BB67" s="265"/>
      <c r="BC67" s="419">
        <f t="shared" si="14"/>
        <v>0</v>
      </c>
      <c r="BD67" s="419"/>
      <c r="BE67" s="419">
        <f t="shared" si="15"/>
        <v>0</v>
      </c>
      <c r="BF67" s="419"/>
      <c r="BG67" s="419">
        <f t="shared" si="16"/>
        <v>0</v>
      </c>
      <c r="BH67" s="419"/>
      <c r="BI67" s="419">
        <f t="shared" si="17"/>
        <v>0</v>
      </c>
      <c r="BJ67" s="419"/>
      <c r="BK67" s="419"/>
      <c r="BL67" s="419"/>
      <c r="BM67" s="420">
        <f t="shared" si="18"/>
        <v>0</v>
      </c>
      <c r="BN67" s="265"/>
      <c r="BO67" s="361" t="s">
        <v>416</v>
      </c>
      <c r="BP67" s="265"/>
      <c r="BQ67" s="263" t="b">
        <v>0</v>
      </c>
    </row>
    <row r="68" ht="15.75" customHeight="1">
      <c r="A68" s="249" t="s">
        <v>16</v>
      </c>
      <c r="B68" s="256" t="s">
        <v>77</v>
      </c>
      <c r="C68" s="256" t="s">
        <v>7</v>
      </c>
      <c r="D68" s="273"/>
      <c r="E68" s="205"/>
      <c r="F68" s="205"/>
      <c r="G68" s="411"/>
      <c r="H68" s="258"/>
      <c r="I68" s="259"/>
      <c r="J68" s="259"/>
      <c r="K68" s="259"/>
      <c r="L68" s="259"/>
      <c r="M68" s="411"/>
      <c r="N68" s="411"/>
      <c r="O68" s="258"/>
      <c r="P68" s="259"/>
      <c r="Q68" s="259"/>
      <c r="R68" s="259"/>
      <c r="S68" s="259"/>
      <c r="T68" s="411"/>
      <c r="U68" s="411"/>
      <c r="V68" s="258"/>
      <c r="W68" s="259"/>
      <c r="X68" s="259"/>
      <c r="Y68" s="259"/>
      <c r="Z68" s="259"/>
      <c r="AA68" s="257"/>
      <c r="AB68" s="411"/>
      <c r="AC68" s="258"/>
      <c r="AD68" s="259"/>
      <c r="AE68" s="259"/>
      <c r="AF68" s="259"/>
      <c r="AG68" s="259"/>
      <c r="AH68" s="411"/>
      <c r="AI68" s="411"/>
      <c r="AJ68" s="258"/>
      <c r="AK68" s="259"/>
      <c r="AL68" s="262">
        <f t="shared" si="37"/>
        <v>0</v>
      </c>
      <c r="AM68" s="412">
        <f t="shared" si="4"/>
        <v>0</v>
      </c>
      <c r="AN68" s="265"/>
      <c r="AO68" s="413">
        <v>35000.0</v>
      </c>
      <c r="AP68" s="265"/>
      <c r="AQ68" s="414">
        <f t="shared" si="11"/>
        <v>0</v>
      </c>
      <c r="AR68" s="265"/>
      <c r="AS68" s="415">
        <v>35000.0</v>
      </c>
      <c r="AT68" s="265"/>
      <c r="AU68" s="414">
        <f t="shared" si="5"/>
        <v>0</v>
      </c>
      <c r="AV68" s="265"/>
      <c r="AW68" s="416">
        <v>35000.0</v>
      </c>
      <c r="AX68" s="265"/>
      <c r="AY68" s="265"/>
      <c r="AZ68" s="265"/>
      <c r="BA68" s="418"/>
      <c r="BB68" s="265"/>
      <c r="BC68" s="419">
        <f t="shared" si="14"/>
        <v>0</v>
      </c>
      <c r="BD68" s="419"/>
      <c r="BE68" s="419">
        <f t="shared" si="15"/>
        <v>0</v>
      </c>
      <c r="BF68" s="419"/>
      <c r="BG68" s="419">
        <f t="shared" si="16"/>
        <v>0</v>
      </c>
      <c r="BH68" s="419"/>
      <c r="BI68" s="419">
        <f t="shared" si="17"/>
        <v>0</v>
      </c>
      <c r="BJ68" s="419"/>
      <c r="BK68" s="419"/>
      <c r="BL68" s="419"/>
      <c r="BM68" s="420">
        <f t="shared" si="18"/>
        <v>0</v>
      </c>
      <c r="BN68" s="265"/>
      <c r="BO68" s="361" t="s">
        <v>416</v>
      </c>
      <c r="BP68" s="265"/>
      <c r="BQ68" s="263" t="b">
        <v>0</v>
      </c>
    </row>
    <row r="69" ht="15.75" customHeight="1">
      <c r="A69" s="266" t="s">
        <v>16</v>
      </c>
      <c r="B69" s="288" t="s">
        <v>77</v>
      </c>
      <c r="C69" s="267" t="s">
        <v>7</v>
      </c>
      <c r="D69" s="283" t="s">
        <v>267</v>
      </c>
      <c r="E69" s="284"/>
      <c r="F69" s="285"/>
      <c r="G69" s="268">
        <f t="shared" ref="G69:AK69" si="38">SUM(G67:G68)</f>
        <v>0</v>
      </c>
      <c r="H69" s="268">
        <f t="shared" si="38"/>
        <v>0</v>
      </c>
      <c r="I69" s="268">
        <f t="shared" si="38"/>
        <v>0</v>
      </c>
      <c r="J69" s="268">
        <f t="shared" si="38"/>
        <v>0</v>
      </c>
      <c r="K69" s="268">
        <f t="shared" si="38"/>
        <v>0</v>
      </c>
      <c r="L69" s="268">
        <f t="shared" si="38"/>
        <v>0</v>
      </c>
      <c r="M69" s="268">
        <f t="shared" si="38"/>
        <v>0</v>
      </c>
      <c r="N69" s="268">
        <f t="shared" si="38"/>
        <v>0</v>
      </c>
      <c r="O69" s="268">
        <f t="shared" si="38"/>
        <v>0</v>
      </c>
      <c r="P69" s="268">
        <f t="shared" si="38"/>
        <v>0</v>
      </c>
      <c r="Q69" s="268">
        <f t="shared" si="38"/>
        <v>0</v>
      </c>
      <c r="R69" s="268">
        <f t="shared" si="38"/>
        <v>0</v>
      </c>
      <c r="S69" s="268">
        <f t="shared" si="38"/>
        <v>0</v>
      </c>
      <c r="T69" s="268">
        <f t="shared" si="38"/>
        <v>0</v>
      </c>
      <c r="U69" s="268">
        <f t="shared" si="38"/>
        <v>0</v>
      </c>
      <c r="V69" s="268">
        <f t="shared" si="38"/>
        <v>0</v>
      </c>
      <c r="W69" s="268">
        <f t="shared" si="38"/>
        <v>0</v>
      </c>
      <c r="X69" s="268">
        <f t="shared" si="38"/>
        <v>0</v>
      </c>
      <c r="Y69" s="268">
        <f t="shared" si="38"/>
        <v>0</v>
      </c>
      <c r="Z69" s="268">
        <f t="shared" si="38"/>
        <v>0</v>
      </c>
      <c r="AA69" s="268">
        <f t="shared" si="38"/>
        <v>0</v>
      </c>
      <c r="AB69" s="268">
        <f t="shared" si="38"/>
        <v>0</v>
      </c>
      <c r="AC69" s="268">
        <f t="shared" si="38"/>
        <v>0</v>
      </c>
      <c r="AD69" s="268">
        <f t="shared" si="38"/>
        <v>0</v>
      </c>
      <c r="AE69" s="268">
        <f t="shared" si="38"/>
        <v>0</v>
      </c>
      <c r="AF69" s="268">
        <f t="shared" si="38"/>
        <v>0</v>
      </c>
      <c r="AG69" s="268">
        <f t="shared" si="38"/>
        <v>0</v>
      </c>
      <c r="AH69" s="268">
        <f t="shared" si="38"/>
        <v>0</v>
      </c>
      <c r="AI69" s="268">
        <f t="shared" si="38"/>
        <v>0</v>
      </c>
      <c r="AJ69" s="268">
        <f t="shared" si="38"/>
        <v>0</v>
      </c>
      <c r="AK69" s="268">
        <f t="shared" si="38"/>
        <v>0</v>
      </c>
      <c r="AL69" s="269">
        <f>SUM(G69:AK69)</f>
        <v>0</v>
      </c>
      <c r="AM69" s="412">
        <f t="shared" si="4"/>
        <v>0</v>
      </c>
      <c r="AN69" s="376"/>
      <c r="AO69" s="413">
        <v>35000.0</v>
      </c>
      <c r="AP69" s="376"/>
      <c r="AQ69" s="414">
        <f t="shared" si="11"/>
        <v>0</v>
      </c>
      <c r="AR69" s="376"/>
      <c r="AS69" s="415">
        <v>35000.0</v>
      </c>
      <c r="AT69" s="376"/>
      <c r="AU69" s="414">
        <f t="shared" si="5"/>
        <v>0</v>
      </c>
      <c r="AV69" s="376"/>
      <c r="AW69" s="416">
        <v>35000.0</v>
      </c>
      <c r="AX69" s="376"/>
      <c r="AY69" s="376"/>
      <c r="AZ69" s="376"/>
      <c r="BA69" s="418"/>
      <c r="BB69" s="376"/>
      <c r="BC69" s="425">
        <f t="shared" si="14"/>
        <v>0</v>
      </c>
      <c r="BD69" s="425"/>
      <c r="BE69" s="425">
        <f t="shared" si="15"/>
        <v>0</v>
      </c>
      <c r="BF69" s="425"/>
      <c r="BG69" s="425">
        <f t="shared" si="16"/>
        <v>0</v>
      </c>
      <c r="BH69" s="425"/>
      <c r="BI69" s="425">
        <f t="shared" si="17"/>
        <v>0</v>
      </c>
      <c r="BJ69" s="421"/>
      <c r="BK69" s="421">
        <f>SUM(BK67:BK68)</f>
        <v>0</v>
      </c>
      <c r="BL69" s="421"/>
      <c r="BM69" s="422">
        <f t="shared" si="18"/>
        <v>0</v>
      </c>
      <c r="BN69" s="376"/>
      <c r="BO69" s="361" t="s">
        <v>416</v>
      </c>
      <c r="BP69" s="270"/>
      <c r="BQ69" s="270" t="b">
        <v>0</v>
      </c>
    </row>
    <row r="70" ht="15.75" customHeight="1">
      <c r="A70" s="249" t="s">
        <v>16</v>
      </c>
      <c r="B70" s="256" t="s">
        <v>77</v>
      </c>
      <c r="C70" s="256" t="s">
        <v>11</v>
      </c>
      <c r="D70" s="273" t="s">
        <v>196</v>
      </c>
      <c r="E70" s="205"/>
      <c r="F70" s="205"/>
      <c r="G70" s="411"/>
      <c r="H70" s="258"/>
      <c r="I70" s="259"/>
      <c r="J70" s="259"/>
      <c r="K70" s="259"/>
      <c r="L70" s="259"/>
      <c r="M70" s="411"/>
      <c r="N70" s="411"/>
      <c r="O70" s="258"/>
      <c r="P70" s="259"/>
      <c r="Q70" s="259"/>
      <c r="R70" s="259"/>
      <c r="S70" s="259"/>
      <c r="T70" s="411"/>
      <c r="U70" s="411"/>
      <c r="V70" s="258"/>
      <c r="W70" s="259"/>
      <c r="X70" s="259"/>
      <c r="Y70" s="259"/>
      <c r="Z70" s="259"/>
      <c r="AA70" s="257"/>
      <c r="AB70" s="411"/>
      <c r="AC70" s="258"/>
      <c r="AD70" s="259"/>
      <c r="AE70" s="259"/>
      <c r="AF70" s="259"/>
      <c r="AG70" s="259"/>
      <c r="AH70" s="411"/>
      <c r="AI70" s="411"/>
      <c r="AJ70" s="258"/>
      <c r="AK70" s="259"/>
      <c r="AL70" s="262">
        <f t="shared" ref="AL70:AL71" si="39">SUM(G70:AJ70)</f>
        <v>0</v>
      </c>
      <c r="AM70" s="412">
        <f t="shared" si="4"/>
        <v>0</v>
      </c>
      <c r="AN70" s="265"/>
      <c r="AO70" s="413">
        <v>3000.0</v>
      </c>
      <c r="AP70" s="265"/>
      <c r="AQ70" s="414">
        <f t="shared" si="11"/>
        <v>0</v>
      </c>
      <c r="AR70" s="265"/>
      <c r="AS70" s="415">
        <v>3500.0</v>
      </c>
      <c r="AT70" s="265"/>
      <c r="AU70" s="414">
        <f t="shared" si="5"/>
        <v>0</v>
      </c>
      <c r="AV70" s="265"/>
      <c r="AW70" s="416">
        <v>4500.0</v>
      </c>
      <c r="AX70" s="265"/>
      <c r="AY70" s="265"/>
      <c r="AZ70" s="265"/>
      <c r="BA70" s="418"/>
      <c r="BB70" s="265"/>
      <c r="BC70" s="419">
        <f t="shared" si="14"/>
        <v>0</v>
      </c>
      <c r="BD70" s="419"/>
      <c r="BE70" s="419">
        <f t="shared" si="15"/>
        <v>0</v>
      </c>
      <c r="BF70" s="419"/>
      <c r="BG70" s="419">
        <f t="shared" si="16"/>
        <v>0</v>
      </c>
      <c r="BH70" s="419"/>
      <c r="BI70" s="419">
        <f t="shared" si="17"/>
        <v>0</v>
      </c>
      <c r="BJ70" s="419"/>
      <c r="BK70" s="419"/>
      <c r="BL70" s="419"/>
      <c r="BM70" s="420">
        <f t="shared" si="18"/>
        <v>0</v>
      </c>
      <c r="BN70" s="265"/>
      <c r="BO70" s="361" t="s">
        <v>416</v>
      </c>
      <c r="BP70" s="264"/>
      <c r="BQ70" s="263" t="b">
        <v>0</v>
      </c>
    </row>
    <row r="71" ht="15.75" customHeight="1">
      <c r="A71" s="249" t="s">
        <v>16</v>
      </c>
      <c r="B71" s="256" t="s">
        <v>77</v>
      </c>
      <c r="C71" s="256" t="s">
        <v>11</v>
      </c>
      <c r="D71" s="273"/>
      <c r="E71" s="205"/>
      <c r="F71" s="205"/>
      <c r="G71" s="411"/>
      <c r="H71" s="258"/>
      <c r="I71" s="259"/>
      <c r="J71" s="259"/>
      <c r="K71" s="259"/>
      <c r="L71" s="259"/>
      <c r="M71" s="411"/>
      <c r="N71" s="411"/>
      <c r="O71" s="258"/>
      <c r="P71" s="259"/>
      <c r="Q71" s="259"/>
      <c r="R71" s="259"/>
      <c r="S71" s="259"/>
      <c r="T71" s="411"/>
      <c r="U71" s="411"/>
      <c r="V71" s="258"/>
      <c r="W71" s="259"/>
      <c r="X71" s="259"/>
      <c r="Y71" s="259"/>
      <c r="Z71" s="259"/>
      <c r="AA71" s="257"/>
      <c r="AB71" s="411"/>
      <c r="AC71" s="258"/>
      <c r="AD71" s="259"/>
      <c r="AE71" s="259"/>
      <c r="AF71" s="259"/>
      <c r="AG71" s="259"/>
      <c r="AH71" s="411"/>
      <c r="AI71" s="411"/>
      <c r="AJ71" s="258"/>
      <c r="AK71" s="259"/>
      <c r="AL71" s="262">
        <f t="shared" si="39"/>
        <v>0</v>
      </c>
      <c r="AM71" s="412">
        <f t="shared" si="4"/>
        <v>0</v>
      </c>
      <c r="AN71" s="265"/>
      <c r="AO71" s="413">
        <v>3000.0</v>
      </c>
      <c r="AP71" s="265"/>
      <c r="AQ71" s="414">
        <f t="shared" si="11"/>
        <v>0</v>
      </c>
      <c r="AR71" s="265"/>
      <c r="AS71" s="415">
        <v>3500.0</v>
      </c>
      <c r="AT71" s="265"/>
      <c r="AU71" s="414">
        <f t="shared" si="5"/>
        <v>0</v>
      </c>
      <c r="AV71" s="265"/>
      <c r="AW71" s="416">
        <v>4500.0</v>
      </c>
      <c r="AX71" s="265"/>
      <c r="AY71" s="265"/>
      <c r="AZ71" s="265"/>
      <c r="BA71" s="418"/>
      <c r="BB71" s="265"/>
      <c r="BC71" s="419">
        <f t="shared" si="14"/>
        <v>0</v>
      </c>
      <c r="BD71" s="419"/>
      <c r="BE71" s="419">
        <f t="shared" si="15"/>
        <v>0</v>
      </c>
      <c r="BF71" s="419"/>
      <c r="BG71" s="419">
        <f t="shared" si="16"/>
        <v>0</v>
      </c>
      <c r="BH71" s="419"/>
      <c r="BI71" s="419">
        <f t="shared" si="17"/>
        <v>0</v>
      </c>
      <c r="BJ71" s="419"/>
      <c r="BK71" s="419"/>
      <c r="BL71" s="419"/>
      <c r="BM71" s="420">
        <f t="shared" si="18"/>
        <v>0</v>
      </c>
      <c r="BN71" s="265"/>
      <c r="BO71" s="361" t="s">
        <v>416</v>
      </c>
      <c r="BP71" s="265"/>
      <c r="BQ71" s="263" t="b">
        <v>0</v>
      </c>
    </row>
    <row r="72" ht="15.75" customHeight="1">
      <c r="A72" s="266" t="s">
        <v>16</v>
      </c>
      <c r="B72" s="288" t="s">
        <v>77</v>
      </c>
      <c r="C72" s="267" t="s">
        <v>11</v>
      </c>
      <c r="D72" s="283" t="s">
        <v>141</v>
      </c>
      <c r="E72" s="284"/>
      <c r="F72" s="285"/>
      <c r="G72" s="268">
        <f t="shared" ref="G72:AK72" si="40">SUM(G70:G71)</f>
        <v>0</v>
      </c>
      <c r="H72" s="268">
        <f t="shared" si="40"/>
        <v>0</v>
      </c>
      <c r="I72" s="268">
        <f t="shared" si="40"/>
        <v>0</v>
      </c>
      <c r="J72" s="268">
        <f t="shared" si="40"/>
        <v>0</v>
      </c>
      <c r="K72" s="268">
        <f t="shared" si="40"/>
        <v>0</v>
      </c>
      <c r="L72" s="268">
        <f t="shared" si="40"/>
        <v>0</v>
      </c>
      <c r="M72" s="268">
        <f t="shared" si="40"/>
        <v>0</v>
      </c>
      <c r="N72" s="268">
        <f t="shared" si="40"/>
        <v>0</v>
      </c>
      <c r="O72" s="268">
        <f t="shared" si="40"/>
        <v>0</v>
      </c>
      <c r="P72" s="268">
        <f t="shared" si="40"/>
        <v>0</v>
      </c>
      <c r="Q72" s="268">
        <f t="shared" si="40"/>
        <v>0</v>
      </c>
      <c r="R72" s="268">
        <f t="shared" si="40"/>
        <v>0</v>
      </c>
      <c r="S72" s="268">
        <f t="shared" si="40"/>
        <v>0</v>
      </c>
      <c r="T72" s="268">
        <f t="shared" si="40"/>
        <v>0</v>
      </c>
      <c r="U72" s="268">
        <f t="shared" si="40"/>
        <v>0</v>
      </c>
      <c r="V72" s="268">
        <f t="shared" si="40"/>
        <v>0</v>
      </c>
      <c r="W72" s="268">
        <f t="shared" si="40"/>
        <v>0</v>
      </c>
      <c r="X72" s="268">
        <f t="shared" si="40"/>
        <v>0</v>
      </c>
      <c r="Y72" s="268">
        <f t="shared" si="40"/>
        <v>0</v>
      </c>
      <c r="Z72" s="268">
        <f t="shared" si="40"/>
        <v>0</v>
      </c>
      <c r="AA72" s="268">
        <f t="shared" si="40"/>
        <v>0</v>
      </c>
      <c r="AB72" s="268">
        <f t="shared" si="40"/>
        <v>0</v>
      </c>
      <c r="AC72" s="268">
        <f t="shared" si="40"/>
        <v>0</v>
      </c>
      <c r="AD72" s="268">
        <f t="shared" si="40"/>
        <v>0</v>
      </c>
      <c r="AE72" s="268">
        <f t="shared" si="40"/>
        <v>0</v>
      </c>
      <c r="AF72" s="268">
        <f t="shared" si="40"/>
        <v>0</v>
      </c>
      <c r="AG72" s="268">
        <f t="shared" si="40"/>
        <v>0</v>
      </c>
      <c r="AH72" s="268">
        <f t="shared" si="40"/>
        <v>0</v>
      </c>
      <c r="AI72" s="268">
        <f t="shared" si="40"/>
        <v>0</v>
      </c>
      <c r="AJ72" s="268">
        <f t="shared" si="40"/>
        <v>0</v>
      </c>
      <c r="AK72" s="268">
        <f t="shared" si="40"/>
        <v>0</v>
      </c>
      <c r="AL72" s="269">
        <f>SUM(G72:AK72)</f>
        <v>0</v>
      </c>
      <c r="AM72" s="412">
        <f t="shared" si="4"/>
        <v>0</v>
      </c>
      <c r="AN72" s="376"/>
      <c r="AO72" s="413">
        <v>3000.0</v>
      </c>
      <c r="AP72" s="376"/>
      <c r="AQ72" s="414">
        <f t="shared" si="11"/>
        <v>0</v>
      </c>
      <c r="AR72" s="376"/>
      <c r="AS72" s="415">
        <v>3500.0</v>
      </c>
      <c r="AT72" s="376"/>
      <c r="AU72" s="414">
        <f t="shared" si="5"/>
        <v>0</v>
      </c>
      <c r="AV72" s="376"/>
      <c r="AW72" s="416">
        <v>4500.0</v>
      </c>
      <c r="AX72" s="376"/>
      <c r="AY72" s="376"/>
      <c r="AZ72" s="376"/>
      <c r="BA72" s="418"/>
      <c r="BB72" s="376"/>
      <c r="BC72" s="425">
        <f t="shared" si="14"/>
        <v>0</v>
      </c>
      <c r="BD72" s="425"/>
      <c r="BE72" s="425">
        <f t="shared" si="15"/>
        <v>0</v>
      </c>
      <c r="BF72" s="425"/>
      <c r="BG72" s="425">
        <f t="shared" si="16"/>
        <v>0</v>
      </c>
      <c r="BH72" s="425"/>
      <c r="BI72" s="425">
        <f t="shared" si="17"/>
        <v>0</v>
      </c>
      <c r="BJ72" s="421"/>
      <c r="BK72" s="421">
        <f>SUM(BK70:BK71)</f>
        <v>0</v>
      </c>
      <c r="BL72" s="421"/>
      <c r="BM72" s="422">
        <f t="shared" si="18"/>
        <v>0</v>
      </c>
      <c r="BN72" s="376"/>
      <c r="BO72" s="361" t="s">
        <v>416</v>
      </c>
      <c r="BP72" s="270"/>
      <c r="BQ72" s="270" t="b">
        <v>0</v>
      </c>
    </row>
    <row r="73" ht="15.75" customHeight="1">
      <c r="A73" s="249" t="s">
        <v>32</v>
      </c>
      <c r="B73" s="256" t="s">
        <v>32</v>
      </c>
      <c r="C73" s="256" t="s">
        <v>15</v>
      </c>
      <c r="D73" s="273" t="s">
        <v>251</v>
      </c>
      <c r="E73" s="274"/>
      <c r="F73" s="294"/>
      <c r="G73" s="355">
        <v>1.0</v>
      </c>
      <c r="H73" s="356"/>
      <c r="I73" s="356"/>
      <c r="J73" s="356"/>
      <c r="K73" s="356"/>
      <c r="L73" s="356"/>
      <c r="M73" s="356"/>
      <c r="N73" s="356"/>
      <c r="O73" s="356"/>
      <c r="P73" s="356"/>
      <c r="Q73" s="356"/>
      <c r="R73" s="356"/>
      <c r="S73" s="356"/>
      <c r="T73" s="356"/>
      <c r="U73" s="356"/>
      <c r="V73" s="356"/>
      <c r="W73" s="356"/>
      <c r="X73" s="356"/>
      <c r="Y73" s="356"/>
      <c r="Z73" s="356"/>
      <c r="AA73" s="356"/>
      <c r="AB73" s="356"/>
      <c r="AC73" s="356"/>
      <c r="AD73" s="356"/>
      <c r="AE73" s="356"/>
      <c r="AF73" s="356"/>
      <c r="AG73" s="356"/>
      <c r="AH73" s="356"/>
      <c r="AI73" s="356"/>
      <c r="AJ73" s="356"/>
      <c r="AK73" s="357"/>
      <c r="AL73" s="262">
        <f>SUM(G73:AJ73)</f>
        <v>1</v>
      </c>
      <c r="AM73" s="412">
        <f t="shared" si="4"/>
        <v>0</v>
      </c>
      <c r="AN73" s="265"/>
      <c r="AO73" s="428">
        <v>150000.0</v>
      </c>
      <c r="AP73" s="265"/>
      <c r="AQ73" s="414">
        <f t="shared" si="11"/>
        <v>1</v>
      </c>
      <c r="AR73" s="265"/>
      <c r="AS73" s="429"/>
      <c r="AT73" s="265"/>
      <c r="AU73" s="414">
        <f t="shared" si="5"/>
        <v>0</v>
      </c>
      <c r="AV73" s="315"/>
      <c r="AW73" s="429"/>
      <c r="AX73" s="315"/>
      <c r="AY73" s="430"/>
      <c r="AZ73" s="315"/>
      <c r="BA73" s="429"/>
      <c r="BB73" s="315"/>
      <c r="BC73" s="419">
        <f t="shared" si="14"/>
        <v>0</v>
      </c>
      <c r="BD73" s="425"/>
      <c r="BE73" s="431"/>
      <c r="BF73" s="425"/>
      <c r="BG73" s="431"/>
      <c r="BH73" s="425"/>
      <c r="BI73" s="431"/>
      <c r="BJ73" s="432"/>
      <c r="BK73" s="433"/>
      <c r="BL73" s="432"/>
      <c r="BM73" s="420">
        <f t="shared" si="18"/>
        <v>0</v>
      </c>
      <c r="BN73" s="265"/>
      <c r="BO73" s="361" t="s">
        <v>32</v>
      </c>
      <c r="BP73" s="264"/>
      <c r="BQ73" s="263" t="b">
        <v>1</v>
      </c>
    </row>
    <row r="74" ht="15.75" customHeight="1">
      <c r="A74" s="266" t="s">
        <v>32</v>
      </c>
      <c r="B74" s="288" t="s">
        <v>32</v>
      </c>
      <c r="C74" s="291" t="s">
        <v>15</v>
      </c>
      <c r="D74" s="292" t="s">
        <v>245</v>
      </c>
      <c r="E74" s="299"/>
      <c r="F74" s="32"/>
      <c r="G74" s="358">
        <v>1.0</v>
      </c>
      <c r="H74" s="359"/>
      <c r="I74" s="359"/>
      <c r="J74" s="359"/>
      <c r="K74" s="359"/>
      <c r="L74" s="359"/>
      <c r="M74" s="359"/>
      <c r="N74" s="359"/>
      <c r="O74" s="359"/>
      <c r="P74" s="359"/>
      <c r="Q74" s="359"/>
      <c r="R74" s="359"/>
      <c r="S74" s="359"/>
      <c r="T74" s="359"/>
      <c r="U74" s="359"/>
      <c r="V74" s="359"/>
      <c r="W74" s="359"/>
      <c r="X74" s="359"/>
      <c r="Y74" s="359"/>
      <c r="Z74" s="359"/>
      <c r="AA74" s="359"/>
      <c r="AB74" s="359"/>
      <c r="AC74" s="359"/>
      <c r="AD74" s="359"/>
      <c r="AE74" s="359"/>
      <c r="AF74" s="359"/>
      <c r="AG74" s="359"/>
      <c r="AH74" s="359"/>
      <c r="AI74" s="359"/>
      <c r="AJ74" s="359"/>
      <c r="AK74" s="360"/>
      <c r="AL74" s="269">
        <f>SUM(G74:AK74)</f>
        <v>1</v>
      </c>
      <c r="AM74" s="412">
        <f t="shared" si="4"/>
        <v>0</v>
      </c>
      <c r="AN74" s="315"/>
      <c r="AO74" s="434">
        <v>150000.0</v>
      </c>
      <c r="AP74" s="315"/>
      <c r="AQ74" s="414">
        <f t="shared" si="11"/>
        <v>1</v>
      </c>
      <c r="AR74" s="315"/>
      <c r="AS74" s="435"/>
      <c r="AT74" s="315"/>
      <c r="AU74" s="414">
        <f t="shared" si="5"/>
        <v>0</v>
      </c>
      <c r="AV74" s="315"/>
      <c r="AW74" s="435"/>
      <c r="AX74" s="376"/>
      <c r="AY74" s="376"/>
      <c r="AZ74" s="376"/>
      <c r="BA74" s="436"/>
      <c r="BB74" s="437"/>
      <c r="BC74" s="425">
        <f t="shared" si="14"/>
        <v>0</v>
      </c>
      <c r="BD74" s="438"/>
      <c r="BE74" s="438"/>
      <c r="BF74" s="438"/>
      <c r="BG74" s="438"/>
      <c r="BH74" s="438"/>
      <c r="BI74" s="438"/>
      <c r="BJ74" s="439"/>
      <c r="BK74" s="440"/>
      <c r="BL74" s="432"/>
      <c r="BM74" s="422">
        <f t="shared" si="18"/>
        <v>0</v>
      </c>
      <c r="BN74" s="315"/>
      <c r="BO74" s="423" t="s">
        <v>415</v>
      </c>
      <c r="BP74" s="302"/>
      <c r="BQ74" s="270" t="b">
        <v>0</v>
      </c>
    </row>
    <row r="75" ht="15.75" customHeight="1">
      <c r="A75" s="249" t="s">
        <v>16</v>
      </c>
      <c r="B75" s="256" t="s">
        <v>79</v>
      </c>
      <c r="C75" s="256" t="s">
        <v>11</v>
      </c>
      <c r="D75" s="256" t="s">
        <v>164</v>
      </c>
      <c r="E75" s="205"/>
      <c r="F75" s="205"/>
      <c r="G75" s="411"/>
      <c r="H75" s="258"/>
      <c r="I75" s="258"/>
      <c r="J75" s="258"/>
      <c r="K75" s="258"/>
      <c r="L75" s="258"/>
      <c r="M75" s="411"/>
      <c r="N75" s="411"/>
      <c r="O75" s="258"/>
      <c r="P75" s="258"/>
      <c r="Q75" s="258"/>
      <c r="R75" s="258"/>
      <c r="S75" s="258"/>
      <c r="T75" s="411"/>
      <c r="U75" s="411"/>
      <c r="V75" s="258"/>
      <c r="W75" s="258"/>
      <c r="X75" s="258"/>
      <c r="Y75" s="258"/>
      <c r="Z75" s="258"/>
      <c r="AA75" s="257"/>
      <c r="AB75" s="411"/>
      <c r="AC75" s="258"/>
      <c r="AD75" s="258"/>
      <c r="AE75" s="258"/>
      <c r="AF75" s="258"/>
      <c r="AG75" s="258"/>
      <c r="AH75" s="411"/>
      <c r="AI75" s="411"/>
      <c r="AJ75" s="258"/>
      <c r="AK75" s="258"/>
      <c r="AL75" s="262">
        <f t="shared" ref="AL75:AL83" si="41">SUM(G75:AJ75)</f>
        <v>0</v>
      </c>
      <c r="AM75" s="412">
        <f t="shared" si="4"/>
        <v>0</v>
      </c>
      <c r="AN75" s="265"/>
      <c r="AO75" s="413">
        <v>3000.0</v>
      </c>
      <c r="AP75" s="265"/>
      <c r="AQ75" s="414">
        <f t="shared" si="11"/>
        <v>0</v>
      </c>
      <c r="AR75" s="265"/>
      <c r="AS75" s="415">
        <v>3500.0</v>
      </c>
      <c r="AT75" s="265"/>
      <c r="AU75" s="414">
        <f t="shared" si="5"/>
        <v>0</v>
      </c>
      <c r="AV75" s="265"/>
      <c r="AW75" s="416">
        <v>4500.0</v>
      </c>
      <c r="AX75" s="265"/>
      <c r="AY75" s="265"/>
      <c r="AZ75" s="265"/>
      <c r="BA75" s="418"/>
      <c r="BB75" s="265"/>
      <c r="BC75" s="419">
        <f t="shared" si="14"/>
        <v>0</v>
      </c>
      <c r="BD75" s="419"/>
      <c r="BE75" s="419">
        <f t="shared" ref="BE75:BE126" si="42">AQ75*AS75</f>
        <v>0</v>
      </c>
      <c r="BF75" s="419"/>
      <c r="BG75" s="419">
        <f t="shared" ref="BG75:BG126" si="43">AU75*AW75</f>
        <v>0</v>
      </c>
      <c r="BH75" s="419"/>
      <c r="BI75" s="419">
        <f t="shared" ref="BI75:BI126" si="44">AY75*BA75</f>
        <v>0</v>
      </c>
      <c r="BJ75" s="419"/>
      <c r="BK75" s="419"/>
      <c r="BL75" s="419"/>
      <c r="BM75" s="420">
        <f t="shared" si="18"/>
        <v>0</v>
      </c>
      <c r="BN75" s="265"/>
      <c r="BO75" s="361" t="s">
        <v>416</v>
      </c>
      <c r="BP75" s="368"/>
      <c r="BQ75" s="263" t="b">
        <v>0</v>
      </c>
    </row>
    <row r="76" ht="15.75" customHeight="1">
      <c r="A76" s="249" t="s">
        <v>16</v>
      </c>
      <c r="B76" s="256" t="s">
        <v>79</v>
      </c>
      <c r="C76" s="256" t="s">
        <v>11</v>
      </c>
      <c r="D76" s="256" t="s">
        <v>190</v>
      </c>
      <c r="E76" s="205"/>
      <c r="F76" s="205"/>
      <c r="G76" s="426"/>
      <c r="H76" s="258"/>
      <c r="I76" s="258"/>
      <c r="J76" s="258"/>
      <c r="K76" s="258"/>
      <c r="L76" s="258"/>
      <c r="M76" s="411"/>
      <c r="N76" s="426"/>
      <c r="O76" s="259"/>
      <c r="P76" s="258"/>
      <c r="Q76" s="258"/>
      <c r="R76" s="258"/>
      <c r="S76" s="258"/>
      <c r="T76" s="411"/>
      <c r="U76" s="426"/>
      <c r="V76" s="259"/>
      <c r="W76" s="258"/>
      <c r="X76" s="258"/>
      <c r="Y76" s="258"/>
      <c r="Z76" s="258"/>
      <c r="AA76" s="257"/>
      <c r="AB76" s="426"/>
      <c r="AC76" s="259"/>
      <c r="AD76" s="258"/>
      <c r="AE76" s="258"/>
      <c r="AF76" s="258"/>
      <c r="AG76" s="258"/>
      <c r="AH76" s="411"/>
      <c r="AI76" s="426"/>
      <c r="AJ76" s="259"/>
      <c r="AK76" s="258"/>
      <c r="AL76" s="262">
        <f t="shared" si="41"/>
        <v>0</v>
      </c>
      <c r="AM76" s="412">
        <f t="shared" si="4"/>
        <v>0</v>
      </c>
      <c r="AN76" s="265"/>
      <c r="AO76" s="413">
        <v>3000.0</v>
      </c>
      <c r="AP76" s="265"/>
      <c r="AQ76" s="414">
        <f t="shared" si="11"/>
        <v>0</v>
      </c>
      <c r="AR76" s="265"/>
      <c r="AS76" s="415">
        <v>3500.0</v>
      </c>
      <c r="AT76" s="265"/>
      <c r="AU76" s="414">
        <f t="shared" si="5"/>
        <v>0</v>
      </c>
      <c r="AV76" s="265"/>
      <c r="AW76" s="416">
        <v>4500.0</v>
      </c>
      <c r="AX76" s="265"/>
      <c r="AY76" s="265"/>
      <c r="AZ76" s="265"/>
      <c r="BA76" s="418"/>
      <c r="BB76" s="265"/>
      <c r="BC76" s="419">
        <f t="shared" si="14"/>
        <v>0</v>
      </c>
      <c r="BD76" s="419"/>
      <c r="BE76" s="419">
        <f t="shared" si="42"/>
        <v>0</v>
      </c>
      <c r="BF76" s="419"/>
      <c r="BG76" s="419">
        <f t="shared" si="43"/>
        <v>0</v>
      </c>
      <c r="BH76" s="419"/>
      <c r="BI76" s="419">
        <f t="shared" si="44"/>
        <v>0</v>
      </c>
      <c r="BJ76" s="419"/>
      <c r="BK76" s="419"/>
      <c r="BL76" s="419"/>
      <c r="BM76" s="420">
        <f t="shared" si="18"/>
        <v>0</v>
      </c>
      <c r="BN76" s="265"/>
      <c r="BO76" s="361" t="s">
        <v>416</v>
      </c>
      <c r="BP76" s="264"/>
      <c r="BQ76" s="263" t="b">
        <v>0</v>
      </c>
    </row>
    <row r="77" ht="15.75" customHeight="1">
      <c r="A77" s="249" t="s">
        <v>16</v>
      </c>
      <c r="B77" s="256" t="s">
        <v>79</v>
      </c>
      <c r="C77" s="256" t="s">
        <v>11</v>
      </c>
      <c r="D77" s="256" t="s">
        <v>198</v>
      </c>
      <c r="E77" s="205"/>
      <c r="F77" s="205"/>
      <c r="G77" s="426"/>
      <c r="H77" s="258"/>
      <c r="I77" s="258"/>
      <c r="J77" s="258"/>
      <c r="K77" s="258"/>
      <c r="L77" s="258"/>
      <c r="M77" s="411"/>
      <c r="N77" s="426"/>
      <c r="O77" s="259"/>
      <c r="P77" s="258"/>
      <c r="Q77" s="258"/>
      <c r="R77" s="258"/>
      <c r="S77" s="258"/>
      <c r="T77" s="411"/>
      <c r="U77" s="426"/>
      <c r="V77" s="259"/>
      <c r="W77" s="258"/>
      <c r="X77" s="258"/>
      <c r="Y77" s="258"/>
      <c r="Z77" s="258"/>
      <c r="AA77" s="257"/>
      <c r="AB77" s="426"/>
      <c r="AC77" s="259"/>
      <c r="AD77" s="258"/>
      <c r="AE77" s="258"/>
      <c r="AF77" s="258"/>
      <c r="AG77" s="258"/>
      <c r="AH77" s="411"/>
      <c r="AI77" s="426"/>
      <c r="AJ77" s="259"/>
      <c r="AK77" s="258"/>
      <c r="AL77" s="262">
        <f t="shared" si="41"/>
        <v>0</v>
      </c>
      <c r="AM77" s="412">
        <f t="shared" si="4"/>
        <v>0</v>
      </c>
      <c r="AN77" s="265"/>
      <c r="AO77" s="413">
        <v>3000.0</v>
      </c>
      <c r="AP77" s="265"/>
      <c r="AQ77" s="414">
        <f t="shared" si="11"/>
        <v>0</v>
      </c>
      <c r="AR77" s="265"/>
      <c r="AS77" s="415">
        <v>3500.0</v>
      </c>
      <c r="AT77" s="265"/>
      <c r="AU77" s="414">
        <f t="shared" si="5"/>
        <v>0</v>
      </c>
      <c r="AV77" s="265"/>
      <c r="AW77" s="416">
        <v>4500.0</v>
      </c>
      <c r="AX77" s="265"/>
      <c r="AY77" s="265"/>
      <c r="AZ77" s="265"/>
      <c r="BA77" s="418"/>
      <c r="BB77" s="265"/>
      <c r="BC77" s="419">
        <f t="shared" si="14"/>
        <v>0</v>
      </c>
      <c r="BD77" s="419"/>
      <c r="BE77" s="419">
        <f t="shared" si="42"/>
        <v>0</v>
      </c>
      <c r="BF77" s="419"/>
      <c r="BG77" s="419">
        <f t="shared" si="43"/>
        <v>0</v>
      </c>
      <c r="BH77" s="419"/>
      <c r="BI77" s="419">
        <f t="shared" si="44"/>
        <v>0</v>
      </c>
      <c r="BJ77" s="419"/>
      <c r="BK77" s="419"/>
      <c r="BL77" s="419"/>
      <c r="BM77" s="420">
        <f t="shared" si="18"/>
        <v>0</v>
      </c>
      <c r="BN77" s="265"/>
      <c r="BO77" s="361" t="s">
        <v>416</v>
      </c>
      <c r="BP77" s="264"/>
      <c r="BQ77" s="263" t="b">
        <v>0</v>
      </c>
    </row>
    <row r="78" ht="15.75" customHeight="1">
      <c r="A78" s="249" t="s">
        <v>16</v>
      </c>
      <c r="B78" s="256" t="s">
        <v>79</v>
      </c>
      <c r="C78" s="256" t="s">
        <v>11</v>
      </c>
      <c r="D78" s="256" t="s">
        <v>188</v>
      </c>
      <c r="E78" s="205"/>
      <c r="F78" s="205"/>
      <c r="G78" s="426"/>
      <c r="H78" s="258"/>
      <c r="I78" s="258"/>
      <c r="J78" s="258"/>
      <c r="K78" s="258"/>
      <c r="L78" s="258"/>
      <c r="M78" s="411"/>
      <c r="N78" s="426"/>
      <c r="O78" s="259"/>
      <c r="P78" s="258"/>
      <c r="Q78" s="258"/>
      <c r="R78" s="258"/>
      <c r="S78" s="258"/>
      <c r="T78" s="411"/>
      <c r="U78" s="426"/>
      <c r="V78" s="259"/>
      <c r="W78" s="258"/>
      <c r="X78" s="258"/>
      <c r="Y78" s="258"/>
      <c r="Z78" s="258"/>
      <c r="AA78" s="257"/>
      <c r="AB78" s="426"/>
      <c r="AC78" s="259"/>
      <c r="AD78" s="258"/>
      <c r="AE78" s="258"/>
      <c r="AF78" s="258"/>
      <c r="AG78" s="258"/>
      <c r="AH78" s="411"/>
      <c r="AI78" s="426"/>
      <c r="AJ78" s="259"/>
      <c r="AK78" s="258"/>
      <c r="AL78" s="262">
        <f t="shared" si="41"/>
        <v>0</v>
      </c>
      <c r="AM78" s="412">
        <f t="shared" si="4"/>
        <v>0</v>
      </c>
      <c r="AN78" s="265"/>
      <c r="AO78" s="413">
        <v>3000.0</v>
      </c>
      <c r="AP78" s="265"/>
      <c r="AQ78" s="414">
        <f t="shared" si="11"/>
        <v>0</v>
      </c>
      <c r="AR78" s="265"/>
      <c r="AS78" s="415">
        <v>3500.0</v>
      </c>
      <c r="AT78" s="265"/>
      <c r="AU78" s="414">
        <f t="shared" si="5"/>
        <v>0</v>
      </c>
      <c r="AV78" s="265"/>
      <c r="AW78" s="416">
        <v>4500.0</v>
      </c>
      <c r="AX78" s="265"/>
      <c r="AY78" s="265"/>
      <c r="AZ78" s="265"/>
      <c r="BA78" s="418"/>
      <c r="BB78" s="265"/>
      <c r="BC78" s="419">
        <f t="shared" si="14"/>
        <v>0</v>
      </c>
      <c r="BD78" s="419"/>
      <c r="BE78" s="419">
        <f t="shared" si="42"/>
        <v>0</v>
      </c>
      <c r="BF78" s="419"/>
      <c r="BG78" s="419">
        <f t="shared" si="43"/>
        <v>0</v>
      </c>
      <c r="BH78" s="419"/>
      <c r="BI78" s="419">
        <f t="shared" si="44"/>
        <v>0</v>
      </c>
      <c r="BJ78" s="419"/>
      <c r="BK78" s="419"/>
      <c r="BL78" s="419"/>
      <c r="BM78" s="420">
        <f t="shared" si="18"/>
        <v>0</v>
      </c>
      <c r="BN78" s="265"/>
      <c r="BO78" s="361" t="s">
        <v>416</v>
      </c>
      <c r="BP78" s="264"/>
      <c r="BQ78" s="263" t="b">
        <v>0</v>
      </c>
    </row>
    <row r="79" ht="15.75" customHeight="1">
      <c r="A79" s="249" t="s">
        <v>16</v>
      </c>
      <c r="B79" s="256" t="s">
        <v>79</v>
      </c>
      <c r="C79" s="369" t="s">
        <v>11</v>
      </c>
      <c r="D79" s="370" t="s">
        <v>163</v>
      </c>
      <c r="E79" s="371"/>
      <c r="F79" s="372"/>
      <c r="G79" s="426"/>
      <c r="H79" s="258"/>
      <c r="I79" s="258"/>
      <c r="J79" s="258"/>
      <c r="K79" s="258"/>
      <c r="L79" s="258"/>
      <c r="M79" s="411"/>
      <c r="N79" s="426"/>
      <c r="O79" s="259"/>
      <c r="P79" s="258"/>
      <c r="Q79" s="258"/>
      <c r="R79" s="258"/>
      <c r="S79" s="258"/>
      <c r="T79" s="411"/>
      <c r="U79" s="426"/>
      <c r="V79" s="259"/>
      <c r="W79" s="258"/>
      <c r="X79" s="258"/>
      <c r="Y79" s="258"/>
      <c r="Z79" s="258"/>
      <c r="AA79" s="257"/>
      <c r="AB79" s="426"/>
      <c r="AC79" s="259"/>
      <c r="AD79" s="258"/>
      <c r="AE79" s="258"/>
      <c r="AF79" s="258"/>
      <c r="AG79" s="258"/>
      <c r="AH79" s="411"/>
      <c r="AI79" s="426"/>
      <c r="AJ79" s="259"/>
      <c r="AK79" s="258"/>
      <c r="AL79" s="262">
        <f t="shared" si="41"/>
        <v>0</v>
      </c>
      <c r="AM79" s="412">
        <f t="shared" si="4"/>
        <v>0</v>
      </c>
      <c r="AN79" s="441"/>
      <c r="AO79" s="413">
        <v>3000.0</v>
      </c>
      <c r="AP79" s="442"/>
      <c r="AQ79" s="414">
        <f t="shared" si="11"/>
        <v>0</v>
      </c>
      <c r="AR79" s="443"/>
      <c r="AS79" s="415">
        <v>3500.0</v>
      </c>
      <c r="AT79" s="442"/>
      <c r="AU79" s="414">
        <f t="shared" si="5"/>
        <v>0</v>
      </c>
      <c r="AV79" s="442"/>
      <c r="AW79" s="416">
        <v>4500.0</v>
      </c>
      <c r="AX79" s="442"/>
      <c r="AY79" s="442"/>
      <c r="AZ79" s="442"/>
      <c r="BA79" s="418"/>
      <c r="BB79" s="442"/>
      <c r="BC79" s="419">
        <f t="shared" si="14"/>
        <v>0</v>
      </c>
      <c r="BD79" s="419"/>
      <c r="BE79" s="419">
        <f t="shared" si="42"/>
        <v>0</v>
      </c>
      <c r="BF79" s="419"/>
      <c r="BG79" s="419">
        <f t="shared" si="43"/>
        <v>0</v>
      </c>
      <c r="BH79" s="419"/>
      <c r="BI79" s="419">
        <f t="shared" si="44"/>
        <v>0</v>
      </c>
      <c r="BJ79" s="419"/>
      <c r="BK79" s="419"/>
      <c r="BL79" s="419"/>
      <c r="BM79" s="420">
        <f t="shared" si="18"/>
        <v>0</v>
      </c>
      <c r="BN79" s="441"/>
      <c r="BO79" s="361" t="s">
        <v>416</v>
      </c>
      <c r="BP79" s="373"/>
      <c r="BQ79" s="263" t="b">
        <v>0</v>
      </c>
    </row>
    <row r="80" ht="15.75" customHeight="1">
      <c r="A80" s="249" t="s">
        <v>16</v>
      </c>
      <c r="B80" s="256" t="s">
        <v>79</v>
      </c>
      <c r="C80" s="369" t="s">
        <v>11</v>
      </c>
      <c r="D80" s="374"/>
      <c r="E80" s="371"/>
      <c r="F80" s="372"/>
      <c r="G80" s="426"/>
      <c r="H80" s="258"/>
      <c r="I80" s="258"/>
      <c r="J80" s="258"/>
      <c r="K80" s="258"/>
      <c r="L80" s="258"/>
      <c r="M80" s="411"/>
      <c r="N80" s="426"/>
      <c r="O80" s="259"/>
      <c r="P80" s="258"/>
      <c r="Q80" s="258"/>
      <c r="R80" s="258"/>
      <c r="S80" s="258"/>
      <c r="T80" s="411"/>
      <c r="U80" s="426"/>
      <c r="V80" s="259"/>
      <c r="W80" s="258"/>
      <c r="X80" s="258"/>
      <c r="Y80" s="258"/>
      <c r="Z80" s="258"/>
      <c r="AA80" s="257"/>
      <c r="AB80" s="426"/>
      <c r="AC80" s="259"/>
      <c r="AD80" s="258"/>
      <c r="AE80" s="258"/>
      <c r="AF80" s="258"/>
      <c r="AG80" s="258"/>
      <c r="AH80" s="411"/>
      <c r="AI80" s="426"/>
      <c r="AJ80" s="259"/>
      <c r="AK80" s="258"/>
      <c r="AL80" s="262">
        <f t="shared" si="41"/>
        <v>0</v>
      </c>
      <c r="AM80" s="412">
        <f t="shared" si="4"/>
        <v>0</v>
      </c>
      <c r="AN80" s="441"/>
      <c r="AO80" s="413">
        <v>3000.0</v>
      </c>
      <c r="AP80" s="441"/>
      <c r="AQ80" s="414">
        <f t="shared" si="11"/>
        <v>0</v>
      </c>
      <c r="AR80" s="441"/>
      <c r="AS80" s="415">
        <v>3500.0</v>
      </c>
      <c r="AT80" s="441"/>
      <c r="AU80" s="414">
        <f t="shared" si="5"/>
        <v>0</v>
      </c>
      <c r="AV80" s="441"/>
      <c r="AW80" s="416">
        <v>4500.0</v>
      </c>
      <c r="AX80" s="442"/>
      <c r="AY80" s="442"/>
      <c r="AZ80" s="442"/>
      <c r="BA80" s="418"/>
      <c r="BB80" s="442"/>
      <c r="BC80" s="419">
        <f t="shared" si="14"/>
        <v>0</v>
      </c>
      <c r="BD80" s="419"/>
      <c r="BE80" s="419">
        <f t="shared" si="42"/>
        <v>0</v>
      </c>
      <c r="BF80" s="419"/>
      <c r="BG80" s="419">
        <f t="shared" si="43"/>
        <v>0</v>
      </c>
      <c r="BH80" s="419"/>
      <c r="BI80" s="419">
        <f t="shared" si="44"/>
        <v>0</v>
      </c>
      <c r="BJ80" s="419"/>
      <c r="BK80" s="419"/>
      <c r="BL80" s="419"/>
      <c r="BM80" s="420">
        <f t="shared" si="18"/>
        <v>0</v>
      </c>
      <c r="BN80" s="441"/>
      <c r="BO80" s="361" t="s">
        <v>416</v>
      </c>
      <c r="BP80" s="373"/>
      <c r="BQ80" s="263" t="b">
        <v>0</v>
      </c>
    </row>
    <row r="81" ht="15.75" customHeight="1">
      <c r="A81" s="341" t="s">
        <v>24</v>
      </c>
      <c r="B81" s="291" t="s">
        <v>79</v>
      </c>
      <c r="C81" s="267" t="s">
        <v>11</v>
      </c>
      <c r="D81" s="267" t="s">
        <v>141</v>
      </c>
      <c r="E81" s="342"/>
      <c r="F81" s="342"/>
      <c r="G81" s="268">
        <f t="shared" ref="G81:AK81" si="45">SUM(G75:G80)</f>
        <v>0</v>
      </c>
      <c r="H81" s="268">
        <f t="shared" si="45"/>
        <v>0</v>
      </c>
      <c r="I81" s="268">
        <f t="shared" si="45"/>
        <v>0</v>
      </c>
      <c r="J81" s="268">
        <f t="shared" si="45"/>
        <v>0</v>
      </c>
      <c r="K81" s="268">
        <f t="shared" si="45"/>
        <v>0</v>
      </c>
      <c r="L81" s="268">
        <f t="shared" si="45"/>
        <v>0</v>
      </c>
      <c r="M81" s="268">
        <f t="shared" si="45"/>
        <v>0</v>
      </c>
      <c r="N81" s="268">
        <f t="shared" si="45"/>
        <v>0</v>
      </c>
      <c r="O81" s="268">
        <f t="shared" si="45"/>
        <v>0</v>
      </c>
      <c r="P81" s="268">
        <f t="shared" si="45"/>
        <v>0</v>
      </c>
      <c r="Q81" s="268">
        <f t="shared" si="45"/>
        <v>0</v>
      </c>
      <c r="R81" s="268">
        <f t="shared" si="45"/>
        <v>0</v>
      </c>
      <c r="S81" s="268">
        <f t="shared" si="45"/>
        <v>0</v>
      </c>
      <c r="T81" s="268">
        <f t="shared" si="45"/>
        <v>0</v>
      </c>
      <c r="U81" s="268">
        <f t="shared" si="45"/>
        <v>0</v>
      </c>
      <c r="V81" s="268">
        <f t="shared" si="45"/>
        <v>0</v>
      </c>
      <c r="W81" s="268">
        <f t="shared" si="45"/>
        <v>0</v>
      </c>
      <c r="X81" s="268">
        <f t="shared" si="45"/>
        <v>0</v>
      </c>
      <c r="Y81" s="268">
        <f t="shared" si="45"/>
        <v>0</v>
      </c>
      <c r="Z81" s="268">
        <f t="shared" si="45"/>
        <v>0</v>
      </c>
      <c r="AA81" s="268">
        <f t="shared" si="45"/>
        <v>0</v>
      </c>
      <c r="AB81" s="268">
        <f t="shared" si="45"/>
        <v>0</v>
      </c>
      <c r="AC81" s="268">
        <f t="shared" si="45"/>
        <v>0</v>
      </c>
      <c r="AD81" s="268">
        <f t="shared" si="45"/>
        <v>0</v>
      </c>
      <c r="AE81" s="268">
        <f t="shared" si="45"/>
        <v>0</v>
      </c>
      <c r="AF81" s="268">
        <f t="shared" si="45"/>
        <v>0</v>
      </c>
      <c r="AG81" s="268">
        <f t="shared" si="45"/>
        <v>0</v>
      </c>
      <c r="AH81" s="268">
        <f t="shared" si="45"/>
        <v>0</v>
      </c>
      <c r="AI81" s="268">
        <f t="shared" si="45"/>
        <v>0</v>
      </c>
      <c r="AJ81" s="268">
        <f t="shared" si="45"/>
        <v>0</v>
      </c>
      <c r="AK81" s="268">
        <f t="shared" si="45"/>
        <v>0</v>
      </c>
      <c r="AL81" s="269">
        <f t="shared" si="41"/>
        <v>0</v>
      </c>
      <c r="AM81" s="412">
        <f t="shared" si="4"/>
        <v>0</v>
      </c>
      <c r="AN81" s="376"/>
      <c r="AO81" s="413">
        <v>3000.0</v>
      </c>
      <c r="AP81" s="376"/>
      <c r="AQ81" s="414">
        <f t="shared" si="11"/>
        <v>0</v>
      </c>
      <c r="AR81" s="376"/>
      <c r="AS81" s="415">
        <v>3500.0</v>
      </c>
      <c r="AT81" s="376"/>
      <c r="AU81" s="414">
        <f t="shared" si="5"/>
        <v>0</v>
      </c>
      <c r="AV81" s="376"/>
      <c r="AW81" s="416">
        <v>4500.0</v>
      </c>
      <c r="AX81" s="376"/>
      <c r="AY81" s="376"/>
      <c r="AZ81" s="376"/>
      <c r="BA81" s="415"/>
      <c r="BB81" s="376"/>
      <c r="BC81" s="421">
        <f t="shared" si="14"/>
        <v>0</v>
      </c>
      <c r="BD81" s="421"/>
      <c r="BE81" s="421">
        <f t="shared" si="42"/>
        <v>0</v>
      </c>
      <c r="BF81" s="421"/>
      <c r="BG81" s="421">
        <f t="shared" si="43"/>
        <v>0</v>
      </c>
      <c r="BH81" s="421"/>
      <c r="BI81" s="421">
        <f t="shared" si="44"/>
        <v>0</v>
      </c>
      <c r="BJ81" s="421"/>
      <c r="BK81" s="421"/>
      <c r="BL81" s="421"/>
      <c r="BM81" s="444">
        <f t="shared" si="18"/>
        <v>0</v>
      </c>
      <c r="BN81" s="376"/>
      <c r="BO81" s="361" t="s">
        <v>416</v>
      </c>
      <c r="BP81" s="307"/>
      <c r="BQ81" s="348" t="b">
        <v>0</v>
      </c>
    </row>
    <row r="82" ht="15.75" customHeight="1">
      <c r="A82" s="310" t="s">
        <v>24</v>
      </c>
      <c r="B82" s="256" t="s">
        <v>65</v>
      </c>
      <c r="C82" s="256" t="s">
        <v>11</v>
      </c>
      <c r="D82" s="256" t="s">
        <v>156</v>
      </c>
      <c r="E82" s="205"/>
      <c r="F82" s="205"/>
      <c r="G82" s="411">
        <v>1.0</v>
      </c>
      <c r="H82" s="258">
        <v>1.0</v>
      </c>
      <c r="I82" s="258">
        <v>1.0</v>
      </c>
      <c r="J82" s="258">
        <v>1.0</v>
      </c>
      <c r="K82" s="258">
        <v>1.0</v>
      </c>
      <c r="L82" s="258">
        <v>1.0</v>
      </c>
      <c r="M82" s="411">
        <v>1.0</v>
      </c>
      <c r="N82" s="411">
        <v>1.0</v>
      </c>
      <c r="O82" s="258">
        <v>1.0</v>
      </c>
      <c r="P82" s="258">
        <v>1.0</v>
      </c>
      <c r="Q82" s="258">
        <v>1.0</v>
      </c>
      <c r="R82" s="258">
        <v>1.0</v>
      </c>
      <c r="S82" s="258">
        <v>1.0</v>
      </c>
      <c r="T82" s="411">
        <v>1.0</v>
      </c>
      <c r="U82" s="411">
        <v>1.0</v>
      </c>
      <c r="V82" s="258">
        <v>1.0</v>
      </c>
      <c r="W82" s="258">
        <v>1.0</v>
      </c>
      <c r="X82" s="258">
        <v>1.0</v>
      </c>
      <c r="Y82" s="258">
        <v>1.0</v>
      </c>
      <c r="Z82" s="258">
        <v>1.0</v>
      </c>
      <c r="AA82" s="257">
        <v>1.0</v>
      </c>
      <c r="AB82" s="411">
        <v>1.0</v>
      </c>
      <c r="AC82" s="258">
        <v>1.0</v>
      </c>
      <c r="AD82" s="258">
        <v>1.0</v>
      </c>
      <c r="AE82" s="258">
        <v>1.0</v>
      </c>
      <c r="AF82" s="258">
        <v>1.0</v>
      </c>
      <c r="AG82" s="258">
        <v>1.0</v>
      </c>
      <c r="AH82" s="411">
        <v>1.0</v>
      </c>
      <c r="AI82" s="411">
        <v>1.0</v>
      </c>
      <c r="AJ82" s="258">
        <v>1.0</v>
      </c>
      <c r="AK82" s="258"/>
      <c r="AL82" s="262">
        <f t="shared" si="41"/>
        <v>30</v>
      </c>
      <c r="AM82" s="412">
        <f t="shared" si="4"/>
        <v>21</v>
      </c>
      <c r="AN82" s="265"/>
      <c r="AO82" s="413">
        <v>3000.0</v>
      </c>
      <c r="AP82" s="265"/>
      <c r="AQ82" s="414">
        <f t="shared" si="11"/>
        <v>8</v>
      </c>
      <c r="AR82" s="265"/>
      <c r="AS82" s="415">
        <v>3500.0</v>
      </c>
      <c r="AT82" s="265"/>
      <c r="AU82" s="414">
        <f t="shared" si="5"/>
        <v>1</v>
      </c>
      <c r="AV82" s="265"/>
      <c r="AW82" s="416">
        <v>4500.0</v>
      </c>
      <c r="AX82" s="265"/>
      <c r="AY82" s="265"/>
      <c r="AZ82" s="265"/>
      <c r="BA82" s="418"/>
      <c r="BB82" s="265"/>
      <c r="BC82" s="419">
        <f t="shared" si="14"/>
        <v>63000</v>
      </c>
      <c r="BD82" s="419"/>
      <c r="BE82" s="419">
        <f t="shared" si="42"/>
        <v>28000</v>
      </c>
      <c r="BF82" s="419"/>
      <c r="BG82" s="419">
        <f t="shared" si="43"/>
        <v>4500</v>
      </c>
      <c r="BH82" s="419"/>
      <c r="BI82" s="419">
        <f t="shared" si="44"/>
        <v>0</v>
      </c>
      <c r="BJ82" s="419"/>
      <c r="BK82" s="419"/>
      <c r="BL82" s="419"/>
      <c r="BM82" s="420">
        <f t="shared" si="18"/>
        <v>95500</v>
      </c>
      <c r="BN82" s="265"/>
      <c r="BO82" s="361" t="s">
        <v>413</v>
      </c>
      <c r="BP82" s="306"/>
      <c r="BQ82" s="263" t="b">
        <v>0</v>
      </c>
    </row>
    <row r="83" ht="15.75" customHeight="1">
      <c r="A83" s="310" t="s">
        <v>24</v>
      </c>
      <c r="B83" s="256" t="s">
        <v>65</v>
      </c>
      <c r="C83" s="256" t="s">
        <v>11</v>
      </c>
      <c r="D83" s="256"/>
      <c r="E83" s="205"/>
      <c r="F83" s="205"/>
      <c r="G83" s="411"/>
      <c r="H83" s="258"/>
      <c r="I83" s="258"/>
      <c r="J83" s="258"/>
      <c r="K83" s="258"/>
      <c r="L83" s="258"/>
      <c r="M83" s="411"/>
      <c r="N83" s="411"/>
      <c r="O83" s="258"/>
      <c r="P83" s="258"/>
      <c r="Q83" s="258"/>
      <c r="R83" s="258"/>
      <c r="S83" s="258"/>
      <c r="T83" s="411"/>
      <c r="U83" s="411"/>
      <c r="V83" s="258"/>
      <c r="W83" s="258"/>
      <c r="X83" s="258"/>
      <c r="Y83" s="258"/>
      <c r="Z83" s="258"/>
      <c r="AA83" s="257"/>
      <c r="AB83" s="411"/>
      <c r="AC83" s="258"/>
      <c r="AD83" s="258"/>
      <c r="AE83" s="258"/>
      <c r="AF83" s="258"/>
      <c r="AG83" s="258"/>
      <c r="AH83" s="411"/>
      <c r="AI83" s="411"/>
      <c r="AJ83" s="258"/>
      <c r="AK83" s="258"/>
      <c r="AL83" s="262">
        <f t="shared" si="41"/>
        <v>0</v>
      </c>
      <c r="AM83" s="412">
        <f t="shared" si="4"/>
        <v>0</v>
      </c>
      <c r="AN83" s="265"/>
      <c r="AO83" s="413">
        <v>3000.0</v>
      </c>
      <c r="AP83" s="265"/>
      <c r="AQ83" s="414">
        <f t="shared" si="11"/>
        <v>0</v>
      </c>
      <c r="AR83" s="265"/>
      <c r="AS83" s="415">
        <v>3500.0</v>
      </c>
      <c r="AT83" s="265"/>
      <c r="AU83" s="414">
        <f t="shared" si="5"/>
        <v>0</v>
      </c>
      <c r="AV83" s="265"/>
      <c r="AW83" s="416">
        <v>4500.0</v>
      </c>
      <c r="AX83" s="265"/>
      <c r="AY83" s="265"/>
      <c r="AZ83" s="265"/>
      <c r="BA83" s="418"/>
      <c r="BB83" s="265"/>
      <c r="BC83" s="419">
        <f t="shared" si="14"/>
        <v>0</v>
      </c>
      <c r="BD83" s="419"/>
      <c r="BE83" s="419">
        <f t="shared" si="42"/>
        <v>0</v>
      </c>
      <c r="BF83" s="419"/>
      <c r="BG83" s="419">
        <f t="shared" si="43"/>
        <v>0</v>
      </c>
      <c r="BH83" s="419"/>
      <c r="BI83" s="419">
        <f t="shared" si="44"/>
        <v>0</v>
      </c>
      <c r="BJ83" s="419"/>
      <c r="BK83" s="419"/>
      <c r="BL83" s="419"/>
      <c r="BM83" s="420">
        <f t="shared" si="18"/>
        <v>0</v>
      </c>
      <c r="BN83" s="265"/>
      <c r="BO83" s="361" t="s">
        <v>413</v>
      </c>
      <c r="BP83" s="265"/>
      <c r="BQ83" s="263" t="b">
        <v>0</v>
      </c>
    </row>
    <row r="84" ht="15.75" customHeight="1">
      <c r="A84" s="311" t="s">
        <v>24</v>
      </c>
      <c r="B84" s="288" t="s">
        <v>65</v>
      </c>
      <c r="C84" s="267" t="s">
        <v>11</v>
      </c>
      <c r="D84" s="267" t="s">
        <v>141</v>
      </c>
      <c r="E84" s="267"/>
      <c r="F84" s="267"/>
      <c r="G84" s="268">
        <f t="shared" ref="G84:AK84" si="46">SUM(G82:G83)</f>
        <v>1</v>
      </c>
      <c r="H84" s="268">
        <f t="shared" si="46"/>
        <v>1</v>
      </c>
      <c r="I84" s="268">
        <f t="shared" si="46"/>
        <v>1</v>
      </c>
      <c r="J84" s="268">
        <f t="shared" si="46"/>
        <v>1</v>
      </c>
      <c r="K84" s="268">
        <f t="shared" si="46"/>
        <v>1</v>
      </c>
      <c r="L84" s="268">
        <f t="shared" si="46"/>
        <v>1</v>
      </c>
      <c r="M84" s="268">
        <f t="shared" si="46"/>
        <v>1</v>
      </c>
      <c r="N84" s="268">
        <f t="shared" si="46"/>
        <v>1</v>
      </c>
      <c r="O84" s="268">
        <f t="shared" si="46"/>
        <v>1</v>
      </c>
      <c r="P84" s="268">
        <f t="shared" si="46"/>
        <v>1</v>
      </c>
      <c r="Q84" s="268">
        <f t="shared" si="46"/>
        <v>1</v>
      </c>
      <c r="R84" s="268">
        <f t="shared" si="46"/>
        <v>1</v>
      </c>
      <c r="S84" s="268">
        <f t="shared" si="46"/>
        <v>1</v>
      </c>
      <c r="T84" s="268">
        <f t="shared" si="46"/>
        <v>1</v>
      </c>
      <c r="U84" s="268">
        <f t="shared" si="46"/>
        <v>1</v>
      </c>
      <c r="V84" s="268">
        <f t="shared" si="46"/>
        <v>1</v>
      </c>
      <c r="W84" s="268">
        <f t="shared" si="46"/>
        <v>1</v>
      </c>
      <c r="X84" s="268">
        <f t="shared" si="46"/>
        <v>1</v>
      </c>
      <c r="Y84" s="268">
        <f t="shared" si="46"/>
        <v>1</v>
      </c>
      <c r="Z84" s="268">
        <f t="shared" si="46"/>
        <v>1</v>
      </c>
      <c r="AA84" s="268">
        <f t="shared" si="46"/>
        <v>1</v>
      </c>
      <c r="AB84" s="268">
        <f t="shared" si="46"/>
        <v>1</v>
      </c>
      <c r="AC84" s="268">
        <f t="shared" si="46"/>
        <v>1</v>
      </c>
      <c r="AD84" s="268">
        <f t="shared" si="46"/>
        <v>1</v>
      </c>
      <c r="AE84" s="268">
        <f t="shared" si="46"/>
        <v>1</v>
      </c>
      <c r="AF84" s="268">
        <f t="shared" si="46"/>
        <v>1</v>
      </c>
      <c r="AG84" s="268">
        <f t="shared" si="46"/>
        <v>1</v>
      </c>
      <c r="AH84" s="268">
        <f t="shared" si="46"/>
        <v>1</v>
      </c>
      <c r="AI84" s="268">
        <f t="shared" si="46"/>
        <v>1</v>
      </c>
      <c r="AJ84" s="268">
        <f t="shared" si="46"/>
        <v>1</v>
      </c>
      <c r="AK84" s="268">
        <f t="shared" si="46"/>
        <v>0</v>
      </c>
      <c r="AL84" s="269">
        <f>SUM(G84:AK84)</f>
        <v>30</v>
      </c>
      <c r="AM84" s="412">
        <f t="shared" si="4"/>
        <v>21</v>
      </c>
      <c r="AN84" s="315"/>
      <c r="AO84" s="413">
        <v>3000.0</v>
      </c>
      <c r="AP84" s="315"/>
      <c r="AQ84" s="414">
        <f t="shared" si="11"/>
        <v>8</v>
      </c>
      <c r="AR84" s="315"/>
      <c r="AS84" s="415">
        <v>3500.0</v>
      </c>
      <c r="AT84" s="315"/>
      <c r="AU84" s="414">
        <f t="shared" si="5"/>
        <v>1</v>
      </c>
      <c r="AV84" s="315"/>
      <c r="AW84" s="416">
        <v>4500.0</v>
      </c>
      <c r="AX84" s="315"/>
      <c r="AY84" s="315"/>
      <c r="AZ84" s="315"/>
      <c r="BA84" s="418"/>
      <c r="BB84" s="315"/>
      <c r="BC84" s="421">
        <f t="shared" si="14"/>
        <v>63000</v>
      </c>
      <c r="BD84" s="432"/>
      <c r="BE84" s="421">
        <f t="shared" si="42"/>
        <v>28000</v>
      </c>
      <c r="BF84" s="432"/>
      <c r="BG84" s="421">
        <f t="shared" si="43"/>
        <v>4500</v>
      </c>
      <c r="BH84" s="432"/>
      <c r="BI84" s="421">
        <f t="shared" si="44"/>
        <v>0</v>
      </c>
      <c r="BJ84" s="432"/>
      <c r="BK84" s="421">
        <f>SUM(BK82:BK83)</f>
        <v>0</v>
      </c>
      <c r="BL84" s="432"/>
      <c r="BM84" s="422">
        <f t="shared" si="18"/>
        <v>95500</v>
      </c>
      <c r="BN84" s="315"/>
      <c r="BO84" s="423" t="s">
        <v>415</v>
      </c>
      <c r="BP84" s="312"/>
      <c r="BQ84" s="303" t="b">
        <v>0</v>
      </c>
    </row>
    <row r="85" ht="15.75" customHeight="1">
      <c r="A85" s="310" t="s">
        <v>24</v>
      </c>
      <c r="B85" s="256" t="s">
        <v>65</v>
      </c>
      <c r="C85" s="256" t="s">
        <v>22</v>
      </c>
      <c r="D85" s="256" t="s">
        <v>280</v>
      </c>
      <c r="E85" s="205"/>
      <c r="F85" s="205"/>
      <c r="G85" s="411"/>
      <c r="H85" s="258"/>
      <c r="I85" s="258"/>
      <c r="J85" s="258"/>
      <c r="K85" s="258"/>
      <c r="L85" s="258"/>
      <c r="M85" s="411"/>
      <c r="N85" s="411"/>
      <c r="O85" s="258"/>
      <c r="P85" s="258"/>
      <c r="Q85" s="258"/>
      <c r="R85" s="258"/>
      <c r="S85" s="258"/>
      <c r="T85" s="411"/>
      <c r="U85" s="411"/>
      <c r="V85" s="258"/>
      <c r="W85" s="258"/>
      <c r="X85" s="258"/>
      <c r="Y85" s="258"/>
      <c r="Z85" s="258"/>
      <c r="AA85" s="257"/>
      <c r="AB85" s="411"/>
      <c r="AC85" s="258"/>
      <c r="AD85" s="258"/>
      <c r="AE85" s="258"/>
      <c r="AF85" s="258"/>
      <c r="AG85" s="258">
        <v>1.0</v>
      </c>
      <c r="AH85" s="411"/>
      <c r="AI85" s="411"/>
      <c r="AJ85" s="258"/>
      <c r="AK85" s="258"/>
      <c r="AL85" s="262">
        <f t="shared" ref="AL85:AL86" si="47">SUM(G85:AJ85)</f>
        <v>1</v>
      </c>
      <c r="AM85" s="412">
        <f t="shared" si="4"/>
        <v>1</v>
      </c>
      <c r="AN85" s="265"/>
      <c r="AO85" s="413">
        <v>18000.0</v>
      </c>
      <c r="AP85" s="265"/>
      <c r="AQ85" s="414">
        <f t="shared" si="11"/>
        <v>0</v>
      </c>
      <c r="AR85" s="265"/>
      <c r="AS85" s="415">
        <v>18000.0</v>
      </c>
      <c r="AT85" s="265"/>
      <c r="AU85" s="414">
        <f t="shared" si="5"/>
        <v>0</v>
      </c>
      <c r="AV85" s="265"/>
      <c r="AW85" s="416">
        <v>18000.0</v>
      </c>
      <c r="AX85" s="265"/>
      <c r="AY85" s="265"/>
      <c r="AZ85" s="265"/>
      <c r="BA85" s="418"/>
      <c r="BB85" s="265"/>
      <c r="BC85" s="419">
        <f t="shared" si="14"/>
        <v>18000</v>
      </c>
      <c r="BD85" s="419"/>
      <c r="BE85" s="419">
        <f t="shared" si="42"/>
        <v>0</v>
      </c>
      <c r="BF85" s="419"/>
      <c r="BG85" s="419">
        <f t="shared" si="43"/>
        <v>0</v>
      </c>
      <c r="BH85" s="419"/>
      <c r="BI85" s="419">
        <f t="shared" si="44"/>
        <v>0</v>
      </c>
      <c r="BJ85" s="419"/>
      <c r="BK85" s="419"/>
      <c r="BL85" s="419"/>
      <c r="BM85" s="420">
        <f t="shared" si="18"/>
        <v>18000</v>
      </c>
      <c r="BN85" s="265"/>
      <c r="BO85" s="361" t="s">
        <v>413</v>
      </c>
      <c r="BP85" s="306"/>
      <c r="BQ85" s="263" t="b">
        <v>0</v>
      </c>
    </row>
    <row r="86" ht="15.75" customHeight="1">
      <c r="A86" s="310" t="s">
        <v>24</v>
      </c>
      <c r="B86" s="256" t="s">
        <v>65</v>
      </c>
      <c r="C86" s="256" t="s">
        <v>22</v>
      </c>
      <c r="D86" s="256"/>
      <c r="E86" s="205"/>
      <c r="F86" s="205"/>
      <c r="G86" s="411"/>
      <c r="H86" s="258"/>
      <c r="I86" s="258"/>
      <c r="J86" s="258"/>
      <c r="K86" s="258"/>
      <c r="L86" s="258"/>
      <c r="M86" s="411"/>
      <c r="N86" s="411"/>
      <c r="O86" s="258"/>
      <c r="P86" s="258"/>
      <c r="Q86" s="258"/>
      <c r="R86" s="258"/>
      <c r="S86" s="258"/>
      <c r="T86" s="411"/>
      <c r="U86" s="411"/>
      <c r="V86" s="258"/>
      <c r="W86" s="258"/>
      <c r="X86" s="258"/>
      <c r="Y86" s="258"/>
      <c r="Z86" s="258"/>
      <c r="AA86" s="257"/>
      <c r="AB86" s="411"/>
      <c r="AC86" s="258"/>
      <c r="AD86" s="258"/>
      <c r="AE86" s="258"/>
      <c r="AF86" s="258"/>
      <c r="AG86" s="258"/>
      <c r="AH86" s="411"/>
      <c r="AI86" s="411"/>
      <c r="AJ86" s="258"/>
      <c r="AK86" s="258"/>
      <c r="AL86" s="262">
        <f t="shared" si="47"/>
        <v>0</v>
      </c>
      <c r="AM86" s="412">
        <f t="shared" si="4"/>
        <v>0</v>
      </c>
      <c r="AN86" s="265"/>
      <c r="AO86" s="413">
        <v>18000.0</v>
      </c>
      <c r="AP86" s="265"/>
      <c r="AQ86" s="414">
        <f t="shared" si="11"/>
        <v>0</v>
      </c>
      <c r="AR86" s="265"/>
      <c r="AS86" s="415">
        <v>18000.0</v>
      </c>
      <c r="AT86" s="265"/>
      <c r="AU86" s="414">
        <f t="shared" si="5"/>
        <v>0</v>
      </c>
      <c r="AV86" s="265"/>
      <c r="AW86" s="416">
        <v>18000.0</v>
      </c>
      <c r="AX86" s="265"/>
      <c r="AY86" s="265"/>
      <c r="AZ86" s="265"/>
      <c r="BA86" s="418"/>
      <c r="BB86" s="265"/>
      <c r="BC86" s="419">
        <f t="shared" si="14"/>
        <v>0</v>
      </c>
      <c r="BD86" s="419"/>
      <c r="BE86" s="419">
        <f t="shared" si="42"/>
        <v>0</v>
      </c>
      <c r="BF86" s="419"/>
      <c r="BG86" s="419">
        <f t="shared" si="43"/>
        <v>0</v>
      </c>
      <c r="BH86" s="419"/>
      <c r="BI86" s="419">
        <f t="shared" si="44"/>
        <v>0</v>
      </c>
      <c r="BJ86" s="419"/>
      <c r="BK86" s="419"/>
      <c r="BL86" s="419"/>
      <c r="BM86" s="420">
        <f t="shared" si="18"/>
        <v>0</v>
      </c>
      <c r="BN86" s="265"/>
      <c r="BO86" s="361" t="s">
        <v>413</v>
      </c>
      <c r="BP86" s="265"/>
      <c r="BQ86" s="263" t="b">
        <v>0</v>
      </c>
    </row>
    <row r="87" ht="15.75" customHeight="1">
      <c r="A87" s="311" t="s">
        <v>24</v>
      </c>
      <c r="B87" s="291" t="s">
        <v>65</v>
      </c>
      <c r="C87" s="291" t="s">
        <v>22</v>
      </c>
      <c r="D87" s="291" t="s">
        <v>279</v>
      </c>
      <c r="E87" s="291"/>
      <c r="F87" s="291"/>
      <c r="G87" s="268">
        <f t="shared" ref="G87:AK87" si="48">SUM(G85:G86)</f>
        <v>0</v>
      </c>
      <c r="H87" s="268">
        <f t="shared" si="48"/>
        <v>0</v>
      </c>
      <c r="I87" s="268">
        <f t="shared" si="48"/>
        <v>0</v>
      </c>
      <c r="J87" s="268">
        <f t="shared" si="48"/>
        <v>0</v>
      </c>
      <c r="K87" s="268">
        <f t="shared" si="48"/>
        <v>0</v>
      </c>
      <c r="L87" s="268">
        <f t="shared" si="48"/>
        <v>0</v>
      </c>
      <c r="M87" s="268">
        <f t="shared" si="48"/>
        <v>0</v>
      </c>
      <c r="N87" s="268">
        <f t="shared" si="48"/>
        <v>0</v>
      </c>
      <c r="O87" s="268">
        <f t="shared" si="48"/>
        <v>0</v>
      </c>
      <c r="P87" s="268">
        <f t="shared" si="48"/>
        <v>0</v>
      </c>
      <c r="Q87" s="268">
        <f t="shared" si="48"/>
        <v>0</v>
      </c>
      <c r="R87" s="268">
        <f t="shared" si="48"/>
        <v>0</v>
      </c>
      <c r="S87" s="268">
        <f t="shared" si="48"/>
        <v>0</v>
      </c>
      <c r="T87" s="268">
        <f t="shared" si="48"/>
        <v>0</v>
      </c>
      <c r="U87" s="268">
        <f t="shared" si="48"/>
        <v>0</v>
      </c>
      <c r="V87" s="268">
        <f t="shared" si="48"/>
        <v>0</v>
      </c>
      <c r="W87" s="268">
        <f t="shared" si="48"/>
        <v>0</v>
      </c>
      <c r="X87" s="268">
        <f t="shared" si="48"/>
        <v>0</v>
      </c>
      <c r="Y87" s="268">
        <f t="shared" si="48"/>
        <v>0</v>
      </c>
      <c r="Z87" s="268">
        <f t="shared" si="48"/>
        <v>0</v>
      </c>
      <c r="AA87" s="268">
        <f t="shared" si="48"/>
        <v>0</v>
      </c>
      <c r="AB87" s="268">
        <f t="shared" si="48"/>
        <v>0</v>
      </c>
      <c r="AC87" s="268">
        <f t="shared" si="48"/>
        <v>0</v>
      </c>
      <c r="AD87" s="268">
        <f t="shared" si="48"/>
        <v>0</v>
      </c>
      <c r="AE87" s="268">
        <f t="shared" si="48"/>
        <v>0</v>
      </c>
      <c r="AF87" s="268">
        <f t="shared" si="48"/>
        <v>0</v>
      </c>
      <c r="AG87" s="268">
        <f t="shared" si="48"/>
        <v>1</v>
      </c>
      <c r="AH87" s="268">
        <f t="shared" si="48"/>
        <v>0</v>
      </c>
      <c r="AI87" s="268">
        <f t="shared" si="48"/>
        <v>0</v>
      </c>
      <c r="AJ87" s="268">
        <f t="shared" si="48"/>
        <v>0</v>
      </c>
      <c r="AK87" s="268">
        <f t="shared" si="48"/>
        <v>0</v>
      </c>
      <c r="AL87" s="269">
        <f>SUM(G87:AK87)</f>
        <v>1</v>
      </c>
      <c r="AM87" s="412">
        <f t="shared" si="4"/>
        <v>1</v>
      </c>
      <c r="AN87" s="376"/>
      <c r="AO87" s="413">
        <v>18000.0</v>
      </c>
      <c r="AP87" s="376"/>
      <c r="AQ87" s="414">
        <f t="shared" si="11"/>
        <v>0</v>
      </c>
      <c r="AR87" s="376"/>
      <c r="AS87" s="415">
        <v>18000.0</v>
      </c>
      <c r="AT87" s="376"/>
      <c r="AU87" s="414">
        <f t="shared" si="5"/>
        <v>0</v>
      </c>
      <c r="AV87" s="376"/>
      <c r="AW87" s="416">
        <v>18000.0</v>
      </c>
      <c r="AX87" s="376"/>
      <c r="AY87" s="315"/>
      <c r="AZ87" s="315"/>
      <c r="BA87" s="418"/>
      <c r="BB87" s="376"/>
      <c r="BC87" s="421">
        <f t="shared" si="14"/>
        <v>18000</v>
      </c>
      <c r="BD87" s="421"/>
      <c r="BE87" s="421">
        <f t="shared" si="42"/>
        <v>0</v>
      </c>
      <c r="BF87" s="421"/>
      <c r="BG87" s="421">
        <f t="shared" si="43"/>
        <v>0</v>
      </c>
      <c r="BH87" s="421"/>
      <c r="BI87" s="421">
        <f t="shared" si="44"/>
        <v>0</v>
      </c>
      <c r="BJ87" s="421"/>
      <c r="BK87" s="421">
        <f>SUM(BK85:BK86)</f>
        <v>0</v>
      </c>
      <c r="BL87" s="421"/>
      <c r="BM87" s="422">
        <f t="shared" si="18"/>
        <v>18000</v>
      </c>
      <c r="BN87" s="376"/>
      <c r="BO87" s="423" t="s">
        <v>415</v>
      </c>
      <c r="BP87" s="307"/>
      <c r="BQ87" s="270" t="b">
        <v>0</v>
      </c>
    </row>
    <row r="88" ht="15.75" customHeight="1">
      <c r="A88" s="310" t="s">
        <v>24</v>
      </c>
      <c r="B88" s="256" t="s">
        <v>65</v>
      </c>
      <c r="C88" s="256" t="s">
        <v>15</v>
      </c>
      <c r="D88" s="256"/>
      <c r="E88" s="205"/>
      <c r="F88" s="205"/>
      <c r="G88" s="411"/>
      <c r="H88" s="258"/>
      <c r="I88" s="258"/>
      <c r="J88" s="258"/>
      <c r="K88" s="258"/>
      <c r="L88" s="258"/>
      <c r="M88" s="411"/>
      <c r="N88" s="411"/>
      <c r="O88" s="258"/>
      <c r="P88" s="258"/>
      <c r="Q88" s="258"/>
      <c r="R88" s="258"/>
      <c r="S88" s="258"/>
      <c r="T88" s="411"/>
      <c r="U88" s="411"/>
      <c r="V88" s="258"/>
      <c r="W88" s="258"/>
      <c r="X88" s="258"/>
      <c r="Y88" s="258"/>
      <c r="Z88" s="258"/>
      <c r="AA88" s="257"/>
      <c r="AB88" s="411"/>
      <c r="AC88" s="258"/>
      <c r="AD88" s="258"/>
      <c r="AE88" s="258"/>
      <c r="AF88" s="258"/>
      <c r="AG88" s="258"/>
      <c r="AH88" s="411"/>
      <c r="AI88" s="411"/>
      <c r="AJ88" s="258"/>
      <c r="AK88" s="258"/>
      <c r="AL88" s="262">
        <f t="shared" ref="AL88:AL89" si="49">SUM(G88:AJ88)</f>
        <v>0</v>
      </c>
      <c r="AM88" s="412">
        <f t="shared" si="4"/>
        <v>0</v>
      </c>
      <c r="AN88" s="265"/>
      <c r="AO88" s="413">
        <v>7700.0</v>
      </c>
      <c r="AP88" s="265"/>
      <c r="AQ88" s="414">
        <f t="shared" si="11"/>
        <v>0</v>
      </c>
      <c r="AR88" s="265"/>
      <c r="AS88" s="415">
        <v>9350.0</v>
      </c>
      <c r="AT88" s="265"/>
      <c r="AU88" s="414">
        <f t="shared" si="5"/>
        <v>0</v>
      </c>
      <c r="AV88" s="265"/>
      <c r="AW88" s="416">
        <v>9350.0</v>
      </c>
      <c r="AX88" s="265"/>
      <c r="AY88" s="265"/>
      <c r="AZ88" s="265"/>
      <c r="BA88" s="418"/>
      <c r="BB88" s="265"/>
      <c r="BC88" s="419">
        <f t="shared" si="14"/>
        <v>0</v>
      </c>
      <c r="BD88" s="419"/>
      <c r="BE88" s="419">
        <f t="shared" si="42"/>
        <v>0</v>
      </c>
      <c r="BF88" s="419"/>
      <c r="BG88" s="419">
        <f t="shared" si="43"/>
        <v>0</v>
      </c>
      <c r="BH88" s="419"/>
      <c r="BI88" s="419">
        <f t="shared" si="44"/>
        <v>0</v>
      </c>
      <c r="BJ88" s="419"/>
      <c r="BK88" s="419"/>
      <c r="BL88" s="419"/>
      <c r="BM88" s="420">
        <f t="shared" si="18"/>
        <v>0</v>
      </c>
      <c r="BN88" s="265"/>
      <c r="BO88" s="361" t="s">
        <v>413</v>
      </c>
      <c r="BP88" s="306"/>
      <c r="BQ88" s="263" t="b">
        <v>0</v>
      </c>
    </row>
    <row r="89" ht="15.75" customHeight="1">
      <c r="A89" s="310" t="s">
        <v>24</v>
      </c>
      <c r="B89" s="256" t="s">
        <v>65</v>
      </c>
      <c r="C89" s="256" t="s">
        <v>15</v>
      </c>
      <c r="D89" s="256" t="s">
        <v>252</v>
      </c>
      <c r="E89" s="205"/>
      <c r="F89" s="205"/>
      <c r="G89" s="411"/>
      <c r="H89" s="258">
        <v>1.0</v>
      </c>
      <c r="I89" s="258">
        <v>1.0</v>
      </c>
      <c r="J89" s="258">
        <v>1.0</v>
      </c>
      <c r="K89" s="258">
        <v>1.0</v>
      </c>
      <c r="L89" s="258">
        <v>1.0</v>
      </c>
      <c r="M89" s="411"/>
      <c r="N89" s="411"/>
      <c r="O89" s="258">
        <v>1.0</v>
      </c>
      <c r="P89" s="258">
        <v>1.0</v>
      </c>
      <c r="Q89" s="258">
        <v>1.0</v>
      </c>
      <c r="R89" s="258">
        <v>1.0</v>
      </c>
      <c r="S89" s="258">
        <v>1.0</v>
      </c>
      <c r="T89" s="411"/>
      <c r="U89" s="411"/>
      <c r="V89" s="258">
        <v>1.0</v>
      </c>
      <c r="W89" s="258">
        <v>1.0</v>
      </c>
      <c r="X89" s="258">
        <v>1.0</v>
      </c>
      <c r="Y89" s="258">
        <v>1.0</v>
      </c>
      <c r="Z89" s="258">
        <v>1.0</v>
      </c>
      <c r="AA89" s="257"/>
      <c r="AB89" s="411"/>
      <c r="AC89" s="258">
        <v>1.0</v>
      </c>
      <c r="AD89" s="258">
        <v>1.0</v>
      </c>
      <c r="AE89" s="258">
        <v>1.0</v>
      </c>
      <c r="AF89" s="258">
        <v>1.0</v>
      </c>
      <c r="AG89" s="258">
        <v>1.0</v>
      </c>
      <c r="AH89" s="411"/>
      <c r="AI89" s="411"/>
      <c r="AJ89" s="258">
        <v>1.0</v>
      </c>
      <c r="AK89" s="258"/>
      <c r="AL89" s="262">
        <f t="shared" si="49"/>
        <v>21</v>
      </c>
      <c r="AM89" s="412">
        <f t="shared" si="4"/>
        <v>21</v>
      </c>
      <c r="AN89" s="265"/>
      <c r="AO89" s="413">
        <v>7700.0</v>
      </c>
      <c r="AP89" s="265"/>
      <c r="AQ89" s="414">
        <f t="shared" si="11"/>
        <v>0</v>
      </c>
      <c r="AR89" s="265"/>
      <c r="AS89" s="415">
        <v>9350.0</v>
      </c>
      <c r="AT89" s="265"/>
      <c r="AU89" s="414">
        <f t="shared" si="5"/>
        <v>0</v>
      </c>
      <c r="AV89" s="265"/>
      <c r="AW89" s="416">
        <v>9350.0</v>
      </c>
      <c r="AX89" s="265"/>
      <c r="AY89" s="265"/>
      <c r="AZ89" s="265"/>
      <c r="BA89" s="418"/>
      <c r="BB89" s="265"/>
      <c r="BC89" s="419">
        <f t="shared" si="14"/>
        <v>161700</v>
      </c>
      <c r="BD89" s="419"/>
      <c r="BE89" s="419">
        <f t="shared" si="42"/>
        <v>0</v>
      </c>
      <c r="BF89" s="419"/>
      <c r="BG89" s="419">
        <f t="shared" si="43"/>
        <v>0</v>
      </c>
      <c r="BH89" s="419"/>
      <c r="BI89" s="419">
        <f t="shared" si="44"/>
        <v>0</v>
      </c>
      <c r="BJ89" s="419"/>
      <c r="BK89" s="419"/>
      <c r="BL89" s="419"/>
      <c r="BM89" s="420">
        <f t="shared" si="18"/>
        <v>161700</v>
      </c>
      <c r="BN89" s="265"/>
      <c r="BO89" s="361" t="s">
        <v>413</v>
      </c>
      <c r="BP89" s="265"/>
      <c r="BQ89" s="263" t="b">
        <v>0</v>
      </c>
    </row>
    <row r="90" ht="15.75" customHeight="1">
      <c r="A90" s="311" t="s">
        <v>24</v>
      </c>
      <c r="B90" s="291" t="s">
        <v>65</v>
      </c>
      <c r="C90" s="291" t="s">
        <v>15</v>
      </c>
      <c r="D90" s="291" t="s">
        <v>245</v>
      </c>
      <c r="E90" s="291"/>
      <c r="F90" s="291"/>
      <c r="G90" s="268">
        <f t="shared" ref="G90:AK90" si="50">SUM(G88:G89)</f>
        <v>0</v>
      </c>
      <c r="H90" s="268">
        <f t="shared" si="50"/>
        <v>1</v>
      </c>
      <c r="I90" s="268">
        <f t="shared" si="50"/>
        <v>1</v>
      </c>
      <c r="J90" s="268">
        <f t="shared" si="50"/>
        <v>1</v>
      </c>
      <c r="K90" s="268">
        <f t="shared" si="50"/>
        <v>1</v>
      </c>
      <c r="L90" s="268">
        <f t="shared" si="50"/>
        <v>1</v>
      </c>
      <c r="M90" s="268">
        <f t="shared" si="50"/>
        <v>0</v>
      </c>
      <c r="N90" s="268">
        <f t="shared" si="50"/>
        <v>0</v>
      </c>
      <c r="O90" s="268">
        <f t="shared" si="50"/>
        <v>1</v>
      </c>
      <c r="P90" s="268">
        <f t="shared" si="50"/>
        <v>1</v>
      </c>
      <c r="Q90" s="268">
        <f t="shared" si="50"/>
        <v>1</v>
      </c>
      <c r="R90" s="268">
        <f t="shared" si="50"/>
        <v>1</v>
      </c>
      <c r="S90" s="268">
        <f t="shared" si="50"/>
        <v>1</v>
      </c>
      <c r="T90" s="268">
        <f t="shared" si="50"/>
        <v>0</v>
      </c>
      <c r="U90" s="268">
        <f t="shared" si="50"/>
        <v>0</v>
      </c>
      <c r="V90" s="268">
        <f t="shared" si="50"/>
        <v>1</v>
      </c>
      <c r="W90" s="268">
        <f t="shared" si="50"/>
        <v>1</v>
      </c>
      <c r="X90" s="268">
        <f t="shared" si="50"/>
        <v>1</v>
      </c>
      <c r="Y90" s="268">
        <f t="shared" si="50"/>
        <v>1</v>
      </c>
      <c r="Z90" s="268">
        <f t="shared" si="50"/>
        <v>1</v>
      </c>
      <c r="AA90" s="268">
        <f t="shared" si="50"/>
        <v>0</v>
      </c>
      <c r="AB90" s="268">
        <f t="shared" si="50"/>
        <v>0</v>
      </c>
      <c r="AC90" s="268">
        <f t="shared" si="50"/>
        <v>1</v>
      </c>
      <c r="AD90" s="268">
        <f t="shared" si="50"/>
        <v>1</v>
      </c>
      <c r="AE90" s="268">
        <f t="shared" si="50"/>
        <v>1</v>
      </c>
      <c r="AF90" s="268">
        <f t="shared" si="50"/>
        <v>1</v>
      </c>
      <c r="AG90" s="268">
        <f t="shared" si="50"/>
        <v>1</v>
      </c>
      <c r="AH90" s="268">
        <f t="shared" si="50"/>
        <v>0</v>
      </c>
      <c r="AI90" s="268">
        <f t="shared" si="50"/>
        <v>0</v>
      </c>
      <c r="AJ90" s="268">
        <f t="shared" si="50"/>
        <v>1</v>
      </c>
      <c r="AK90" s="268">
        <f t="shared" si="50"/>
        <v>0</v>
      </c>
      <c r="AL90" s="269">
        <f>SUM(G90:AK90)</f>
        <v>21</v>
      </c>
      <c r="AM90" s="412">
        <f t="shared" si="4"/>
        <v>21</v>
      </c>
      <c r="AN90" s="376"/>
      <c r="AO90" s="413">
        <v>7700.0</v>
      </c>
      <c r="AP90" s="376"/>
      <c r="AQ90" s="414">
        <f t="shared" si="11"/>
        <v>0</v>
      </c>
      <c r="AR90" s="376"/>
      <c r="AS90" s="415">
        <v>9350.0</v>
      </c>
      <c r="AT90" s="376"/>
      <c r="AU90" s="414">
        <f t="shared" si="5"/>
        <v>0</v>
      </c>
      <c r="AV90" s="376"/>
      <c r="AW90" s="416">
        <v>9350.0</v>
      </c>
      <c r="AX90" s="376"/>
      <c r="AY90" s="315"/>
      <c r="AZ90" s="315"/>
      <c r="BA90" s="418"/>
      <c r="BB90" s="376"/>
      <c r="BC90" s="421">
        <f t="shared" si="14"/>
        <v>161700</v>
      </c>
      <c r="BD90" s="421"/>
      <c r="BE90" s="421">
        <f t="shared" si="42"/>
        <v>0</v>
      </c>
      <c r="BF90" s="421"/>
      <c r="BG90" s="421">
        <f t="shared" si="43"/>
        <v>0</v>
      </c>
      <c r="BH90" s="421"/>
      <c r="BI90" s="421">
        <f t="shared" si="44"/>
        <v>0</v>
      </c>
      <c r="BJ90" s="421"/>
      <c r="BK90" s="421">
        <f>SUM(BK88:BK89)</f>
        <v>0</v>
      </c>
      <c r="BL90" s="421"/>
      <c r="BM90" s="422">
        <f t="shared" si="18"/>
        <v>161700</v>
      </c>
      <c r="BN90" s="376"/>
      <c r="BO90" s="423" t="s">
        <v>415</v>
      </c>
      <c r="BP90" s="307"/>
      <c r="BQ90" s="270" t="b">
        <v>0</v>
      </c>
    </row>
    <row r="91" ht="15.75" customHeight="1">
      <c r="A91" s="310" t="s">
        <v>16</v>
      </c>
      <c r="B91" s="256" t="s">
        <v>65</v>
      </c>
      <c r="C91" s="256" t="s">
        <v>18</v>
      </c>
      <c r="D91" s="256"/>
      <c r="E91" s="205"/>
      <c r="F91" s="205"/>
      <c r="G91" s="411"/>
      <c r="H91" s="258"/>
      <c r="I91" s="258"/>
      <c r="J91" s="258"/>
      <c r="K91" s="258"/>
      <c r="L91" s="258"/>
      <c r="M91" s="411"/>
      <c r="N91" s="411"/>
      <c r="O91" s="258"/>
      <c r="P91" s="258"/>
      <c r="Q91" s="258"/>
      <c r="R91" s="258"/>
      <c r="S91" s="258"/>
      <c r="T91" s="411"/>
      <c r="U91" s="411"/>
      <c r="V91" s="258"/>
      <c r="W91" s="258"/>
      <c r="X91" s="258"/>
      <c r="Y91" s="258"/>
      <c r="Z91" s="258"/>
      <c r="AA91" s="257"/>
      <c r="AB91" s="411"/>
      <c r="AC91" s="258"/>
      <c r="AD91" s="258"/>
      <c r="AE91" s="258"/>
      <c r="AF91" s="258"/>
      <c r="AG91" s="258"/>
      <c r="AH91" s="411"/>
      <c r="AI91" s="411"/>
      <c r="AJ91" s="258"/>
      <c r="AK91" s="258"/>
      <c r="AL91" s="262">
        <f>SUM(G91:AJ91)</f>
        <v>0</v>
      </c>
      <c r="AM91" s="412">
        <f t="shared" si="4"/>
        <v>0</v>
      </c>
      <c r="AN91" s="265"/>
      <c r="AO91" s="413">
        <v>15000.0</v>
      </c>
      <c r="AP91" s="265"/>
      <c r="AQ91" s="414">
        <f t="shared" si="11"/>
        <v>0</v>
      </c>
      <c r="AR91" s="265"/>
      <c r="AS91" s="415">
        <v>15000.0</v>
      </c>
      <c r="AT91" s="265"/>
      <c r="AU91" s="414">
        <f t="shared" si="5"/>
        <v>0</v>
      </c>
      <c r="AV91" s="265"/>
      <c r="AW91" s="416">
        <v>15000.0</v>
      </c>
      <c r="AX91" s="265"/>
      <c r="AY91" s="265"/>
      <c r="AZ91" s="265"/>
      <c r="BA91" s="418"/>
      <c r="BB91" s="265"/>
      <c r="BC91" s="419">
        <f t="shared" si="14"/>
        <v>0</v>
      </c>
      <c r="BD91" s="419"/>
      <c r="BE91" s="419">
        <f t="shared" si="42"/>
        <v>0</v>
      </c>
      <c r="BF91" s="419"/>
      <c r="BG91" s="419">
        <f t="shared" si="43"/>
        <v>0</v>
      </c>
      <c r="BH91" s="419"/>
      <c r="BI91" s="419">
        <f t="shared" si="44"/>
        <v>0</v>
      </c>
      <c r="BJ91" s="419"/>
      <c r="BK91" s="419"/>
      <c r="BL91" s="419"/>
      <c r="BM91" s="420">
        <f t="shared" si="18"/>
        <v>0</v>
      </c>
      <c r="BN91" s="265"/>
      <c r="BO91" s="361" t="s">
        <v>413</v>
      </c>
      <c r="BP91" s="306"/>
      <c r="BQ91" s="263" t="b">
        <v>0</v>
      </c>
    </row>
    <row r="92" ht="15.75" customHeight="1">
      <c r="A92" s="311" t="s">
        <v>16</v>
      </c>
      <c r="B92" s="288" t="s">
        <v>65</v>
      </c>
      <c r="C92" s="267" t="s">
        <v>18</v>
      </c>
      <c r="D92" s="267" t="s">
        <v>281</v>
      </c>
      <c r="E92" s="267"/>
      <c r="F92" s="267"/>
      <c r="G92" s="268">
        <f t="shared" ref="G92:AK92" si="51">SUM(G91)</f>
        <v>0</v>
      </c>
      <c r="H92" s="268">
        <f t="shared" si="51"/>
        <v>0</v>
      </c>
      <c r="I92" s="268">
        <f t="shared" si="51"/>
        <v>0</v>
      </c>
      <c r="J92" s="268">
        <f t="shared" si="51"/>
        <v>0</v>
      </c>
      <c r="K92" s="268">
        <f t="shared" si="51"/>
        <v>0</v>
      </c>
      <c r="L92" s="268">
        <f t="shared" si="51"/>
        <v>0</v>
      </c>
      <c r="M92" s="268">
        <f t="shared" si="51"/>
        <v>0</v>
      </c>
      <c r="N92" s="268">
        <f t="shared" si="51"/>
        <v>0</v>
      </c>
      <c r="O92" s="268">
        <f t="shared" si="51"/>
        <v>0</v>
      </c>
      <c r="P92" s="268">
        <f t="shared" si="51"/>
        <v>0</v>
      </c>
      <c r="Q92" s="268">
        <f t="shared" si="51"/>
        <v>0</v>
      </c>
      <c r="R92" s="268">
        <f t="shared" si="51"/>
        <v>0</v>
      </c>
      <c r="S92" s="268">
        <f t="shared" si="51"/>
        <v>0</v>
      </c>
      <c r="T92" s="268">
        <f t="shared" si="51"/>
        <v>0</v>
      </c>
      <c r="U92" s="268">
        <f t="shared" si="51"/>
        <v>0</v>
      </c>
      <c r="V92" s="268">
        <f t="shared" si="51"/>
        <v>0</v>
      </c>
      <c r="W92" s="268">
        <f t="shared" si="51"/>
        <v>0</v>
      </c>
      <c r="X92" s="268">
        <f t="shared" si="51"/>
        <v>0</v>
      </c>
      <c r="Y92" s="268">
        <f t="shared" si="51"/>
        <v>0</v>
      </c>
      <c r="Z92" s="268">
        <f t="shared" si="51"/>
        <v>0</v>
      </c>
      <c r="AA92" s="268">
        <f t="shared" si="51"/>
        <v>0</v>
      </c>
      <c r="AB92" s="268">
        <f t="shared" si="51"/>
        <v>0</v>
      </c>
      <c r="AC92" s="268">
        <f t="shared" si="51"/>
        <v>0</v>
      </c>
      <c r="AD92" s="268">
        <f t="shared" si="51"/>
        <v>0</v>
      </c>
      <c r="AE92" s="268">
        <f t="shared" si="51"/>
        <v>0</v>
      </c>
      <c r="AF92" s="268">
        <f t="shared" si="51"/>
        <v>0</v>
      </c>
      <c r="AG92" s="268">
        <f t="shared" si="51"/>
        <v>0</v>
      </c>
      <c r="AH92" s="268">
        <f t="shared" si="51"/>
        <v>0</v>
      </c>
      <c r="AI92" s="268">
        <f t="shared" si="51"/>
        <v>0</v>
      </c>
      <c r="AJ92" s="268">
        <f t="shared" si="51"/>
        <v>0</v>
      </c>
      <c r="AK92" s="268">
        <f t="shared" si="51"/>
        <v>0</v>
      </c>
      <c r="AL92" s="269">
        <f>SUM(G92:AK92)</f>
        <v>0</v>
      </c>
      <c r="AM92" s="412">
        <f t="shared" si="4"/>
        <v>0</v>
      </c>
      <c r="AN92" s="376"/>
      <c r="AO92" s="413">
        <v>15000.0</v>
      </c>
      <c r="AP92" s="376"/>
      <c r="AQ92" s="414">
        <f t="shared" si="11"/>
        <v>0</v>
      </c>
      <c r="AR92" s="376"/>
      <c r="AS92" s="415">
        <v>15000.0</v>
      </c>
      <c r="AT92" s="376"/>
      <c r="AU92" s="414">
        <f t="shared" si="5"/>
        <v>0</v>
      </c>
      <c r="AV92" s="376"/>
      <c r="AW92" s="416">
        <v>15000.0</v>
      </c>
      <c r="AX92" s="376"/>
      <c r="AY92" s="376"/>
      <c r="AZ92" s="376"/>
      <c r="BA92" s="418"/>
      <c r="BB92" s="376"/>
      <c r="BC92" s="421">
        <f t="shared" si="14"/>
        <v>0</v>
      </c>
      <c r="BD92" s="421"/>
      <c r="BE92" s="421">
        <f t="shared" si="42"/>
        <v>0</v>
      </c>
      <c r="BF92" s="421"/>
      <c r="BG92" s="421">
        <f t="shared" si="43"/>
        <v>0</v>
      </c>
      <c r="BH92" s="421"/>
      <c r="BI92" s="421">
        <f t="shared" si="44"/>
        <v>0</v>
      </c>
      <c r="BJ92" s="421"/>
      <c r="BK92" s="421">
        <f>SUM(BK91)</f>
        <v>0</v>
      </c>
      <c r="BL92" s="421"/>
      <c r="BM92" s="422">
        <f t="shared" si="18"/>
        <v>0</v>
      </c>
      <c r="BN92" s="376"/>
      <c r="BO92" s="423" t="s">
        <v>415</v>
      </c>
      <c r="BP92" s="307"/>
      <c r="BQ92" s="270" t="b">
        <v>0</v>
      </c>
    </row>
    <row r="93" ht="15.75" customHeight="1">
      <c r="A93" s="310" t="s">
        <v>24</v>
      </c>
      <c r="B93" s="256" t="s">
        <v>43</v>
      </c>
      <c r="C93" s="256" t="s">
        <v>11</v>
      </c>
      <c r="D93" s="256"/>
      <c r="E93" s="205"/>
      <c r="F93" s="205"/>
      <c r="G93" s="411"/>
      <c r="H93" s="258"/>
      <c r="I93" s="258"/>
      <c r="J93" s="258"/>
      <c r="K93" s="258"/>
      <c r="L93" s="258"/>
      <c r="M93" s="411"/>
      <c r="N93" s="411"/>
      <c r="O93" s="258"/>
      <c r="P93" s="258"/>
      <c r="Q93" s="258"/>
      <c r="R93" s="258"/>
      <c r="S93" s="258"/>
      <c r="T93" s="411"/>
      <c r="U93" s="411"/>
      <c r="V93" s="258"/>
      <c r="W93" s="258"/>
      <c r="X93" s="258"/>
      <c r="Y93" s="258"/>
      <c r="Z93" s="258"/>
      <c r="AA93" s="257"/>
      <c r="AB93" s="411"/>
      <c r="AC93" s="258"/>
      <c r="AD93" s="258"/>
      <c r="AE93" s="258"/>
      <c r="AF93" s="258"/>
      <c r="AG93" s="258"/>
      <c r="AH93" s="411"/>
      <c r="AI93" s="411"/>
      <c r="AJ93" s="258"/>
      <c r="AK93" s="258"/>
      <c r="AL93" s="262">
        <f>SUM(G93:AJ93)</f>
        <v>0</v>
      </c>
      <c r="AM93" s="412">
        <f t="shared" si="4"/>
        <v>0</v>
      </c>
      <c r="AN93" s="265"/>
      <c r="AO93" s="413">
        <v>3000.0</v>
      </c>
      <c r="AP93" s="265"/>
      <c r="AQ93" s="414">
        <f t="shared" si="11"/>
        <v>0</v>
      </c>
      <c r="AR93" s="265"/>
      <c r="AS93" s="415">
        <v>3500.0</v>
      </c>
      <c r="AT93" s="265"/>
      <c r="AU93" s="414">
        <f t="shared" si="5"/>
        <v>0</v>
      </c>
      <c r="AV93" s="265"/>
      <c r="AW93" s="416">
        <v>4500.0</v>
      </c>
      <c r="AX93" s="265"/>
      <c r="AY93" s="265"/>
      <c r="AZ93" s="265"/>
      <c r="BA93" s="418"/>
      <c r="BB93" s="265"/>
      <c r="BC93" s="419">
        <f t="shared" si="14"/>
        <v>0</v>
      </c>
      <c r="BD93" s="419"/>
      <c r="BE93" s="419">
        <f t="shared" si="42"/>
        <v>0</v>
      </c>
      <c r="BF93" s="419"/>
      <c r="BG93" s="419">
        <f t="shared" si="43"/>
        <v>0</v>
      </c>
      <c r="BH93" s="419"/>
      <c r="BI93" s="419">
        <f t="shared" si="44"/>
        <v>0</v>
      </c>
      <c r="BJ93" s="419"/>
      <c r="BK93" s="419"/>
      <c r="BL93" s="419"/>
      <c r="BM93" s="420">
        <f t="shared" si="18"/>
        <v>0</v>
      </c>
      <c r="BN93" s="265"/>
      <c r="BO93" s="361" t="s">
        <v>413</v>
      </c>
      <c r="BP93" s="306"/>
      <c r="BQ93" s="263" t="b">
        <v>0</v>
      </c>
    </row>
    <row r="94" ht="15.75" customHeight="1">
      <c r="A94" s="311" t="s">
        <v>24</v>
      </c>
      <c r="B94" s="291" t="s">
        <v>43</v>
      </c>
      <c r="C94" s="291" t="s">
        <v>11</v>
      </c>
      <c r="D94" s="291" t="s">
        <v>141</v>
      </c>
      <c r="E94" s="291"/>
      <c r="F94" s="291"/>
      <c r="G94" s="268">
        <f t="shared" ref="G94:AK94" si="52">SUM(G93)</f>
        <v>0</v>
      </c>
      <c r="H94" s="268">
        <f t="shared" si="52"/>
        <v>0</v>
      </c>
      <c r="I94" s="268">
        <f t="shared" si="52"/>
        <v>0</v>
      </c>
      <c r="J94" s="268">
        <f t="shared" si="52"/>
        <v>0</v>
      </c>
      <c r="K94" s="268">
        <f t="shared" si="52"/>
        <v>0</v>
      </c>
      <c r="L94" s="268">
        <f t="shared" si="52"/>
        <v>0</v>
      </c>
      <c r="M94" s="268">
        <f t="shared" si="52"/>
        <v>0</v>
      </c>
      <c r="N94" s="268">
        <f t="shared" si="52"/>
        <v>0</v>
      </c>
      <c r="O94" s="268">
        <f t="shared" si="52"/>
        <v>0</v>
      </c>
      <c r="P94" s="268">
        <f t="shared" si="52"/>
        <v>0</v>
      </c>
      <c r="Q94" s="268">
        <f t="shared" si="52"/>
        <v>0</v>
      </c>
      <c r="R94" s="268">
        <f t="shared" si="52"/>
        <v>0</v>
      </c>
      <c r="S94" s="268">
        <f t="shared" si="52"/>
        <v>0</v>
      </c>
      <c r="T94" s="268">
        <f t="shared" si="52"/>
        <v>0</v>
      </c>
      <c r="U94" s="268">
        <f t="shared" si="52"/>
        <v>0</v>
      </c>
      <c r="V94" s="268">
        <f t="shared" si="52"/>
        <v>0</v>
      </c>
      <c r="W94" s="268">
        <f t="shared" si="52"/>
        <v>0</v>
      </c>
      <c r="X94" s="268">
        <f t="shared" si="52"/>
        <v>0</v>
      </c>
      <c r="Y94" s="268">
        <f t="shared" si="52"/>
        <v>0</v>
      </c>
      <c r="Z94" s="268">
        <f t="shared" si="52"/>
        <v>0</v>
      </c>
      <c r="AA94" s="268">
        <f t="shared" si="52"/>
        <v>0</v>
      </c>
      <c r="AB94" s="268">
        <f t="shared" si="52"/>
        <v>0</v>
      </c>
      <c r="AC94" s="268">
        <f t="shared" si="52"/>
        <v>0</v>
      </c>
      <c r="AD94" s="268">
        <f t="shared" si="52"/>
        <v>0</v>
      </c>
      <c r="AE94" s="268">
        <f t="shared" si="52"/>
        <v>0</v>
      </c>
      <c r="AF94" s="268">
        <f t="shared" si="52"/>
        <v>0</v>
      </c>
      <c r="AG94" s="268">
        <f t="shared" si="52"/>
        <v>0</v>
      </c>
      <c r="AH94" s="268">
        <f t="shared" si="52"/>
        <v>0</v>
      </c>
      <c r="AI94" s="268">
        <f t="shared" si="52"/>
        <v>0</v>
      </c>
      <c r="AJ94" s="268">
        <f t="shared" si="52"/>
        <v>0</v>
      </c>
      <c r="AK94" s="268">
        <f t="shared" si="52"/>
        <v>0</v>
      </c>
      <c r="AL94" s="269">
        <f>SUM(G94:AK94)</f>
        <v>0</v>
      </c>
      <c r="AM94" s="412">
        <f t="shared" si="4"/>
        <v>0</v>
      </c>
      <c r="AN94" s="376"/>
      <c r="AO94" s="413">
        <v>3000.0</v>
      </c>
      <c r="AP94" s="376"/>
      <c r="AQ94" s="414">
        <f t="shared" si="11"/>
        <v>0</v>
      </c>
      <c r="AR94" s="376"/>
      <c r="AS94" s="415">
        <v>3500.0</v>
      </c>
      <c r="AT94" s="376"/>
      <c r="AU94" s="414">
        <f t="shared" si="5"/>
        <v>0</v>
      </c>
      <c r="AV94" s="376"/>
      <c r="AW94" s="416">
        <v>4500.0</v>
      </c>
      <c r="AX94" s="376"/>
      <c r="AY94" s="376"/>
      <c r="AZ94" s="376"/>
      <c r="BA94" s="418"/>
      <c r="BB94" s="376"/>
      <c r="BC94" s="421">
        <f t="shared" si="14"/>
        <v>0</v>
      </c>
      <c r="BD94" s="421"/>
      <c r="BE94" s="421">
        <f t="shared" si="42"/>
        <v>0</v>
      </c>
      <c r="BF94" s="421"/>
      <c r="BG94" s="421">
        <f t="shared" si="43"/>
        <v>0</v>
      </c>
      <c r="BH94" s="421"/>
      <c r="BI94" s="421">
        <f t="shared" si="44"/>
        <v>0</v>
      </c>
      <c r="BJ94" s="421"/>
      <c r="BK94" s="421">
        <f>SUM(BK92:BK93)</f>
        <v>0</v>
      </c>
      <c r="BL94" s="421"/>
      <c r="BM94" s="422">
        <f t="shared" si="18"/>
        <v>0</v>
      </c>
      <c r="BN94" s="376"/>
      <c r="BO94" s="423" t="s">
        <v>415</v>
      </c>
      <c r="BP94" s="307"/>
      <c r="BQ94" s="270" t="b">
        <v>0</v>
      </c>
    </row>
    <row r="95" ht="15.75" customHeight="1">
      <c r="A95" s="310" t="s">
        <v>24</v>
      </c>
      <c r="B95" s="256" t="s">
        <v>68</v>
      </c>
      <c r="C95" s="256" t="s">
        <v>11</v>
      </c>
      <c r="D95" s="256" t="s">
        <v>394</v>
      </c>
      <c r="E95" s="205"/>
      <c r="F95" s="205"/>
      <c r="G95" s="411">
        <v>1.0</v>
      </c>
      <c r="H95" s="258">
        <v>1.0</v>
      </c>
      <c r="I95" s="258">
        <v>1.0</v>
      </c>
      <c r="J95" s="258">
        <v>1.0</v>
      </c>
      <c r="K95" s="258">
        <v>1.0</v>
      </c>
      <c r="L95" s="258">
        <v>1.0</v>
      </c>
      <c r="M95" s="411">
        <v>1.0</v>
      </c>
      <c r="N95" s="411">
        <v>1.0</v>
      </c>
      <c r="O95" s="258">
        <v>1.0</v>
      </c>
      <c r="P95" s="258">
        <v>1.0</v>
      </c>
      <c r="Q95" s="258">
        <v>1.0</v>
      </c>
      <c r="R95" s="258">
        <v>1.0</v>
      </c>
      <c r="S95" s="258">
        <v>1.0</v>
      </c>
      <c r="T95" s="411">
        <v>1.0</v>
      </c>
      <c r="U95" s="411">
        <v>1.0</v>
      </c>
      <c r="V95" s="258">
        <v>1.0</v>
      </c>
      <c r="W95" s="258">
        <v>1.0</v>
      </c>
      <c r="X95" s="258">
        <v>1.0</v>
      </c>
      <c r="Y95" s="258">
        <v>1.0</v>
      </c>
      <c r="Z95" s="259">
        <v>1.0</v>
      </c>
      <c r="AA95" s="257">
        <v>1.0</v>
      </c>
      <c r="AB95" s="411">
        <v>1.0</v>
      </c>
      <c r="AC95" s="258">
        <v>1.0</v>
      </c>
      <c r="AD95" s="258">
        <v>1.0</v>
      </c>
      <c r="AE95" s="258">
        <v>1.0</v>
      </c>
      <c r="AF95" s="258">
        <v>1.0</v>
      </c>
      <c r="AG95" s="258">
        <v>1.0</v>
      </c>
      <c r="AH95" s="411">
        <v>1.0</v>
      </c>
      <c r="AI95" s="411">
        <v>1.0</v>
      </c>
      <c r="AJ95" s="258">
        <v>1.0</v>
      </c>
      <c r="AK95" s="258"/>
      <c r="AL95" s="262">
        <f t="shared" ref="AL95:AL96" si="53">SUM(G95:AJ95)</f>
        <v>30</v>
      </c>
      <c r="AM95" s="412">
        <f t="shared" si="4"/>
        <v>21</v>
      </c>
      <c r="AN95" s="265"/>
      <c r="AO95" s="413">
        <v>3000.0</v>
      </c>
      <c r="AP95" s="265"/>
      <c r="AQ95" s="414">
        <f t="shared" si="11"/>
        <v>8</v>
      </c>
      <c r="AR95" s="265"/>
      <c r="AS95" s="415">
        <v>3500.0</v>
      </c>
      <c r="AT95" s="265"/>
      <c r="AU95" s="414">
        <f t="shared" si="5"/>
        <v>1</v>
      </c>
      <c r="AV95" s="265"/>
      <c r="AW95" s="416">
        <v>4500.0</v>
      </c>
      <c r="AX95" s="265"/>
      <c r="AY95" s="265"/>
      <c r="AZ95" s="265"/>
      <c r="BA95" s="418"/>
      <c r="BB95" s="265"/>
      <c r="BC95" s="419">
        <f t="shared" si="14"/>
        <v>63000</v>
      </c>
      <c r="BD95" s="419"/>
      <c r="BE95" s="419">
        <f t="shared" si="42"/>
        <v>28000</v>
      </c>
      <c r="BF95" s="419"/>
      <c r="BG95" s="419">
        <f t="shared" si="43"/>
        <v>4500</v>
      </c>
      <c r="BH95" s="419"/>
      <c r="BI95" s="419">
        <f t="shared" si="44"/>
        <v>0</v>
      </c>
      <c r="BJ95" s="419"/>
      <c r="BK95" s="419"/>
      <c r="BL95" s="419"/>
      <c r="BM95" s="420">
        <f t="shared" si="18"/>
        <v>95500</v>
      </c>
      <c r="BN95" s="265"/>
      <c r="BO95" s="361" t="s">
        <v>413</v>
      </c>
      <c r="BP95" s="265"/>
      <c r="BQ95" s="263" t="b">
        <v>0</v>
      </c>
    </row>
    <row r="96" ht="15.75" customHeight="1">
      <c r="A96" s="313" t="s">
        <v>24</v>
      </c>
      <c r="B96" s="314" t="s">
        <v>68</v>
      </c>
      <c r="C96" s="314" t="s">
        <v>11</v>
      </c>
      <c r="D96" s="314" t="s">
        <v>168</v>
      </c>
      <c r="E96" s="205"/>
      <c r="F96" s="205"/>
      <c r="G96" s="411">
        <v>1.0</v>
      </c>
      <c r="H96" s="258">
        <v>1.0</v>
      </c>
      <c r="I96" s="258">
        <v>1.0</v>
      </c>
      <c r="J96" s="258">
        <v>1.0</v>
      </c>
      <c r="K96" s="258">
        <v>1.0</v>
      </c>
      <c r="L96" s="258">
        <v>1.0</v>
      </c>
      <c r="M96" s="411">
        <v>1.0</v>
      </c>
      <c r="N96" s="411">
        <v>1.0</v>
      </c>
      <c r="O96" s="258">
        <v>1.0</v>
      </c>
      <c r="P96" s="258">
        <v>1.0</v>
      </c>
      <c r="Q96" s="258">
        <v>1.0</v>
      </c>
      <c r="R96" s="258">
        <v>1.0</v>
      </c>
      <c r="S96" s="258">
        <v>1.0</v>
      </c>
      <c r="T96" s="411">
        <v>1.0</v>
      </c>
      <c r="U96" s="411">
        <v>1.0</v>
      </c>
      <c r="V96" s="258">
        <v>1.0</v>
      </c>
      <c r="W96" s="258">
        <v>1.0</v>
      </c>
      <c r="X96" s="258">
        <v>1.0</v>
      </c>
      <c r="Y96" s="258">
        <v>1.0</v>
      </c>
      <c r="Z96" s="258">
        <v>1.0</v>
      </c>
      <c r="AA96" s="257">
        <v>1.0</v>
      </c>
      <c r="AB96" s="411">
        <v>1.0</v>
      </c>
      <c r="AC96" s="258">
        <v>1.0</v>
      </c>
      <c r="AD96" s="258">
        <v>1.0</v>
      </c>
      <c r="AE96" s="258">
        <v>1.0</v>
      </c>
      <c r="AF96" s="258">
        <v>1.0</v>
      </c>
      <c r="AG96" s="258">
        <v>1.0</v>
      </c>
      <c r="AH96" s="411">
        <v>1.0</v>
      </c>
      <c r="AI96" s="411">
        <v>1.0</v>
      </c>
      <c r="AJ96" s="258">
        <v>1.0</v>
      </c>
      <c r="AK96" s="258"/>
      <c r="AL96" s="262">
        <f t="shared" si="53"/>
        <v>30</v>
      </c>
      <c r="AM96" s="412">
        <f t="shared" si="4"/>
        <v>21</v>
      </c>
      <c r="AN96" s="265"/>
      <c r="AO96" s="413">
        <v>5000.0</v>
      </c>
      <c r="AP96" s="265"/>
      <c r="AQ96" s="414">
        <f t="shared" si="11"/>
        <v>8</v>
      </c>
      <c r="AR96" s="265"/>
      <c r="AS96" s="415">
        <v>5000.0</v>
      </c>
      <c r="AT96" s="265"/>
      <c r="AU96" s="414">
        <f t="shared" si="5"/>
        <v>1</v>
      </c>
      <c r="AV96" s="265"/>
      <c r="AW96" s="416">
        <v>5000.0</v>
      </c>
      <c r="AX96" s="265"/>
      <c r="AY96" s="265"/>
      <c r="AZ96" s="265"/>
      <c r="BA96" s="418"/>
      <c r="BB96" s="265"/>
      <c r="BC96" s="419">
        <f t="shared" si="14"/>
        <v>105000</v>
      </c>
      <c r="BD96" s="419"/>
      <c r="BE96" s="419">
        <f t="shared" si="42"/>
        <v>40000</v>
      </c>
      <c r="BF96" s="419"/>
      <c r="BG96" s="419">
        <f t="shared" si="43"/>
        <v>5000</v>
      </c>
      <c r="BH96" s="419"/>
      <c r="BI96" s="419">
        <f t="shared" si="44"/>
        <v>0</v>
      </c>
      <c r="BJ96" s="419"/>
      <c r="BK96" s="419">
        <v>60000.0</v>
      </c>
      <c r="BL96" s="419"/>
      <c r="BM96" s="420">
        <f t="shared" si="18"/>
        <v>90000</v>
      </c>
      <c r="BN96" s="265"/>
      <c r="BO96" s="361" t="s">
        <v>413</v>
      </c>
      <c r="BP96" s="265"/>
      <c r="BQ96" s="263" t="b">
        <v>0</v>
      </c>
    </row>
    <row r="97" ht="15.75" customHeight="1">
      <c r="A97" s="375" t="s">
        <v>24</v>
      </c>
      <c r="B97" s="291" t="s">
        <v>68</v>
      </c>
      <c r="C97" s="291" t="s">
        <v>11</v>
      </c>
      <c r="D97" s="291" t="s">
        <v>141</v>
      </c>
      <c r="E97" s="291"/>
      <c r="F97" s="291"/>
      <c r="G97" s="268">
        <f t="shared" ref="G97:AJ97" si="54">SUM(G95:G96)</f>
        <v>2</v>
      </c>
      <c r="H97" s="268">
        <f t="shared" si="54"/>
        <v>2</v>
      </c>
      <c r="I97" s="268">
        <f t="shared" si="54"/>
        <v>2</v>
      </c>
      <c r="J97" s="268">
        <f t="shared" si="54"/>
        <v>2</v>
      </c>
      <c r="K97" s="268">
        <f t="shared" si="54"/>
        <v>2</v>
      </c>
      <c r="L97" s="268">
        <f t="shared" si="54"/>
        <v>2</v>
      </c>
      <c r="M97" s="268">
        <f t="shared" si="54"/>
        <v>2</v>
      </c>
      <c r="N97" s="268">
        <f t="shared" si="54"/>
        <v>2</v>
      </c>
      <c r="O97" s="268">
        <f t="shared" si="54"/>
        <v>2</v>
      </c>
      <c r="P97" s="268">
        <f t="shared" si="54"/>
        <v>2</v>
      </c>
      <c r="Q97" s="268">
        <f t="shared" si="54"/>
        <v>2</v>
      </c>
      <c r="R97" s="268">
        <f t="shared" si="54"/>
        <v>2</v>
      </c>
      <c r="S97" s="268">
        <f t="shared" si="54"/>
        <v>2</v>
      </c>
      <c r="T97" s="268">
        <f t="shared" si="54"/>
        <v>2</v>
      </c>
      <c r="U97" s="268">
        <f t="shared" si="54"/>
        <v>2</v>
      </c>
      <c r="V97" s="268">
        <f t="shared" si="54"/>
        <v>2</v>
      </c>
      <c r="W97" s="268">
        <f t="shared" si="54"/>
        <v>2</v>
      </c>
      <c r="X97" s="268">
        <f t="shared" si="54"/>
        <v>2</v>
      </c>
      <c r="Y97" s="268">
        <f t="shared" si="54"/>
        <v>2</v>
      </c>
      <c r="Z97" s="268">
        <f t="shared" si="54"/>
        <v>2</v>
      </c>
      <c r="AA97" s="268">
        <f t="shared" si="54"/>
        <v>2</v>
      </c>
      <c r="AB97" s="268">
        <f t="shared" si="54"/>
        <v>2</v>
      </c>
      <c r="AC97" s="268">
        <f t="shared" si="54"/>
        <v>2</v>
      </c>
      <c r="AD97" s="268">
        <f t="shared" si="54"/>
        <v>2</v>
      </c>
      <c r="AE97" s="268">
        <f t="shared" si="54"/>
        <v>2</v>
      </c>
      <c r="AF97" s="268">
        <f t="shared" si="54"/>
        <v>2</v>
      </c>
      <c r="AG97" s="268">
        <f t="shared" si="54"/>
        <v>2</v>
      </c>
      <c r="AH97" s="268">
        <f t="shared" si="54"/>
        <v>2</v>
      </c>
      <c r="AI97" s="268">
        <f t="shared" si="54"/>
        <v>2</v>
      </c>
      <c r="AJ97" s="268">
        <f t="shared" si="54"/>
        <v>2</v>
      </c>
      <c r="AK97" s="268"/>
      <c r="AL97" s="269">
        <f>SUM(G97:AK97)</f>
        <v>60</v>
      </c>
      <c r="AM97" s="412">
        <f t="shared" si="4"/>
        <v>42</v>
      </c>
      <c r="AN97" s="376"/>
      <c r="AO97" s="413">
        <v>5000.0</v>
      </c>
      <c r="AP97" s="376"/>
      <c r="AQ97" s="414">
        <f t="shared" si="11"/>
        <v>16</v>
      </c>
      <c r="AR97" s="376"/>
      <c r="AS97" s="415">
        <v>5000.0</v>
      </c>
      <c r="AT97" s="376"/>
      <c r="AU97" s="414">
        <f t="shared" si="5"/>
        <v>2</v>
      </c>
      <c r="AV97" s="376"/>
      <c r="AW97" s="416">
        <v>5000.0</v>
      </c>
      <c r="AX97" s="376"/>
      <c r="AY97" s="376"/>
      <c r="AZ97" s="376"/>
      <c r="BA97" s="418"/>
      <c r="BB97" s="376"/>
      <c r="BC97" s="421">
        <f t="shared" si="14"/>
        <v>210000</v>
      </c>
      <c r="BD97" s="421"/>
      <c r="BE97" s="421">
        <f t="shared" si="42"/>
        <v>80000</v>
      </c>
      <c r="BF97" s="421"/>
      <c r="BG97" s="421">
        <f t="shared" si="43"/>
        <v>10000</v>
      </c>
      <c r="BH97" s="421"/>
      <c r="BI97" s="421">
        <f t="shared" si="44"/>
        <v>0</v>
      </c>
      <c r="BJ97" s="421"/>
      <c r="BK97" s="421">
        <f>SUM(BK95:BK96)</f>
        <v>60000</v>
      </c>
      <c r="BL97" s="421"/>
      <c r="BM97" s="422">
        <f t="shared" si="18"/>
        <v>240000</v>
      </c>
      <c r="BN97" s="376"/>
      <c r="BO97" s="423" t="s">
        <v>415</v>
      </c>
      <c r="BP97" s="307"/>
      <c r="BQ97" s="270" t="b">
        <v>0</v>
      </c>
    </row>
    <row r="98" ht="15.75" customHeight="1">
      <c r="A98" s="310" t="s">
        <v>24</v>
      </c>
      <c r="B98" s="256" t="s">
        <v>68</v>
      </c>
      <c r="C98" s="256" t="s">
        <v>15</v>
      </c>
      <c r="D98" s="256"/>
      <c r="E98" s="205"/>
      <c r="F98" s="205"/>
      <c r="G98" s="411"/>
      <c r="H98" s="258"/>
      <c r="I98" s="258"/>
      <c r="J98" s="258"/>
      <c r="K98" s="258"/>
      <c r="L98" s="258"/>
      <c r="M98" s="411"/>
      <c r="N98" s="411"/>
      <c r="O98" s="258"/>
      <c r="P98" s="258"/>
      <c r="Q98" s="258"/>
      <c r="R98" s="258"/>
      <c r="S98" s="258"/>
      <c r="T98" s="411"/>
      <c r="U98" s="411"/>
      <c r="V98" s="258"/>
      <c r="W98" s="258"/>
      <c r="X98" s="258"/>
      <c r="Y98" s="258"/>
      <c r="Z98" s="258"/>
      <c r="AA98" s="257"/>
      <c r="AB98" s="411"/>
      <c r="AC98" s="258"/>
      <c r="AD98" s="258"/>
      <c r="AE98" s="258"/>
      <c r="AF98" s="258"/>
      <c r="AG98" s="258"/>
      <c r="AH98" s="411"/>
      <c r="AI98" s="411"/>
      <c r="AJ98" s="258"/>
      <c r="AK98" s="258"/>
      <c r="AL98" s="262">
        <f t="shared" ref="AL98:AL99" si="55">SUM(G98:AJ98)</f>
        <v>0</v>
      </c>
      <c r="AM98" s="412">
        <f t="shared" si="4"/>
        <v>0</v>
      </c>
      <c r="AN98" s="265"/>
      <c r="AO98" s="413">
        <v>7700.0</v>
      </c>
      <c r="AP98" s="265"/>
      <c r="AQ98" s="414">
        <f t="shared" si="11"/>
        <v>0</v>
      </c>
      <c r="AR98" s="265"/>
      <c r="AS98" s="415">
        <v>9350.0</v>
      </c>
      <c r="AT98" s="265"/>
      <c r="AU98" s="414">
        <f t="shared" si="5"/>
        <v>0</v>
      </c>
      <c r="AV98" s="265"/>
      <c r="AW98" s="416">
        <v>9350.0</v>
      </c>
      <c r="AX98" s="265"/>
      <c r="AY98" s="265"/>
      <c r="AZ98" s="265"/>
      <c r="BA98" s="418"/>
      <c r="BB98" s="265"/>
      <c r="BC98" s="419">
        <f t="shared" si="14"/>
        <v>0</v>
      </c>
      <c r="BD98" s="419"/>
      <c r="BE98" s="419">
        <f t="shared" si="42"/>
        <v>0</v>
      </c>
      <c r="BF98" s="419"/>
      <c r="BG98" s="419">
        <f t="shared" si="43"/>
        <v>0</v>
      </c>
      <c r="BH98" s="419"/>
      <c r="BI98" s="419">
        <f t="shared" si="44"/>
        <v>0</v>
      </c>
      <c r="BJ98" s="419"/>
      <c r="BK98" s="419"/>
      <c r="BL98" s="419"/>
      <c r="BM98" s="420">
        <f t="shared" si="18"/>
        <v>0</v>
      </c>
      <c r="BN98" s="265"/>
      <c r="BO98" s="361" t="s">
        <v>416</v>
      </c>
      <c r="BP98" s="265"/>
      <c r="BQ98" s="263" t="b">
        <v>0</v>
      </c>
    </row>
    <row r="99" ht="15.75" customHeight="1">
      <c r="A99" s="313" t="s">
        <v>24</v>
      </c>
      <c r="B99" s="314" t="s">
        <v>68</v>
      </c>
      <c r="C99" s="314" t="s">
        <v>15</v>
      </c>
      <c r="D99" s="314"/>
      <c r="E99" s="205"/>
      <c r="F99" s="205"/>
      <c r="G99" s="411"/>
      <c r="H99" s="258"/>
      <c r="I99" s="258"/>
      <c r="J99" s="258"/>
      <c r="K99" s="258"/>
      <c r="L99" s="258"/>
      <c r="M99" s="411"/>
      <c r="N99" s="411"/>
      <c r="O99" s="258"/>
      <c r="P99" s="258"/>
      <c r="Q99" s="258"/>
      <c r="R99" s="258"/>
      <c r="S99" s="258"/>
      <c r="T99" s="411"/>
      <c r="U99" s="411"/>
      <c r="V99" s="258"/>
      <c r="W99" s="258"/>
      <c r="X99" s="258"/>
      <c r="Y99" s="258"/>
      <c r="Z99" s="258"/>
      <c r="AA99" s="257"/>
      <c r="AB99" s="411"/>
      <c r="AC99" s="258"/>
      <c r="AD99" s="258"/>
      <c r="AE99" s="258"/>
      <c r="AF99" s="258"/>
      <c r="AG99" s="258"/>
      <c r="AH99" s="411"/>
      <c r="AI99" s="411"/>
      <c r="AJ99" s="258"/>
      <c r="AK99" s="258"/>
      <c r="AL99" s="262">
        <f t="shared" si="55"/>
        <v>0</v>
      </c>
      <c r="AM99" s="412">
        <f t="shared" si="4"/>
        <v>0</v>
      </c>
      <c r="AN99" s="265"/>
      <c r="AO99" s="413">
        <v>7700.0</v>
      </c>
      <c r="AP99" s="265"/>
      <c r="AQ99" s="414">
        <f t="shared" si="11"/>
        <v>0</v>
      </c>
      <c r="AR99" s="265"/>
      <c r="AS99" s="415">
        <v>9350.0</v>
      </c>
      <c r="AT99" s="265"/>
      <c r="AU99" s="414">
        <f t="shared" si="5"/>
        <v>0</v>
      </c>
      <c r="AV99" s="265"/>
      <c r="AW99" s="416">
        <v>9350.0</v>
      </c>
      <c r="AX99" s="265"/>
      <c r="AY99" s="265"/>
      <c r="AZ99" s="265"/>
      <c r="BA99" s="418"/>
      <c r="BB99" s="265"/>
      <c r="BC99" s="419">
        <f t="shared" si="14"/>
        <v>0</v>
      </c>
      <c r="BD99" s="419"/>
      <c r="BE99" s="419">
        <f t="shared" si="42"/>
        <v>0</v>
      </c>
      <c r="BF99" s="419"/>
      <c r="BG99" s="419">
        <f t="shared" si="43"/>
        <v>0</v>
      </c>
      <c r="BH99" s="419"/>
      <c r="BI99" s="419">
        <f t="shared" si="44"/>
        <v>0</v>
      </c>
      <c r="BJ99" s="419"/>
      <c r="BK99" s="419"/>
      <c r="BL99" s="419"/>
      <c r="BM99" s="420">
        <f t="shared" si="18"/>
        <v>0</v>
      </c>
      <c r="BN99" s="265"/>
      <c r="BO99" s="361" t="s">
        <v>416</v>
      </c>
      <c r="BP99" s="265"/>
      <c r="BQ99" s="263" t="b">
        <v>0</v>
      </c>
    </row>
    <row r="100" ht="15.75" customHeight="1">
      <c r="A100" s="311" t="s">
        <v>24</v>
      </c>
      <c r="B100" s="291" t="s">
        <v>68</v>
      </c>
      <c r="C100" s="291" t="s">
        <v>11</v>
      </c>
      <c r="D100" s="291" t="s">
        <v>141</v>
      </c>
      <c r="E100" s="291"/>
      <c r="F100" s="291"/>
      <c r="G100" s="268">
        <f t="shared" ref="G100:AK100" si="56">SUM(G98:G99)</f>
        <v>0</v>
      </c>
      <c r="H100" s="268">
        <f t="shared" si="56"/>
        <v>0</v>
      </c>
      <c r="I100" s="268">
        <f t="shared" si="56"/>
        <v>0</v>
      </c>
      <c r="J100" s="268">
        <f t="shared" si="56"/>
        <v>0</v>
      </c>
      <c r="K100" s="268">
        <f t="shared" si="56"/>
        <v>0</v>
      </c>
      <c r="L100" s="268">
        <f t="shared" si="56"/>
        <v>0</v>
      </c>
      <c r="M100" s="268">
        <f t="shared" si="56"/>
        <v>0</v>
      </c>
      <c r="N100" s="268">
        <f t="shared" si="56"/>
        <v>0</v>
      </c>
      <c r="O100" s="268">
        <f t="shared" si="56"/>
        <v>0</v>
      </c>
      <c r="P100" s="268">
        <f t="shared" si="56"/>
        <v>0</v>
      </c>
      <c r="Q100" s="268">
        <f t="shared" si="56"/>
        <v>0</v>
      </c>
      <c r="R100" s="268">
        <f t="shared" si="56"/>
        <v>0</v>
      </c>
      <c r="S100" s="268">
        <f t="shared" si="56"/>
        <v>0</v>
      </c>
      <c r="T100" s="268">
        <f t="shared" si="56"/>
        <v>0</v>
      </c>
      <c r="U100" s="268">
        <f t="shared" si="56"/>
        <v>0</v>
      </c>
      <c r="V100" s="268">
        <f t="shared" si="56"/>
        <v>0</v>
      </c>
      <c r="W100" s="268">
        <f t="shared" si="56"/>
        <v>0</v>
      </c>
      <c r="X100" s="268">
        <f t="shared" si="56"/>
        <v>0</v>
      </c>
      <c r="Y100" s="268">
        <f t="shared" si="56"/>
        <v>0</v>
      </c>
      <c r="Z100" s="268">
        <f t="shared" si="56"/>
        <v>0</v>
      </c>
      <c r="AA100" s="268">
        <f t="shared" si="56"/>
        <v>0</v>
      </c>
      <c r="AB100" s="268">
        <f t="shared" si="56"/>
        <v>0</v>
      </c>
      <c r="AC100" s="268">
        <f t="shared" si="56"/>
        <v>0</v>
      </c>
      <c r="AD100" s="268">
        <f t="shared" si="56"/>
        <v>0</v>
      </c>
      <c r="AE100" s="268">
        <f t="shared" si="56"/>
        <v>0</v>
      </c>
      <c r="AF100" s="268">
        <f t="shared" si="56"/>
        <v>0</v>
      </c>
      <c r="AG100" s="268">
        <f t="shared" si="56"/>
        <v>0</v>
      </c>
      <c r="AH100" s="268">
        <f t="shared" si="56"/>
        <v>0</v>
      </c>
      <c r="AI100" s="268">
        <f t="shared" si="56"/>
        <v>0</v>
      </c>
      <c r="AJ100" s="268">
        <f t="shared" si="56"/>
        <v>0</v>
      </c>
      <c r="AK100" s="268">
        <f t="shared" si="56"/>
        <v>0</v>
      </c>
      <c r="AL100" s="269">
        <f>SUM(G100:AK100)</f>
        <v>0</v>
      </c>
      <c r="AM100" s="412">
        <f t="shared" si="4"/>
        <v>0</v>
      </c>
      <c r="AN100" s="376"/>
      <c r="AO100" s="413">
        <v>7700.0</v>
      </c>
      <c r="AP100" s="376"/>
      <c r="AQ100" s="414">
        <f t="shared" si="11"/>
        <v>0</v>
      </c>
      <c r="AR100" s="376"/>
      <c r="AS100" s="415">
        <v>9350.0</v>
      </c>
      <c r="AT100" s="376"/>
      <c r="AU100" s="414">
        <f t="shared" si="5"/>
        <v>0</v>
      </c>
      <c r="AV100" s="376"/>
      <c r="AW100" s="416">
        <v>9350.0</v>
      </c>
      <c r="AX100" s="376"/>
      <c r="AY100" s="315"/>
      <c r="AZ100" s="315"/>
      <c r="BA100" s="418"/>
      <c r="BB100" s="376"/>
      <c r="BC100" s="421">
        <f t="shared" si="14"/>
        <v>0</v>
      </c>
      <c r="BD100" s="421"/>
      <c r="BE100" s="421">
        <f t="shared" si="42"/>
        <v>0</v>
      </c>
      <c r="BF100" s="421"/>
      <c r="BG100" s="421">
        <f t="shared" si="43"/>
        <v>0</v>
      </c>
      <c r="BH100" s="421"/>
      <c r="BI100" s="421">
        <f t="shared" si="44"/>
        <v>0</v>
      </c>
      <c r="BJ100" s="421"/>
      <c r="BK100" s="421">
        <f>SUM(BK98:BK99)</f>
        <v>0</v>
      </c>
      <c r="BL100" s="421"/>
      <c r="BM100" s="422">
        <f t="shared" si="18"/>
        <v>0</v>
      </c>
      <c r="BN100" s="376"/>
      <c r="BO100" s="361" t="s">
        <v>416</v>
      </c>
      <c r="BP100" s="307"/>
      <c r="BQ100" s="270" t="b">
        <v>0</v>
      </c>
    </row>
    <row r="101" ht="15.75" customHeight="1">
      <c r="A101" s="313" t="s">
        <v>24</v>
      </c>
      <c r="B101" s="314" t="s">
        <v>74</v>
      </c>
      <c r="C101" s="314" t="s">
        <v>11</v>
      </c>
      <c r="D101" s="314" t="s">
        <v>163</v>
      </c>
      <c r="E101" s="205"/>
      <c r="F101" s="205"/>
      <c r="G101" s="411"/>
      <c r="H101" s="258"/>
      <c r="I101" s="258"/>
      <c r="J101" s="258"/>
      <c r="K101" s="258"/>
      <c r="L101" s="258"/>
      <c r="M101" s="411"/>
      <c r="N101" s="411"/>
      <c r="O101" s="258"/>
      <c r="P101" s="258"/>
      <c r="Q101" s="258"/>
      <c r="R101" s="258"/>
      <c r="S101" s="258"/>
      <c r="T101" s="411"/>
      <c r="U101" s="411"/>
      <c r="V101" s="258"/>
      <c r="W101" s="258"/>
      <c r="X101" s="258"/>
      <c r="Y101" s="258"/>
      <c r="Z101" s="258"/>
      <c r="AA101" s="257"/>
      <c r="AB101" s="411"/>
      <c r="AC101" s="258"/>
      <c r="AD101" s="258"/>
      <c r="AE101" s="258"/>
      <c r="AF101" s="258"/>
      <c r="AG101" s="258"/>
      <c r="AH101" s="411"/>
      <c r="AI101" s="411"/>
      <c r="AJ101" s="258"/>
      <c r="AK101" s="258"/>
      <c r="AL101" s="262">
        <f t="shared" ref="AL101:AL102" si="57">SUM(G101:AJ101)</f>
        <v>0</v>
      </c>
      <c r="AM101" s="412">
        <f t="shared" si="4"/>
        <v>0</v>
      </c>
      <c r="AN101" s="265"/>
      <c r="AO101" s="413">
        <v>3000.0</v>
      </c>
      <c r="AP101" s="265"/>
      <c r="AQ101" s="414">
        <f t="shared" si="11"/>
        <v>0</v>
      </c>
      <c r="AR101" s="265"/>
      <c r="AS101" s="415">
        <v>3500.0</v>
      </c>
      <c r="AT101" s="265"/>
      <c r="AU101" s="414">
        <f t="shared" si="5"/>
        <v>0</v>
      </c>
      <c r="AV101" s="265"/>
      <c r="AW101" s="416">
        <v>4500.0</v>
      </c>
      <c r="AX101" s="265"/>
      <c r="AY101" s="265"/>
      <c r="AZ101" s="265"/>
      <c r="BA101" s="418"/>
      <c r="BB101" s="265"/>
      <c r="BC101" s="419">
        <f t="shared" si="14"/>
        <v>0</v>
      </c>
      <c r="BD101" s="419"/>
      <c r="BE101" s="419">
        <f t="shared" si="42"/>
        <v>0</v>
      </c>
      <c r="BF101" s="419"/>
      <c r="BG101" s="419">
        <f t="shared" si="43"/>
        <v>0</v>
      </c>
      <c r="BH101" s="419"/>
      <c r="BI101" s="419">
        <f t="shared" si="44"/>
        <v>0</v>
      </c>
      <c r="BJ101" s="419"/>
      <c r="BK101" s="419"/>
      <c r="BL101" s="419"/>
      <c r="BM101" s="420">
        <f t="shared" si="18"/>
        <v>0</v>
      </c>
      <c r="BN101" s="265"/>
      <c r="BO101" s="361" t="s">
        <v>413</v>
      </c>
      <c r="BP101" s="265"/>
      <c r="BQ101" s="263" t="b">
        <v>0</v>
      </c>
    </row>
    <row r="102" ht="15.75" customHeight="1">
      <c r="A102" s="313" t="s">
        <v>24</v>
      </c>
      <c r="B102" s="314" t="s">
        <v>74</v>
      </c>
      <c r="C102" s="314" t="s">
        <v>11</v>
      </c>
      <c r="D102" s="314"/>
      <c r="E102" s="205"/>
      <c r="F102" s="205"/>
      <c r="G102" s="411"/>
      <c r="H102" s="258"/>
      <c r="I102" s="258"/>
      <c r="J102" s="258"/>
      <c r="K102" s="258"/>
      <c r="L102" s="258"/>
      <c r="M102" s="411"/>
      <c r="N102" s="411"/>
      <c r="O102" s="258"/>
      <c r="P102" s="258"/>
      <c r="Q102" s="258"/>
      <c r="R102" s="258"/>
      <c r="S102" s="258"/>
      <c r="T102" s="411"/>
      <c r="U102" s="411"/>
      <c r="V102" s="258"/>
      <c r="W102" s="258"/>
      <c r="X102" s="258"/>
      <c r="Y102" s="258"/>
      <c r="Z102" s="258"/>
      <c r="AA102" s="257"/>
      <c r="AB102" s="411"/>
      <c r="AC102" s="258"/>
      <c r="AD102" s="258"/>
      <c r="AE102" s="258"/>
      <c r="AF102" s="258"/>
      <c r="AG102" s="258"/>
      <c r="AH102" s="411"/>
      <c r="AI102" s="411"/>
      <c r="AJ102" s="258"/>
      <c r="AK102" s="258"/>
      <c r="AL102" s="262">
        <f t="shared" si="57"/>
        <v>0</v>
      </c>
      <c r="AM102" s="412">
        <f t="shared" si="4"/>
        <v>0</v>
      </c>
      <c r="AN102" s="265"/>
      <c r="AO102" s="413">
        <v>4500.0</v>
      </c>
      <c r="AP102" s="265"/>
      <c r="AQ102" s="414">
        <f t="shared" si="11"/>
        <v>0</v>
      </c>
      <c r="AR102" s="265"/>
      <c r="AS102" s="415">
        <v>4500.0</v>
      </c>
      <c r="AT102" s="265"/>
      <c r="AU102" s="414">
        <f t="shared" si="5"/>
        <v>0</v>
      </c>
      <c r="AV102" s="265"/>
      <c r="AW102" s="416">
        <v>4500.0</v>
      </c>
      <c r="AX102" s="265"/>
      <c r="AY102" s="265"/>
      <c r="AZ102" s="265"/>
      <c r="BA102" s="418"/>
      <c r="BB102" s="265"/>
      <c r="BC102" s="419">
        <f t="shared" si="14"/>
        <v>0</v>
      </c>
      <c r="BD102" s="419"/>
      <c r="BE102" s="419">
        <f t="shared" si="42"/>
        <v>0</v>
      </c>
      <c r="BF102" s="419"/>
      <c r="BG102" s="419">
        <f t="shared" si="43"/>
        <v>0</v>
      </c>
      <c r="BH102" s="419"/>
      <c r="BI102" s="419">
        <f t="shared" si="44"/>
        <v>0</v>
      </c>
      <c r="BJ102" s="419"/>
      <c r="BK102" s="419"/>
      <c r="BL102" s="419"/>
      <c r="BM102" s="420">
        <f t="shared" si="18"/>
        <v>0</v>
      </c>
      <c r="BN102" s="265"/>
      <c r="BO102" s="361" t="s">
        <v>413</v>
      </c>
      <c r="BP102" s="265"/>
      <c r="BQ102" s="263" t="b">
        <v>0</v>
      </c>
    </row>
    <row r="103" ht="15.75" customHeight="1">
      <c r="A103" s="311" t="s">
        <v>24</v>
      </c>
      <c r="B103" s="291" t="s">
        <v>74</v>
      </c>
      <c r="C103" s="291" t="s">
        <v>11</v>
      </c>
      <c r="D103" s="291" t="s">
        <v>141</v>
      </c>
      <c r="E103" s="291"/>
      <c r="F103" s="291"/>
      <c r="G103" s="268">
        <f t="shared" ref="G103:AK103" si="58">SUM(G101:G102)</f>
        <v>0</v>
      </c>
      <c r="H103" s="268">
        <f t="shared" si="58"/>
        <v>0</v>
      </c>
      <c r="I103" s="268">
        <f t="shared" si="58"/>
        <v>0</v>
      </c>
      <c r="J103" s="268">
        <f t="shared" si="58"/>
        <v>0</v>
      </c>
      <c r="K103" s="268">
        <f t="shared" si="58"/>
        <v>0</v>
      </c>
      <c r="L103" s="268">
        <f t="shared" si="58"/>
        <v>0</v>
      </c>
      <c r="M103" s="268">
        <f t="shared" si="58"/>
        <v>0</v>
      </c>
      <c r="N103" s="268">
        <f t="shared" si="58"/>
        <v>0</v>
      </c>
      <c r="O103" s="268">
        <f t="shared" si="58"/>
        <v>0</v>
      </c>
      <c r="P103" s="268">
        <f t="shared" si="58"/>
        <v>0</v>
      </c>
      <c r="Q103" s="268">
        <f t="shared" si="58"/>
        <v>0</v>
      </c>
      <c r="R103" s="268">
        <f t="shared" si="58"/>
        <v>0</v>
      </c>
      <c r="S103" s="268">
        <f t="shared" si="58"/>
        <v>0</v>
      </c>
      <c r="T103" s="268">
        <f t="shared" si="58"/>
        <v>0</v>
      </c>
      <c r="U103" s="268">
        <f t="shared" si="58"/>
        <v>0</v>
      </c>
      <c r="V103" s="268">
        <f t="shared" si="58"/>
        <v>0</v>
      </c>
      <c r="W103" s="268">
        <f t="shared" si="58"/>
        <v>0</v>
      </c>
      <c r="X103" s="268">
        <f t="shared" si="58"/>
        <v>0</v>
      </c>
      <c r="Y103" s="268">
        <f t="shared" si="58"/>
        <v>0</v>
      </c>
      <c r="Z103" s="268">
        <f t="shared" si="58"/>
        <v>0</v>
      </c>
      <c r="AA103" s="268">
        <f t="shared" si="58"/>
        <v>0</v>
      </c>
      <c r="AB103" s="268">
        <f t="shared" si="58"/>
        <v>0</v>
      </c>
      <c r="AC103" s="268">
        <f t="shared" si="58"/>
        <v>0</v>
      </c>
      <c r="AD103" s="268">
        <f t="shared" si="58"/>
        <v>0</v>
      </c>
      <c r="AE103" s="268">
        <f t="shared" si="58"/>
        <v>0</v>
      </c>
      <c r="AF103" s="268">
        <f t="shared" si="58"/>
        <v>0</v>
      </c>
      <c r="AG103" s="268">
        <f t="shared" si="58"/>
        <v>0</v>
      </c>
      <c r="AH103" s="268">
        <f t="shared" si="58"/>
        <v>0</v>
      </c>
      <c r="AI103" s="268">
        <f t="shared" si="58"/>
        <v>0</v>
      </c>
      <c r="AJ103" s="268">
        <f t="shared" si="58"/>
        <v>0</v>
      </c>
      <c r="AK103" s="268">
        <f t="shared" si="58"/>
        <v>0</v>
      </c>
      <c r="AL103" s="269">
        <f>SUM(G103:AK103)</f>
        <v>0</v>
      </c>
      <c r="AM103" s="412">
        <f t="shared" si="4"/>
        <v>0</v>
      </c>
      <c r="AN103" s="315"/>
      <c r="AO103" s="413">
        <v>3000.0</v>
      </c>
      <c r="AP103" s="315"/>
      <c r="AQ103" s="414">
        <f t="shared" si="11"/>
        <v>0</v>
      </c>
      <c r="AR103" s="315"/>
      <c r="AS103" s="415">
        <v>3500.0</v>
      </c>
      <c r="AT103" s="315"/>
      <c r="AU103" s="414">
        <f t="shared" si="5"/>
        <v>0</v>
      </c>
      <c r="AV103" s="315"/>
      <c r="AW103" s="416">
        <v>4500.0</v>
      </c>
      <c r="AX103" s="315"/>
      <c r="AY103" s="315"/>
      <c r="AZ103" s="315"/>
      <c r="BA103" s="418"/>
      <c r="BB103" s="315"/>
      <c r="BC103" s="421">
        <f t="shared" si="14"/>
        <v>0</v>
      </c>
      <c r="BD103" s="432"/>
      <c r="BE103" s="421">
        <f t="shared" si="42"/>
        <v>0</v>
      </c>
      <c r="BF103" s="432"/>
      <c r="BG103" s="421">
        <f t="shared" si="43"/>
        <v>0</v>
      </c>
      <c r="BH103" s="432"/>
      <c r="BI103" s="421">
        <f t="shared" si="44"/>
        <v>0</v>
      </c>
      <c r="BJ103" s="432"/>
      <c r="BK103" s="421">
        <f>SUM(BK100:BK101)</f>
        <v>0</v>
      </c>
      <c r="BL103" s="432"/>
      <c r="BM103" s="422">
        <f t="shared" si="18"/>
        <v>0</v>
      </c>
      <c r="BN103" s="315"/>
      <c r="BO103" s="423" t="s">
        <v>415</v>
      </c>
      <c r="BP103" s="315"/>
      <c r="BQ103" s="270" t="b">
        <v>0</v>
      </c>
    </row>
    <row r="104" ht="15.75" customHeight="1">
      <c r="A104" s="313" t="s">
        <v>24</v>
      </c>
      <c r="B104" s="314" t="s">
        <v>74</v>
      </c>
      <c r="C104" s="314" t="s">
        <v>15</v>
      </c>
      <c r="D104" s="314" t="s">
        <v>257</v>
      </c>
      <c r="E104" s="205"/>
      <c r="F104" s="205"/>
      <c r="G104" s="411"/>
      <c r="H104" s="258"/>
      <c r="I104" s="258"/>
      <c r="J104" s="258"/>
      <c r="K104" s="258"/>
      <c r="L104" s="258"/>
      <c r="M104" s="411"/>
      <c r="N104" s="411"/>
      <c r="O104" s="258"/>
      <c r="P104" s="258"/>
      <c r="Q104" s="258"/>
      <c r="R104" s="258"/>
      <c r="S104" s="258"/>
      <c r="T104" s="411"/>
      <c r="U104" s="411"/>
      <c r="V104" s="258"/>
      <c r="W104" s="258"/>
      <c r="X104" s="258"/>
      <c r="Y104" s="258"/>
      <c r="Z104" s="258"/>
      <c r="AA104" s="257"/>
      <c r="AB104" s="411"/>
      <c r="AC104" s="258"/>
      <c r="AD104" s="258"/>
      <c r="AE104" s="258"/>
      <c r="AF104" s="258"/>
      <c r="AG104" s="258"/>
      <c r="AH104" s="411"/>
      <c r="AI104" s="411"/>
      <c r="AJ104" s="258"/>
      <c r="AK104" s="258"/>
      <c r="AL104" s="262">
        <f t="shared" ref="AL104:AL105" si="59">SUM(G104:AJ104)</f>
        <v>0</v>
      </c>
      <c r="AM104" s="412">
        <f t="shared" si="4"/>
        <v>0</v>
      </c>
      <c r="AN104" s="317"/>
      <c r="AO104" s="413">
        <v>7700.0</v>
      </c>
      <c r="AP104" s="317"/>
      <c r="AQ104" s="414">
        <f t="shared" si="11"/>
        <v>0</v>
      </c>
      <c r="AR104" s="317"/>
      <c r="AS104" s="415">
        <v>9350.0</v>
      </c>
      <c r="AT104" s="317"/>
      <c r="AU104" s="414">
        <f t="shared" si="5"/>
        <v>0</v>
      </c>
      <c r="AV104" s="317"/>
      <c r="AW104" s="416">
        <v>9350.0</v>
      </c>
      <c r="AX104" s="317"/>
      <c r="AY104" s="317"/>
      <c r="AZ104" s="317"/>
      <c r="BA104" s="418"/>
      <c r="BB104" s="317"/>
      <c r="BC104" s="419">
        <f t="shared" si="14"/>
        <v>0</v>
      </c>
      <c r="BD104" s="445"/>
      <c r="BE104" s="419">
        <f t="shared" si="42"/>
        <v>0</v>
      </c>
      <c r="BF104" s="445"/>
      <c r="BG104" s="419">
        <f t="shared" si="43"/>
        <v>0</v>
      </c>
      <c r="BH104" s="445"/>
      <c r="BI104" s="419">
        <f t="shared" si="44"/>
        <v>0</v>
      </c>
      <c r="BJ104" s="445"/>
      <c r="BK104" s="419"/>
      <c r="BL104" s="445"/>
      <c r="BM104" s="420">
        <f t="shared" si="18"/>
        <v>0</v>
      </c>
      <c r="BN104" s="317"/>
      <c r="BO104" s="361" t="s">
        <v>416</v>
      </c>
      <c r="BP104" s="317"/>
      <c r="BQ104" s="263" t="b">
        <v>0</v>
      </c>
    </row>
    <row r="105" ht="15.75" customHeight="1">
      <c r="A105" s="313" t="s">
        <v>24</v>
      </c>
      <c r="B105" s="314" t="s">
        <v>74</v>
      </c>
      <c r="C105" s="314" t="s">
        <v>15</v>
      </c>
      <c r="D105" s="314" t="s">
        <v>253</v>
      </c>
      <c r="E105" s="205"/>
      <c r="F105" s="205"/>
      <c r="G105" s="411"/>
      <c r="H105" s="258"/>
      <c r="I105" s="258"/>
      <c r="J105" s="258"/>
      <c r="K105" s="258"/>
      <c r="L105" s="258"/>
      <c r="M105" s="411"/>
      <c r="N105" s="411"/>
      <c r="O105" s="258"/>
      <c r="P105" s="258"/>
      <c r="Q105" s="258"/>
      <c r="R105" s="258"/>
      <c r="S105" s="258"/>
      <c r="T105" s="411"/>
      <c r="U105" s="411"/>
      <c r="V105" s="258"/>
      <c r="W105" s="258"/>
      <c r="X105" s="258"/>
      <c r="Y105" s="258"/>
      <c r="Z105" s="258"/>
      <c r="AA105" s="257"/>
      <c r="AB105" s="411"/>
      <c r="AC105" s="258"/>
      <c r="AD105" s="258"/>
      <c r="AE105" s="258"/>
      <c r="AF105" s="258"/>
      <c r="AG105" s="258"/>
      <c r="AH105" s="411"/>
      <c r="AI105" s="411"/>
      <c r="AJ105" s="258"/>
      <c r="AK105" s="258"/>
      <c r="AL105" s="262">
        <f t="shared" si="59"/>
        <v>0</v>
      </c>
      <c r="AM105" s="412">
        <f t="shared" si="4"/>
        <v>0</v>
      </c>
      <c r="AN105" s="265"/>
      <c r="AO105" s="413">
        <v>7700.0</v>
      </c>
      <c r="AP105" s="265"/>
      <c r="AQ105" s="414">
        <f t="shared" si="11"/>
        <v>0</v>
      </c>
      <c r="AR105" s="265"/>
      <c r="AS105" s="415">
        <v>9350.0</v>
      </c>
      <c r="AT105" s="265"/>
      <c r="AU105" s="414">
        <f t="shared" si="5"/>
        <v>0</v>
      </c>
      <c r="AV105" s="265"/>
      <c r="AW105" s="416">
        <v>9350.0</v>
      </c>
      <c r="AX105" s="265"/>
      <c r="AY105" s="265"/>
      <c r="AZ105" s="265"/>
      <c r="BA105" s="418"/>
      <c r="BB105" s="265"/>
      <c r="BC105" s="419">
        <f t="shared" si="14"/>
        <v>0</v>
      </c>
      <c r="BD105" s="419"/>
      <c r="BE105" s="419">
        <f t="shared" si="42"/>
        <v>0</v>
      </c>
      <c r="BF105" s="419"/>
      <c r="BG105" s="419">
        <f t="shared" si="43"/>
        <v>0</v>
      </c>
      <c r="BH105" s="419"/>
      <c r="BI105" s="419">
        <f t="shared" si="44"/>
        <v>0</v>
      </c>
      <c r="BJ105" s="419"/>
      <c r="BK105" s="419"/>
      <c r="BL105" s="419"/>
      <c r="BM105" s="420">
        <f t="shared" si="18"/>
        <v>0</v>
      </c>
      <c r="BN105" s="265"/>
      <c r="BO105" s="361" t="s">
        <v>413</v>
      </c>
      <c r="BP105" s="265"/>
      <c r="BQ105" s="263" t="b">
        <v>0</v>
      </c>
    </row>
    <row r="106" ht="15.75" customHeight="1">
      <c r="A106" s="311" t="s">
        <v>24</v>
      </c>
      <c r="B106" s="291" t="s">
        <v>74</v>
      </c>
      <c r="C106" s="291" t="s">
        <v>15</v>
      </c>
      <c r="D106" s="291" t="s">
        <v>245</v>
      </c>
      <c r="E106" s="291"/>
      <c r="F106" s="291"/>
      <c r="G106" s="318">
        <f t="shared" ref="G106:AK106" si="60">SUM(G104:G105)</f>
        <v>0</v>
      </c>
      <c r="H106" s="318">
        <f t="shared" si="60"/>
        <v>0</v>
      </c>
      <c r="I106" s="318">
        <f t="shared" si="60"/>
        <v>0</v>
      </c>
      <c r="J106" s="318">
        <f t="shared" si="60"/>
        <v>0</v>
      </c>
      <c r="K106" s="318">
        <f t="shared" si="60"/>
        <v>0</v>
      </c>
      <c r="L106" s="318">
        <f t="shared" si="60"/>
        <v>0</v>
      </c>
      <c r="M106" s="318">
        <f t="shared" si="60"/>
        <v>0</v>
      </c>
      <c r="N106" s="318">
        <f t="shared" si="60"/>
        <v>0</v>
      </c>
      <c r="O106" s="318">
        <f t="shared" si="60"/>
        <v>0</v>
      </c>
      <c r="P106" s="318">
        <f t="shared" si="60"/>
        <v>0</v>
      </c>
      <c r="Q106" s="318">
        <f t="shared" si="60"/>
        <v>0</v>
      </c>
      <c r="R106" s="318">
        <f t="shared" si="60"/>
        <v>0</v>
      </c>
      <c r="S106" s="318">
        <f t="shared" si="60"/>
        <v>0</v>
      </c>
      <c r="T106" s="318">
        <f t="shared" si="60"/>
        <v>0</v>
      </c>
      <c r="U106" s="318">
        <f t="shared" si="60"/>
        <v>0</v>
      </c>
      <c r="V106" s="318">
        <f t="shared" si="60"/>
        <v>0</v>
      </c>
      <c r="W106" s="318">
        <f t="shared" si="60"/>
        <v>0</v>
      </c>
      <c r="X106" s="318">
        <f t="shared" si="60"/>
        <v>0</v>
      </c>
      <c r="Y106" s="318">
        <f t="shared" si="60"/>
        <v>0</v>
      </c>
      <c r="Z106" s="318">
        <f t="shared" si="60"/>
        <v>0</v>
      </c>
      <c r="AA106" s="318">
        <f t="shared" si="60"/>
        <v>0</v>
      </c>
      <c r="AB106" s="318">
        <f t="shared" si="60"/>
        <v>0</v>
      </c>
      <c r="AC106" s="318">
        <f t="shared" si="60"/>
        <v>0</v>
      </c>
      <c r="AD106" s="318">
        <f t="shared" si="60"/>
        <v>0</v>
      </c>
      <c r="AE106" s="318">
        <f t="shared" si="60"/>
        <v>0</v>
      </c>
      <c r="AF106" s="318">
        <f t="shared" si="60"/>
        <v>0</v>
      </c>
      <c r="AG106" s="318">
        <f t="shared" si="60"/>
        <v>0</v>
      </c>
      <c r="AH106" s="318">
        <f t="shared" si="60"/>
        <v>0</v>
      </c>
      <c r="AI106" s="318">
        <f t="shared" si="60"/>
        <v>0</v>
      </c>
      <c r="AJ106" s="318">
        <f t="shared" si="60"/>
        <v>0</v>
      </c>
      <c r="AK106" s="318">
        <f t="shared" si="60"/>
        <v>0</v>
      </c>
      <c r="AL106" s="269">
        <f>SUM(G106:AK106)</f>
        <v>0</v>
      </c>
      <c r="AM106" s="412">
        <f t="shared" si="4"/>
        <v>0</v>
      </c>
      <c r="AN106" s="446"/>
      <c r="AO106" s="413">
        <v>7700.0</v>
      </c>
      <c r="AP106" s="446"/>
      <c r="AQ106" s="414">
        <f t="shared" si="11"/>
        <v>0</v>
      </c>
      <c r="AR106" s="315"/>
      <c r="AS106" s="415">
        <v>9350.0</v>
      </c>
      <c r="AT106" s="315"/>
      <c r="AU106" s="414">
        <f t="shared" si="5"/>
        <v>0</v>
      </c>
      <c r="AV106" s="315"/>
      <c r="AW106" s="416">
        <v>9350.0</v>
      </c>
      <c r="AX106" s="315"/>
      <c r="AY106" s="446"/>
      <c r="AZ106" s="446"/>
      <c r="BA106" s="418"/>
      <c r="BB106" s="446"/>
      <c r="BC106" s="421">
        <f t="shared" si="14"/>
        <v>0</v>
      </c>
      <c r="BD106" s="447"/>
      <c r="BE106" s="421">
        <f t="shared" si="42"/>
        <v>0</v>
      </c>
      <c r="BF106" s="447"/>
      <c r="BG106" s="421">
        <f t="shared" si="43"/>
        <v>0</v>
      </c>
      <c r="BH106" s="447"/>
      <c r="BI106" s="421">
        <f t="shared" si="44"/>
        <v>0</v>
      </c>
      <c r="BJ106" s="447"/>
      <c r="BK106" s="421">
        <f>SUM(BK104:BK105)</f>
        <v>0</v>
      </c>
      <c r="BL106" s="447"/>
      <c r="BM106" s="422">
        <f t="shared" si="18"/>
        <v>0</v>
      </c>
      <c r="BN106" s="446"/>
      <c r="BO106" s="423" t="s">
        <v>415</v>
      </c>
      <c r="BP106" s="315"/>
      <c r="BQ106" s="270" t="b">
        <v>0</v>
      </c>
    </row>
    <row r="107" ht="15.75" customHeight="1">
      <c r="A107" s="313" t="s">
        <v>24</v>
      </c>
      <c r="B107" s="314" t="s">
        <v>74</v>
      </c>
      <c r="C107" s="256" t="s">
        <v>22</v>
      </c>
      <c r="D107" s="256" t="s">
        <v>280</v>
      </c>
      <c r="E107" s="205"/>
      <c r="F107" s="205"/>
      <c r="G107" s="411"/>
      <c r="H107" s="258"/>
      <c r="I107" s="258"/>
      <c r="J107" s="258"/>
      <c r="K107" s="258"/>
      <c r="L107" s="258"/>
      <c r="M107" s="411"/>
      <c r="N107" s="411"/>
      <c r="O107" s="258"/>
      <c r="P107" s="258"/>
      <c r="Q107" s="258"/>
      <c r="R107" s="258"/>
      <c r="S107" s="258"/>
      <c r="T107" s="411"/>
      <c r="U107" s="411"/>
      <c r="V107" s="258"/>
      <c r="W107" s="258"/>
      <c r="X107" s="258"/>
      <c r="Y107" s="258"/>
      <c r="Z107" s="258"/>
      <c r="AA107" s="257"/>
      <c r="AB107" s="411"/>
      <c r="AC107" s="258"/>
      <c r="AD107" s="258"/>
      <c r="AE107" s="258"/>
      <c r="AF107" s="258"/>
      <c r="AG107" s="258"/>
      <c r="AH107" s="411"/>
      <c r="AI107" s="411"/>
      <c r="AJ107" s="258"/>
      <c r="AK107" s="258"/>
      <c r="AL107" s="262">
        <f>SUM(G107:AJ107)</f>
        <v>0</v>
      </c>
      <c r="AM107" s="412">
        <f t="shared" si="4"/>
        <v>0</v>
      </c>
      <c r="AN107" s="265"/>
      <c r="AO107" s="413">
        <v>18000.0</v>
      </c>
      <c r="AP107" s="265"/>
      <c r="AQ107" s="414">
        <f t="shared" si="11"/>
        <v>0</v>
      </c>
      <c r="AR107" s="265"/>
      <c r="AS107" s="415">
        <v>18000.0</v>
      </c>
      <c r="AT107" s="265"/>
      <c r="AU107" s="414">
        <f t="shared" si="5"/>
        <v>0</v>
      </c>
      <c r="AV107" s="265"/>
      <c r="AW107" s="416">
        <v>18000.0</v>
      </c>
      <c r="AX107" s="265"/>
      <c r="AY107" s="265"/>
      <c r="AZ107" s="265"/>
      <c r="BA107" s="418"/>
      <c r="BB107" s="265"/>
      <c r="BC107" s="419">
        <f t="shared" si="14"/>
        <v>0</v>
      </c>
      <c r="BD107" s="419"/>
      <c r="BE107" s="419">
        <f t="shared" si="42"/>
        <v>0</v>
      </c>
      <c r="BF107" s="419"/>
      <c r="BG107" s="419">
        <f t="shared" si="43"/>
        <v>0</v>
      </c>
      <c r="BH107" s="419"/>
      <c r="BI107" s="419">
        <f t="shared" si="44"/>
        <v>0</v>
      </c>
      <c r="BJ107" s="419"/>
      <c r="BK107" s="419"/>
      <c r="BL107" s="419"/>
      <c r="BM107" s="420">
        <f t="shared" si="18"/>
        <v>0</v>
      </c>
      <c r="BN107" s="265"/>
      <c r="BO107" s="361" t="s">
        <v>413</v>
      </c>
      <c r="BP107" s="265"/>
      <c r="BQ107" s="263" t="b">
        <v>0</v>
      </c>
    </row>
    <row r="108" ht="15.75" customHeight="1">
      <c r="A108" s="311" t="s">
        <v>24</v>
      </c>
      <c r="B108" s="291" t="s">
        <v>74</v>
      </c>
      <c r="C108" s="291" t="s">
        <v>22</v>
      </c>
      <c r="D108" s="291" t="s">
        <v>279</v>
      </c>
      <c r="E108" s="291"/>
      <c r="F108" s="291"/>
      <c r="G108" s="268">
        <f t="shared" ref="G108:AK108" si="61">SUM(G107)</f>
        <v>0</v>
      </c>
      <c r="H108" s="268">
        <f t="shared" si="61"/>
        <v>0</v>
      </c>
      <c r="I108" s="268">
        <f t="shared" si="61"/>
        <v>0</v>
      </c>
      <c r="J108" s="268">
        <f t="shared" si="61"/>
        <v>0</v>
      </c>
      <c r="K108" s="268">
        <f t="shared" si="61"/>
        <v>0</v>
      </c>
      <c r="L108" s="268">
        <f t="shared" si="61"/>
        <v>0</v>
      </c>
      <c r="M108" s="268">
        <f t="shared" si="61"/>
        <v>0</v>
      </c>
      <c r="N108" s="268">
        <f t="shared" si="61"/>
        <v>0</v>
      </c>
      <c r="O108" s="268">
        <f t="shared" si="61"/>
        <v>0</v>
      </c>
      <c r="P108" s="268">
        <f t="shared" si="61"/>
        <v>0</v>
      </c>
      <c r="Q108" s="268">
        <f t="shared" si="61"/>
        <v>0</v>
      </c>
      <c r="R108" s="268">
        <f t="shared" si="61"/>
        <v>0</v>
      </c>
      <c r="S108" s="268">
        <f t="shared" si="61"/>
        <v>0</v>
      </c>
      <c r="T108" s="268">
        <f t="shared" si="61"/>
        <v>0</v>
      </c>
      <c r="U108" s="268">
        <f t="shared" si="61"/>
        <v>0</v>
      </c>
      <c r="V108" s="268">
        <f t="shared" si="61"/>
        <v>0</v>
      </c>
      <c r="W108" s="268">
        <f t="shared" si="61"/>
        <v>0</v>
      </c>
      <c r="X108" s="268">
        <f t="shared" si="61"/>
        <v>0</v>
      </c>
      <c r="Y108" s="268">
        <f t="shared" si="61"/>
        <v>0</v>
      </c>
      <c r="Z108" s="268">
        <f t="shared" si="61"/>
        <v>0</v>
      </c>
      <c r="AA108" s="268">
        <f t="shared" si="61"/>
        <v>0</v>
      </c>
      <c r="AB108" s="268">
        <f t="shared" si="61"/>
        <v>0</v>
      </c>
      <c r="AC108" s="268">
        <f t="shared" si="61"/>
        <v>0</v>
      </c>
      <c r="AD108" s="268">
        <f t="shared" si="61"/>
        <v>0</v>
      </c>
      <c r="AE108" s="268">
        <f t="shared" si="61"/>
        <v>0</v>
      </c>
      <c r="AF108" s="268">
        <f t="shared" si="61"/>
        <v>0</v>
      </c>
      <c r="AG108" s="268">
        <f t="shared" si="61"/>
        <v>0</v>
      </c>
      <c r="AH108" s="268">
        <f t="shared" si="61"/>
        <v>0</v>
      </c>
      <c r="AI108" s="268">
        <f t="shared" si="61"/>
        <v>0</v>
      </c>
      <c r="AJ108" s="268">
        <f t="shared" si="61"/>
        <v>0</v>
      </c>
      <c r="AK108" s="268">
        <f t="shared" si="61"/>
        <v>0</v>
      </c>
      <c r="AL108" s="269">
        <f>SUM(G108:AK108)</f>
        <v>0</v>
      </c>
      <c r="AM108" s="412">
        <f t="shared" si="4"/>
        <v>0</v>
      </c>
      <c r="AN108" s="315"/>
      <c r="AO108" s="413">
        <v>18000.0</v>
      </c>
      <c r="AP108" s="315"/>
      <c r="AQ108" s="414">
        <f t="shared" si="11"/>
        <v>0</v>
      </c>
      <c r="AR108" s="315"/>
      <c r="AS108" s="415">
        <v>18000.0</v>
      </c>
      <c r="AT108" s="315"/>
      <c r="AU108" s="414">
        <f t="shared" si="5"/>
        <v>0</v>
      </c>
      <c r="AV108" s="315"/>
      <c r="AW108" s="416">
        <v>18000.0</v>
      </c>
      <c r="AX108" s="315"/>
      <c r="AY108" s="315"/>
      <c r="AZ108" s="315"/>
      <c r="BA108" s="418"/>
      <c r="BB108" s="315"/>
      <c r="BC108" s="421">
        <f t="shared" si="14"/>
        <v>0</v>
      </c>
      <c r="BD108" s="432"/>
      <c r="BE108" s="421">
        <f t="shared" si="42"/>
        <v>0</v>
      </c>
      <c r="BF108" s="432"/>
      <c r="BG108" s="421">
        <f t="shared" si="43"/>
        <v>0</v>
      </c>
      <c r="BH108" s="432"/>
      <c r="BI108" s="421">
        <f t="shared" si="44"/>
        <v>0</v>
      </c>
      <c r="BJ108" s="432"/>
      <c r="BK108" s="421">
        <f>SUM(BK106:BK107)</f>
        <v>0</v>
      </c>
      <c r="BL108" s="432"/>
      <c r="BM108" s="422">
        <f t="shared" si="18"/>
        <v>0</v>
      </c>
      <c r="BN108" s="315"/>
      <c r="BO108" s="423" t="s">
        <v>415</v>
      </c>
      <c r="BP108" s="315"/>
      <c r="BQ108" s="270" t="b">
        <v>0</v>
      </c>
    </row>
    <row r="109" ht="15.75" customHeight="1">
      <c r="A109" s="313" t="s">
        <v>24</v>
      </c>
      <c r="B109" s="314" t="s">
        <v>74</v>
      </c>
      <c r="C109" s="256" t="s">
        <v>7</v>
      </c>
      <c r="D109" s="256" t="s">
        <v>269</v>
      </c>
      <c r="E109" s="205"/>
      <c r="F109" s="205"/>
      <c r="G109" s="411"/>
      <c r="H109" s="258"/>
      <c r="I109" s="258"/>
      <c r="J109" s="258"/>
      <c r="K109" s="258"/>
      <c r="L109" s="258"/>
      <c r="M109" s="411"/>
      <c r="N109" s="411"/>
      <c r="O109" s="258"/>
      <c r="P109" s="258"/>
      <c r="Q109" s="258"/>
      <c r="R109" s="258"/>
      <c r="S109" s="258"/>
      <c r="T109" s="411"/>
      <c r="U109" s="411"/>
      <c r="V109" s="258"/>
      <c r="W109" s="258"/>
      <c r="X109" s="258"/>
      <c r="Y109" s="258"/>
      <c r="Z109" s="258"/>
      <c r="AA109" s="257"/>
      <c r="AB109" s="411"/>
      <c r="AC109" s="258"/>
      <c r="AD109" s="258"/>
      <c r="AE109" s="258"/>
      <c r="AF109" s="258"/>
      <c r="AG109" s="258"/>
      <c r="AH109" s="411"/>
      <c r="AI109" s="411"/>
      <c r="AJ109" s="258"/>
      <c r="AK109" s="258"/>
      <c r="AL109" s="262">
        <f t="shared" ref="AL109:AL110" si="62">SUM(G109:AJ109)</f>
        <v>0</v>
      </c>
      <c r="AM109" s="412">
        <f t="shared" si="4"/>
        <v>0</v>
      </c>
      <c r="AN109" s="265"/>
      <c r="AO109" s="413">
        <v>35000.0</v>
      </c>
      <c r="AP109" s="265"/>
      <c r="AQ109" s="414">
        <f t="shared" si="11"/>
        <v>0</v>
      </c>
      <c r="AR109" s="265"/>
      <c r="AS109" s="415">
        <v>35000.0</v>
      </c>
      <c r="AT109" s="265"/>
      <c r="AU109" s="414">
        <f t="shared" si="5"/>
        <v>0</v>
      </c>
      <c r="AV109" s="265"/>
      <c r="AW109" s="416">
        <v>35000.0</v>
      </c>
      <c r="AX109" s="265"/>
      <c r="AY109" s="265"/>
      <c r="AZ109" s="265"/>
      <c r="BA109" s="418"/>
      <c r="BB109" s="265"/>
      <c r="BC109" s="419">
        <f t="shared" si="14"/>
        <v>0</v>
      </c>
      <c r="BD109" s="419"/>
      <c r="BE109" s="419">
        <f t="shared" si="42"/>
        <v>0</v>
      </c>
      <c r="BF109" s="419"/>
      <c r="BG109" s="419">
        <f t="shared" si="43"/>
        <v>0</v>
      </c>
      <c r="BH109" s="419"/>
      <c r="BI109" s="419">
        <f t="shared" si="44"/>
        <v>0</v>
      </c>
      <c r="BJ109" s="419"/>
      <c r="BK109" s="419"/>
      <c r="BL109" s="419"/>
      <c r="BM109" s="420">
        <f t="shared" si="18"/>
        <v>0</v>
      </c>
      <c r="BN109" s="265"/>
      <c r="BO109" s="361" t="s">
        <v>413</v>
      </c>
      <c r="BP109" s="265"/>
      <c r="BQ109" s="263" t="b">
        <v>0</v>
      </c>
    </row>
    <row r="110" ht="15.75" customHeight="1">
      <c r="A110" s="313" t="s">
        <v>24</v>
      </c>
      <c r="B110" s="314" t="s">
        <v>74</v>
      </c>
      <c r="C110" s="256" t="s">
        <v>7</v>
      </c>
      <c r="D110" s="256" t="s">
        <v>275</v>
      </c>
      <c r="E110" s="205"/>
      <c r="F110" s="205"/>
      <c r="G110" s="411"/>
      <c r="H110" s="258"/>
      <c r="I110" s="258"/>
      <c r="J110" s="258"/>
      <c r="K110" s="258"/>
      <c r="L110" s="258"/>
      <c r="M110" s="411"/>
      <c r="N110" s="411"/>
      <c r="O110" s="258"/>
      <c r="P110" s="258"/>
      <c r="Q110" s="258"/>
      <c r="R110" s="258"/>
      <c r="S110" s="258"/>
      <c r="T110" s="411"/>
      <c r="U110" s="411"/>
      <c r="V110" s="258"/>
      <c r="W110" s="258"/>
      <c r="X110" s="258"/>
      <c r="Y110" s="258"/>
      <c r="Z110" s="258"/>
      <c r="AA110" s="257"/>
      <c r="AB110" s="411"/>
      <c r="AC110" s="258"/>
      <c r="AD110" s="258"/>
      <c r="AE110" s="258"/>
      <c r="AF110" s="258"/>
      <c r="AG110" s="258"/>
      <c r="AH110" s="411"/>
      <c r="AI110" s="411"/>
      <c r="AJ110" s="258"/>
      <c r="AK110" s="258"/>
      <c r="AL110" s="262">
        <f t="shared" si="62"/>
        <v>0</v>
      </c>
      <c r="AM110" s="412">
        <f t="shared" si="4"/>
        <v>0</v>
      </c>
      <c r="AN110" s="265"/>
      <c r="AO110" s="413">
        <v>35000.0</v>
      </c>
      <c r="AP110" s="265"/>
      <c r="AQ110" s="414">
        <f t="shared" si="11"/>
        <v>0</v>
      </c>
      <c r="AR110" s="265"/>
      <c r="AS110" s="415">
        <v>35000.0</v>
      </c>
      <c r="AT110" s="265"/>
      <c r="AU110" s="414">
        <f t="shared" si="5"/>
        <v>0</v>
      </c>
      <c r="AV110" s="265"/>
      <c r="AW110" s="416">
        <v>35000.0</v>
      </c>
      <c r="AX110" s="265"/>
      <c r="AY110" s="265"/>
      <c r="AZ110" s="265"/>
      <c r="BA110" s="418"/>
      <c r="BB110" s="265"/>
      <c r="BC110" s="419">
        <f t="shared" si="14"/>
        <v>0</v>
      </c>
      <c r="BD110" s="419"/>
      <c r="BE110" s="419">
        <f t="shared" si="42"/>
        <v>0</v>
      </c>
      <c r="BF110" s="419"/>
      <c r="BG110" s="419">
        <f t="shared" si="43"/>
        <v>0</v>
      </c>
      <c r="BH110" s="419"/>
      <c r="BI110" s="419">
        <f t="shared" si="44"/>
        <v>0</v>
      </c>
      <c r="BJ110" s="419"/>
      <c r="BK110" s="419"/>
      <c r="BL110" s="419"/>
      <c r="BM110" s="420">
        <f t="shared" si="18"/>
        <v>0</v>
      </c>
      <c r="BN110" s="265"/>
      <c r="BO110" s="361" t="s">
        <v>413</v>
      </c>
      <c r="BP110" s="265"/>
      <c r="BQ110" s="263" t="b">
        <v>0</v>
      </c>
    </row>
    <row r="111" ht="15.75" customHeight="1">
      <c r="A111" s="311" t="s">
        <v>24</v>
      </c>
      <c r="B111" s="291" t="s">
        <v>74</v>
      </c>
      <c r="C111" s="291" t="s">
        <v>7</v>
      </c>
      <c r="D111" s="291" t="s">
        <v>267</v>
      </c>
      <c r="E111" s="32"/>
      <c r="F111" s="32"/>
      <c r="G111" s="268">
        <f t="shared" ref="G111:AK111" si="63">SUM(G109:G110)</f>
        <v>0</v>
      </c>
      <c r="H111" s="268">
        <f t="shared" si="63"/>
        <v>0</v>
      </c>
      <c r="I111" s="268">
        <f t="shared" si="63"/>
        <v>0</v>
      </c>
      <c r="J111" s="268">
        <f t="shared" si="63"/>
        <v>0</v>
      </c>
      <c r="K111" s="268">
        <f t="shared" si="63"/>
        <v>0</v>
      </c>
      <c r="L111" s="268">
        <f t="shared" si="63"/>
        <v>0</v>
      </c>
      <c r="M111" s="268">
        <f t="shared" si="63"/>
        <v>0</v>
      </c>
      <c r="N111" s="268">
        <f t="shared" si="63"/>
        <v>0</v>
      </c>
      <c r="O111" s="268">
        <f t="shared" si="63"/>
        <v>0</v>
      </c>
      <c r="P111" s="268">
        <f t="shared" si="63"/>
        <v>0</v>
      </c>
      <c r="Q111" s="268">
        <f t="shared" si="63"/>
        <v>0</v>
      </c>
      <c r="R111" s="268">
        <f t="shared" si="63"/>
        <v>0</v>
      </c>
      <c r="S111" s="268">
        <f t="shared" si="63"/>
        <v>0</v>
      </c>
      <c r="T111" s="268">
        <f t="shared" si="63"/>
        <v>0</v>
      </c>
      <c r="U111" s="268">
        <f t="shared" si="63"/>
        <v>0</v>
      </c>
      <c r="V111" s="268">
        <f t="shared" si="63"/>
        <v>0</v>
      </c>
      <c r="W111" s="268">
        <f t="shared" si="63"/>
        <v>0</v>
      </c>
      <c r="X111" s="268">
        <f t="shared" si="63"/>
        <v>0</v>
      </c>
      <c r="Y111" s="268">
        <f t="shared" si="63"/>
        <v>0</v>
      </c>
      <c r="Z111" s="268">
        <f t="shared" si="63"/>
        <v>0</v>
      </c>
      <c r="AA111" s="268">
        <f t="shared" si="63"/>
        <v>0</v>
      </c>
      <c r="AB111" s="268">
        <f t="shared" si="63"/>
        <v>0</v>
      </c>
      <c r="AC111" s="268">
        <f t="shared" si="63"/>
        <v>0</v>
      </c>
      <c r="AD111" s="268">
        <f t="shared" si="63"/>
        <v>0</v>
      </c>
      <c r="AE111" s="268">
        <f t="shared" si="63"/>
        <v>0</v>
      </c>
      <c r="AF111" s="268">
        <f t="shared" si="63"/>
        <v>0</v>
      </c>
      <c r="AG111" s="268">
        <f t="shared" si="63"/>
        <v>0</v>
      </c>
      <c r="AH111" s="268">
        <f t="shared" si="63"/>
        <v>0</v>
      </c>
      <c r="AI111" s="268">
        <f t="shared" si="63"/>
        <v>0</v>
      </c>
      <c r="AJ111" s="268">
        <f t="shared" si="63"/>
        <v>0</v>
      </c>
      <c r="AK111" s="268">
        <f t="shared" si="63"/>
        <v>0</v>
      </c>
      <c r="AL111" s="269">
        <f>SUM(G111:AK111)</f>
        <v>0</v>
      </c>
      <c r="AM111" s="412">
        <f t="shared" si="4"/>
        <v>0</v>
      </c>
      <c r="AN111" s="376"/>
      <c r="AO111" s="413">
        <v>35000.0</v>
      </c>
      <c r="AP111" s="376"/>
      <c r="AQ111" s="414">
        <f t="shared" si="11"/>
        <v>0</v>
      </c>
      <c r="AR111" s="376"/>
      <c r="AS111" s="415">
        <v>35000.0</v>
      </c>
      <c r="AT111" s="376"/>
      <c r="AU111" s="414">
        <f t="shared" si="5"/>
        <v>0</v>
      </c>
      <c r="AV111" s="376"/>
      <c r="AW111" s="416">
        <v>35000.0</v>
      </c>
      <c r="AX111" s="376"/>
      <c r="AY111" s="376"/>
      <c r="AZ111" s="376"/>
      <c r="BA111" s="418"/>
      <c r="BB111" s="376"/>
      <c r="BC111" s="421">
        <f t="shared" si="14"/>
        <v>0</v>
      </c>
      <c r="BD111" s="421"/>
      <c r="BE111" s="421">
        <f t="shared" si="42"/>
        <v>0</v>
      </c>
      <c r="BF111" s="421"/>
      <c r="BG111" s="421">
        <f t="shared" si="43"/>
        <v>0</v>
      </c>
      <c r="BH111" s="421"/>
      <c r="BI111" s="421">
        <f t="shared" si="44"/>
        <v>0</v>
      </c>
      <c r="BJ111" s="421"/>
      <c r="BK111" s="421">
        <f>SUM(BK109:BK110)</f>
        <v>0</v>
      </c>
      <c r="BL111" s="421"/>
      <c r="BM111" s="422">
        <f t="shared" si="18"/>
        <v>0</v>
      </c>
      <c r="BN111" s="376"/>
      <c r="BO111" s="448" t="s">
        <v>415</v>
      </c>
      <c r="BP111" s="315"/>
      <c r="BQ111" s="270" t="b">
        <v>0</v>
      </c>
    </row>
    <row r="112" ht="15.75" customHeight="1">
      <c r="A112" s="313" t="s">
        <v>24</v>
      </c>
      <c r="B112" s="314" t="s">
        <v>74</v>
      </c>
      <c r="C112" s="256" t="s">
        <v>18</v>
      </c>
      <c r="D112" s="256" t="s">
        <v>282</v>
      </c>
      <c r="E112" s="205"/>
      <c r="F112" s="205"/>
      <c r="G112" s="411"/>
      <c r="H112" s="258"/>
      <c r="I112" s="258"/>
      <c r="J112" s="258"/>
      <c r="K112" s="258"/>
      <c r="L112" s="258"/>
      <c r="M112" s="411"/>
      <c r="N112" s="411"/>
      <c r="O112" s="258"/>
      <c r="P112" s="258"/>
      <c r="Q112" s="258"/>
      <c r="R112" s="258"/>
      <c r="S112" s="258"/>
      <c r="T112" s="411"/>
      <c r="U112" s="411"/>
      <c r="V112" s="258"/>
      <c r="W112" s="258"/>
      <c r="X112" s="258"/>
      <c r="Y112" s="258"/>
      <c r="Z112" s="258"/>
      <c r="AA112" s="257"/>
      <c r="AB112" s="411"/>
      <c r="AC112" s="258"/>
      <c r="AD112" s="258"/>
      <c r="AE112" s="258"/>
      <c r="AF112" s="258"/>
      <c r="AG112" s="258"/>
      <c r="AH112" s="411"/>
      <c r="AI112" s="411"/>
      <c r="AJ112" s="258"/>
      <c r="AK112" s="258"/>
      <c r="AL112" s="262">
        <f>SUM(G112:AJ112)</f>
        <v>0</v>
      </c>
      <c r="AM112" s="412">
        <f t="shared" si="4"/>
        <v>0</v>
      </c>
      <c r="AN112" s="265"/>
      <c r="AO112" s="413">
        <v>15000.0</v>
      </c>
      <c r="AP112" s="265"/>
      <c r="AQ112" s="414">
        <f t="shared" si="11"/>
        <v>0</v>
      </c>
      <c r="AR112" s="265"/>
      <c r="AS112" s="415">
        <v>15000.0</v>
      </c>
      <c r="AT112" s="265"/>
      <c r="AU112" s="414">
        <f t="shared" si="5"/>
        <v>0</v>
      </c>
      <c r="AV112" s="265"/>
      <c r="AW112" s="416">
        <v>15000.0</v>
      </c>
      <c r="AX112" s="265"/>
      <c r="AY112" s="265"/>
      <c r="AZ112" s="265"/>
      <c r="BA112" s="418"/>
      <c r="BB112" s="265"/>
      <c r="BC112" s="419">
        <f t="shared" si="14"/>
        <v>0</v>
      </c>
      <c r="BD112" s="419"/>
      <c r="BE112" s="419">
        <f t="shared" si="42"/>
        <v>0</v>
      </c>
      <c r="BF112" s="419"/>
      <c r="BG112" s="419">
        <f t="shared" si="43"/>
        <v>0</v>
      </c>
      <c r="BH112" s="419"/>
      <c r="BI112" s="419">
        <f t="shared" si="44"/>
        <v>0</v>
      </c>
      <c r="BJ112" s="419"/>
      <c r="BK112" s="419"/>
      <c r="BL112" s="419"/>
      <c r="BM112" s="420">
        <f t="shared" si="18"/>
        <v>0</v>
      </c>
      <c r="BN112" s="265"/>
      <c r="BO112" s="361" t="s">
        <v>416</v>
      </c>
      <c r="BP112" s="265"/>
      <c r="BQ112" s="263" t="b">
        <v>0</v>
      </c>
    </row>
    <row r="113" ht="15.75" customHeight="1">
      <c r="A113" s="311" t="s">
        <v>24</v>
      </c>
      <c r="B113" s="291" t="s">
        <v>74</v>
      </c>
      <c r="C113" s="291" t="s">
        <v>18</v>
      </c>
      <c r="D113" s="291" t="s">
        <v>281</v>
      </c>
      <c r="E113" s="291"/>
      <c r="F113" s="291"/>
      <c r="G113" s="268">
        <f t="shared" ref="G113:AK113" si="64">SUM(G112)</f>
        <v>0</v>
      </c>
      <c r="H113" s="268">
        <f t="shared" si="64"/>
        <v>0</v>
      </c>
      <c r="I113" s="268">
        <f t="shared" si="64"/>
        <v>0</v>
      </c>
      <c r="J113" s="268">
        <f t="shared" si="64"/>
        <v>0</v>
      </c>
      <c r="K113" s="268">
        <f t="shared" si="64"/>
        <v>0</v>
      </c>
      <c r="L113" s="268">
        <f t="shared" si="64"/>
        <v>0</v>
      </c>
      <c r="M113" s="268">
        <f t="shared" si="64"/>
        <v>0</v>
      </c>
      <c r="N113" s="268">
        <f t="shared" si="64"/>
        <v>0</v>
      </c>
      <c r="O113" s="268">
        <f t="shared" si="64"/>
        <v>0</v>
      </c>
      <c r="P113" s="268">
        <f t="shared" si="64"/>
        <v>0</v>
      </c>
      <c r="Q113" s="268">
        <f t="shared" si="64"/>
        <v>0</v>
      </c>
      <c r="R113" s="268">
        <f t="shared" si="64"/>
        <v>0</v>
      </c>
      <c r="S113" s="268">
        <f t="shared" si="64"/>
        <v>0</v>
      </c>
      <c r="T113" s="268">
        <f t="shared" si="64"/>
        <v>0</v>
      </c>
      <c r="U113" s="268">
        <f t="shared" si="64"/>
        <v>0</v>
      </c>
      <c r="V113" s="268">
        <f t="shared" si="64"/>
        <v>0</v>
      </c>
      <c r="W113" s="268">
        <f t="shared" si="64"/>
        <v>0</v>
      </c>
      <c r="X113" s="268">
        <f t="shared" si="64"/>
        <v>0</v>
      </c>
      <c r="Y113" s="268">
        <f t="shared" si="64"/>
        <v>0</v>
      </c>
      <c r="Z113" s="268">
        <f t="shared" si="64"/>
        <v>0</v>
      </c>
      <c r="AA113" s="268">
        <f t="shared" si="64"/>
        <v>0</v>
      </c>
      <c r="AB113" s="268">
        <f t="shared" si="64"/>
        <v>0</v>
      </c>
      <c r="AC113" s="268">
        <f t="shared" si="64"/>
        <v>0</v>
      </c>
      <c r="AD113" s="268">
        <f t="shared" si="64"/>
        <v>0</v>
      </c>
      <c r="AE113" s="268">
        <f t="shared" si="64"/>
        <v>0</v>
      </c>
      <c r="AF113" s="268">
        <f t="shared" si="64"/>
        <v>0</v>
      </c>
      <c r="AG113" s="268">
        <f t="shared" si="64"/>
        <v>0</v>
      </c>
      <c r="AH113" s="268">
        <f t="shared" si="64"/>
        <v>0</v>
      </c>
      <c r="AI113" s="268">
        <f t="shared" si="64"/>
        <v>0</v>
      </c>
      <c r="AJ113" s="268">
        <f t="shared" si="64"/>
        <v>0</v>
      </c>
      <c r="AK113" s="268">
        <f t="shared" si="64"/>
        <v>0</v>
      </c>
      <c r="AL113" s="269">
        <f>SUM(G113:AK113)</f>
        <v>0</v>
      </c>
      <c r="AM113" s="412">
        <f t="shared" si="4"/>
        <v>0</v>
      </c>
      <c r="AN113" s="315"/>
      <c r="AO113" s="413">
        <v>15000.0</v>
      </c>
      <c r="AP113" s="315"/>
      <c r="AQ113" s="414">
        <f t="shared" si="11"/>
        <v>0</v>
      </c>
      <c r="AR113" s="315"/>
      <c r="AS113" s="415">
        <v>15000.0</v>
      </c>
      <c r="AT113" s="315"/>
      <c r="AU113" s="414">
        <f t="shared" si="5"/>
        <v>0</v>
      </c>
      <c r="AV113" s="315"/>
      <c r="AW113" s="416">
        <v>15000.0</v>
      </c>
      <c r="AX113" s="315"/>
      <c r="AY113" s="315"/>
      <c r="AZ113" s="315"/>
      <c r="BA113" s="418"/>
      <c r="BB113" s="315"/>
      <c r="BC113" s="421">
        <f t="shared" si="14"/>
        <v>0</v>
      </c>
      <c r="BD113" s="432"/>
      <c r="BE113" s="421">
        <f t="shared" si="42"/>
        <v>0</v>
      </c>
      <c r="BF113" s="432"/>
      <c r="BG113" s="421">
        <f t="shared" si="43"/>
        <v>0</v>
      </c>
      <c r="BH113" s="432"/>
      <c r="BI113" s="421">
        <f t="shared" si="44"/>
        <v>0</v>
      </c>
      <c r="BJ113" s="432"/>
      <c r="BK113" s="421">
        <f>SUM(BK108:BK109)</f>
        <v>0</v>
      </c>
      <c r="BL113" s="432"/>
      <c r="BM113" s="422">
        <f t="shared" si="18"/>
        <v>0</v>
      </c>
      <c r="BN113" s="315"/>
      <c r="BO113" s="361" t="s">
        <v>416</v>
      </c>
      <c r="BP113" s="315"/>
      <c r="BQ113" s="270" t="b">
        <v>0</v>
      </c>
    </row>
    <row r="114" ht="15.75" customHeight="1">
      <c r="A114" s="313" t="s">
        <v>24</v>
      </c>
      <c r="B114" s="314" t="s">
        <v>75</v>
      </c>
      <c r="C114" s="256" t="s">
        <v>15</v>
      </c>
      <c r="D114" s="256" t="s">
        <v>264</v>
      </c>
      <c r="E114" s="205"/>
      <c r="F114" s="205"/>
      <c r="G114" s="411"/>
      <c r="H114" s="258"/>
      <c r="I114" s="258"/>
      <c r="J114" s="258"/>
      <c r="K114" s="258"/>
      <c r="L114" s="258"/>
      <c r="M114" s="411"/>
      <c r="N114" s="411"/>
      <c r="O114" s="258"/>
      <c r="P114" s="258"/>
      <c r="Q114" s="258"/>
      <c r="R114" s="258"/>
      <c r="S114" s="258"/>
      <c r="T114" s="411"/>
      <c r="U114" s="411"/>
      <c r="V114" s="258"/>
      <c r="W114" s="258"/>
      <c r="X114" s="258"/>
      <c r="Y114" s="258"/>
      <c r="Z114" s="258"/>
      <c r="AA114" s="257"/>
      <c r="AB114" s="411"/>
      <c r="AC114" s="258"/>
      <c r="AD114" s="258"/>
      <c r="AE114" s="258"/>
      <c r="AF114" s="258"/>
      <c r="AG114" s="258"/>
      <c r="AH114" s="411"/>
      <c r="AI114" s="411"/>
      <c r="AJ114" s="258"/>
      <c r="AK114" s="258"/>
      <c r="AL114" s="262">
        <f>SUM(G114:AJ114)</f>
        <v>0</v>
      </c>
      <c r="AM114" s="412">
        <f t="shared" si="4"/>
        <v>0</v>
      </c>
      <c r="AN114" s="265"/>
      <c r="AO114" s="413">
        <v>7700.0</v>
      </c>
      <c r="AP114" s="265"/>
      <c r="AQ114" s="414">
        <f t="shared" si="11"/>
        <v>0</v>
      </c>
      <c r="AR114" s="265"/>
      <c r="AS114" s="415">
        <v>9350.0</v>
      </c>
      <c r="AT114" s="265"/>
      <c r="AU114" s="414">
        <f t="shared" si="5"/>
        <v>0</v>
      </c>
      <c r="AV114" s="265"/>
      <c r="AW114" s="416">
        <v>9350.0</v>
      </c>
      <c r="AX114" s="265"/>
      <c r="AY114" s="265"/>
      <c r="AZ114" s="265"/>
      <c r="BA114" s="418"/>
      <c r="BB114" s="265"/>
      <c r="BC114" s="419">
        <f t="shared" si="14"/>
        <v>0</v>
      </c>
      <c r="BD114" s="419"/>
      <c r="BE114" s="419">
        <f t="shared" si="42"/>
        <v>0</v>
      </c>
      <c r="BF114" s="419"/>
      <c r="BG114" s="419">
        <f t="shared" si="43"/>
        <v>0</v>
      </c>
      <c r="BH114" s="419"/>
      <c r="BI114" s="419">
        <f t="shared" si="44"/>
        <v>0</v>
      </c>
      <c r="BJ114" s="419"/>
      <c r="BK114" s="419"/>
      <c r="BL114" s="419"/>
      <c r="BM114" s="420">
        <f t="shared" si="18"/>
        <v>0</v>
      </c>
      <c r="BN114" s="265"/>
      <c r="BO114" s="361" t="s">
        <v>416</v>
      </c>
      <c r="BP114" s="265"/>
      <c r="BQ114" s="263" t="b">
        <v>0</v>
      </c>
    </row>
    <row r="115" ht="15.75" customHeight="1">
      <c r="A115" s="311" t="s">
        <v>24</v>
      </c>
      <c r="B115" s="291" t="s">
        <v>75</v>
      </c>
      <c r="C115" s="291" t="s">
        <v>15</v>
      </c>
      <c r="D115" s="291" t="s">
        <v>245</v>
      </c>
      <c r="E115" s="291"/>
      <c r="F115" s="291"/>
      <c r="G115" s="268">
        <f t="shared" ref="G115:AK115" si="65">SUM(G114)</f>
        <v>0</v>
      </c>
      <c r="H115" s="268">
        <f t="shared" si="65"/>
        <v>0</v>
      </c>
      <c r="I115" s="268">
        <f t="shared" si="65"/>
        <v>0</v>
      </c>
      <c r="J115" s="268">
        <f t="shared" si="65"/>
        <v>0</v>
      </c>
      <c r="K115" s="268">
        <f t="shared" si="65"/>
        <v>0</v>
      </c>
      <c r="L115" s="268">
        <f t="shared" si="65"/>
        <v>0</v>
      </c>
      <c r="M115" s="268">
        <f t="shared" si="65"/>
        <v>0</v>
      </c>
      <c r="N115" s="268">
        <f t="shared" si="65"/>
        <v>0</v>
      </c>
      <c r="O115" s="268">
        <f t="shared" si="65"/>
        <v>0</v>
      </c>
      <c r="P115" s="268">
        <f t="shared" si="65"/>
        <v>0</v>
      </c>
      <c r="Q115" s="268">
        <f t="shared" si="65"/>
        <v>0</v>
      </c>
      <c r="R115" s="268">
        <f t="shared" si="65"/>
        <v>0</v>
      </c>
      <c r="S115" s="268">
        <f t="shared" si="65"/>
        <v>0</v>
      </c>
      <c r="T115" s="268">
        <f t="shared" si="65"/>
        <v>0</v>
      </c>
      <c r="U115" s="268">
        <f t="shared" si="65"/>
        <v>0</v>
      </c>
      <c r="V115" s="268">
        <f t="shared" si="65"/>
        <v>0</v>
      </c>
      <c r="W115" s="268">
        <f t="shared" si="65"/>
        <v>0</v>
      </c>
      <c r="X115" s="268">
        <f t="shared" si="65"/>
        <v>0</v>
      </c>
      <c r="Y115" s="268">
        <f t="shared" si="65"/>
        <v>0</v>
      </c>
      <c r="Z115" s="268">
        <f t="shared" si="65"/>
        <v>0</v>
      </c>
      <c r="AA115" s="268">
        <f t="shared" si="65"/>
        <v>0</v>
      </c>
      <c r="AB115" s="268">
        <f t="shared" si="65"/>
        <v>0</v>
      </c>
      <c r="AC115" s="268">
        <f t="shared" si="65"/>
        <v>0</v>
      </c>
      <c r="AD115" s="268">
        <f t="shared" si="65"/>
        <v>0</v>
      </c>
      <c r="AE115" s="268">
        <f t="shared" si="65"/>
        <v>0</v>
      </c>
      <c r="AF115" s="268">
        <f t="shared" si="65"/>
        <v>0</v>
      </c>
      <c r="AG115" s="268">
        <f t="shared" si="65"/>
        <v>0</v>
      </c>
      <c r="AH115" s="268">
        <f t="shared" si="65"/>
        <v>0</v>
      </c>
      <c r="AI115" s="268">
        <f t="shared" si="65"/>
        <v>0</v>
      </c>
      <c r="AJ115" s="268">
        <f t="shared" si="65"/>
        <v>0</v>
      </c>
      <c r="AK115" s="268">
        <f t="shared" si="65"/>
        <v>0</v>
      </c>
      <c r="AL115" s="269">
        <f>SUM(G115:AK115)</f>
        <v>0</v>
      </c>
      <c r="AM115" s="412">
        <f t="shared" si="4"/>
        <v>0</v>
      </c>
      <c r="AN115" s="315"/>
      <c r="AO115" s="413">
        <v>7700.0</v>
      </c>
      <c r="AP115" s="315"/>
      <c r="AQ115" s="414">
        <f t="shared" si="11"/>
        <v>0</v>
      </c>
      <c r="AR115" s="315"/>
      <c r="AS115" s="415">
        <v>9350.0</v>
      </c>
      <c r="AT115" s="315"/>
      <c r="AU115" s="414">
        <f t="shared" si="5"/>
        <v>0</v>
      </c>
      <c r="AV115" s="315"/>
      <c r="AW115" s="416">
        <v>9350.0</v>
      </c>
      <c r="AX115" s="315"/>
      <c r="AY115" s="315"/>
      <c r="AZ115" s="315"/>
      <c r="BA115" s="418"/>
      <c r="BB115" s="315"/>
      <c r="BC115" s="421">
        <f t="shared" si="14"/>
        <v>0</v>
      </c>
      <c r="BD115" s="432"/>
      <c r="BE115" s="421">
        <f t="shared" si="42"/>
        <v>0</v>
      </c>
      <c r="BF115" s="432"/>
      <c r="BG115" s="421">
        <f t="shared" si="43"/>
        <v>0</v>
      </c>
      <c r="BH115" s="432"/>
      <c r="BI115" s="421">
        <f t="shared" si="44"/>
        <v>0</v>
      </c>
      <c r="BJ115" s="432"/>
      <c r="BK115" s="421">
        <f>SUM(BK113:BK114)</f>
        <v>0</v>
      </c>
      <c r="BL115" s="432"/>
      <c r="BM115" s="422">
        <f t="shared" si="18"/>
        <v>0</v>
      </c>
      <c r="BN115" s="315"/>
      <c r="BO115" s="423" t="s">
        <v>415</v>
      </c>
      <c r="BP115" s="315"/>
      <c r="BQ115" s="270" t="b">
        <v>0</v>
      </c>
    </row>
    <row r="116" ht="15.75" customHeight="1">
      <c r="A116" s="313" t="s">
        <v>24</v>
      </c>
      <c r="B116" s="314" t="s">
        <v>75</v>
      </c>
      <c r="C116" s="256" t="s">
        <v>11</v>
      </c>
      <c r="D116" s="256"/>
      <c r="E116" s="205"/>
      <c r="F116" s="205"/>
      <c r="G116" s="411"/>
      <c r="H116" s="258"/>
      <c r="I116" s="258"/>
      <c r="J116" s="258"/>
      <c r="K116" s="258"/>
      <c r="L116" s="258"/>
      <c r="M116" s="411"/>
      <c r="N116" s="411"/>
      <c r="O116" s="258"/>
      <c r="P116" s="258"/>
      <c r="Q116" s="258"/>
      <c r="R116" s="258"/>
      <c r="S116" s="258"/>
      <c r="T116" s="411"/>
      <c r="U116" s="411"/>
      <c r="V116" s="258"/>
      <c r="W116" s="258"/>
      <c r="X116" s="258"/>
      <c r="Y116" s="258"/>
      <c r="Z116" s="258"/>
      <c r="AA116" s="257"/>
      <c r="AB116" s="411"/>
      <c r="AC116" s="258"/>
      <c r="AD116" s="258"/>
      <c r="AE116" s="258"/>
      <c r="AF116" s="258"/>
      <c r="AG116" s="258"/>
      <c r="AH116" s="411"/>
      <c r="AI116" s="411"/>
      <c r="AJ116" s="258"/>
      <c r="AK116" s="258"/>
      <c r="AL116" s="262">
        <f>SUM(G116:AJ116)</f>
        <v>0</v>
      </c>
      <c r="AM116" s="412">
        <f t="shared" si="4"/>
        <v>0</v>
      </c>
      <c r="AN116" s="265"/>
      <c r="AO116" s="413">
        <v>3000.0</v>
      </c>
      <c r="AP116" s="265"/>
      <c r="AQ116" s="414">
        <f t="shared" si="11"/>
        <v>0</v>
      </c>
      <c r="AR116" s="265"/>
      <c r="AS116" s="415">
        <v>3500.0</v>
      </c>
      <c r="AT116" s="265"/>
      <c r="AU116" s="414">
        <f t="shared" si="5"/>
        <v>0</v>
      </c>
      <c r="AV116" s="265"/>
      <c r="AW116" s="416">
        <v>5000.0</v>
      </c>
      <c r="AX116" s="265"/>
      <c r="AY116" s="265"/>
      <c r="AZ116" s="265"/>
      <c r="BA116" s="418"/>
      <c r="BB116" s="265"/>
      <c r="BC116" s="419">
        <f t="shared" si="14"/>
        <v>0</v>
      </c>
      <c r="BD116" s="419"/>
      <c r="BE116" s="419">
        <f t="shared" si="42"/>
        <v>0</v>
      </c>
      <c r="BF116" s="419"/>
      <c r="BG116" s="419">
        <f t="shared" si="43"/>
        <v>0</v>
      </c>
      <c r="BH116" s="419"/>
      <c r="BI116" s="419">
        <f t="shared" si="44"/>
        <v>0</v>
      </c>
      <c r="BJ116" s="419"/>
      <c r="BK116" s="419"/>
      <c r="BL116" s="419"/>
      <c r="BM116" s="420">
        <f t="shared" si="18"/>
        <v>0</v>
      </c>
      <c r="BN116" s="265"/>
      <c r="BO116" s="361" t="s">
        <v>413</v>
      </c>
      <c r="BP116" s="265"/>
      <c r="BQ116" s="263" t="b">
        <v>0</v>
      </c>
    </row>
    <row r="117" ht="15.75" customHeight="1">
      <c r="A117" s="311" t="s">
        <v>24</v>
      </c>
      <c r="B117" s="291" t="s">
        <v>75</v>
      </c>
      <c r="C117" s="291" t="s">
        <v>11</v>
      </c>
      <c r="D117" s="291" t="s">
        <v>141</v>
      </c>
      <c r="E117" s="291"/>
      <c r="F117" s="291"/>
      <c r="G117" s="268">
        <f t="shared" ref="G117:AK117" si="66">SUM(G116)</f>
        <v>0</v>
      </c>
      <c r="H117" s="268">
        <f t="shared" si="66"/>
        <v>0</v>
      </c>
      <c r="I117" s="268">
        <f t="shared" si="66"/>
        <v>0</v>
      </c>
      <c r="J117" s="268">
        <f t="shared" si="66"/>
        <v>0</v>
      </c>
      <c r="K117" s="268">
        <f t="shared" si="66"/>
        <v>0</v>
      </c>
      <c r="L117" s="268">
        <f t="shared" si="66"/>
        <v>0</v>
      </c>
      <c r="M117" s="268">
        <f t="shared" si="66"/>
        <v>0</v>
      </c>
      <c r="N117" s="268">
        <f t="shared" si="66"/>
        <v>0</v>
      </c>
      <c r="O117" s="268">
        <f t="shared" si="66"/>
        <v>0</v>
      </c>
      <c r="P117" s="268">
        <f t="shared" si="66"/>
        <v>0</v>
      </c>
      <c r="Q117" s="268">
        <f t="shared" si="66"/>
        <v>0</v>
      </c>
      <c r="R117" s="268">
        <f t="shared" si="66"/>
        <v>0</v>
      </c>
      <c r="S117" s="268">
        <f t="shared" si="66"/>
        <v>0</v>
      </c>
      <c r="T117" s="268">
        <f t="shared" si="66"/>
        <v>0</v>
      </c>
      <c r="U117" s="268">
        <f t="shared" si="66"/>
        <v>0</v>
      </c>
      <c r="V117" s="268">
        <f t="shared" si="66"/>
        <v>0</v>
      </c>
      <c r="W117" s="268">
        <f t="shared" si="66"/>
        <v>0</v>
      </c>
      <c r="X117" s="268">
        <f t="shared" si="66"/>
        <v>0</v>
      </c>
      <c r="Y117" s="268">
        <f t="shared" si="66"/>
        <v>0</v>
      </c>
      <c r="Z117" s="268">
        <f t="shared" si="66"/>
        <v>0</v>
      </c>
      <c r="AA117" s="268">
        <f t="shared" si="66"/>
        <v>0</v>
      </c>
      <c r="AB117" s="268">
        <f t="shared" si="66"/>
        <v>0</v>
      </c>
      <c r="AC117" s="268">
        <f t="shared" si="66"/>
        <v>0</v>
      </c>
      <c r="AD117" s="268">
        <f t="shared" si="66"/>
        <v>0</v>
      </c>
      <c r="AE117" s="268">
        <f t="shared" si="66"/>
        <v>0</v>
      </c>
      <c r="AF117" s="268">
        <f t="shared" si="66"/>
        <v>0</v>
      </c>
      <c r="AG117" s="268">
        <f t="shared" si="66"/>
        <v>0</v>
      </c>
      <c r="AH117" s="268">
        <f t="shared" si="66"/>
        <v>0</v>
      </c>
      <c r="AI117" s="268">
        <f t="shared" si="66"/>
        <v>0</v>
      </c>
      <c r="AJ117" s="268">
        <f t="shared" si="66"/>
        <v>0</v>
      </c>
      <c r="AK117" s="268">
        <f t="shared" si="66"/>
        <v>0</v>
      </c>
      <c r="AL117" s="269">
        <f>SUM(G117:AK117)</f>
        <v>0</v>
      </c>
      <c r="AM117" s="412">
        <f t="shared" si="4"/>
        <v>0</v>
      </c>
      <c r="AN117" s="315"/>
      <c r="AO117" s="413">
        <v>3000.0</v>
      </c>
      <c r="AP117" s="315"/>
      <c r="AQ117" s="414">
        <f t="shared" si="11"/>
        <v>0</v>
      </c>
      <c r="AR117" s="315"/>
      <c r="AS117" s="415">
        <v>3500.0</v>
      </c>
      <c r="AT117" s="315"/>
      <c r="AU117" s="414">
        <f t="shared" si="5"/>
        <v>0</v>
      </c>
      <c r="AV117" s="315"/>
      <c r="AW117" s="416">
        <v>5000.0</v>
      </c>
      <c r="AX117" s="315"/>
      <c r="AY117" s="315"/>
      <c r="AZ117" s="315"/>
      <c r="BA117" s="418"/>
      <c r="BB117" s="315"/>
      <c r="BC117" s="421">
        <f t="shared" si="14"/>
        <v>0</v>
      </c>
      <c r="BD117" s="432"/>
      <c r="BE117" s="421">
        <f t="shared" si="42"/>
        <v>0</v>
      </c>
      <c r="BF117" s="432"/>
      <c r="BG117" s="421">
        <f t="shared" si="43"/>
        <v>0</v>
      </c>
      <c r="BH117" s="432"/>
      <c r="BI117" s="421">
        <f t="shared" si="44"/>
        <v>0</v>
      </c>
      <c r="BJ117" s="432"/>
      <c r="BK117" s="421">
        <f>SUM(BK115:BK116)</f>
        <v>0</v>
      </c>
      <c r="BL117" s="432"/>
      <c r="BM117" s="422">
        <f t="shared" si="18"/>
        <v>0</v>
      </c>
      <c r="BN117" s="315"/>
      <c r="BO117" s="423" t="s">
        <v>415</v>
      </c>
      <c r="BP117" s="315"/>
      <c r="BQ117" s="270" t="b">
        <v>0</v>
      </c>
    </row>
    <row r="118" ht="15.75" customHeight="1">
      <c r="A118" s="313" t="s">
        <v>24</v>
      </c>
      <c r="B118" s="314" t="s">
        <v>76</v>
      </c>
      <c r="C118" s="256" t="s">
        <v>22</v>
      </c>
      <c r="D118" s="256" t="s">
        <v>280</v>
      </c>
      <c r="E118" s="205"/>
      <c r="F118" s="205"/>
      <c r="G118" s="411"/>
      <c r="H118" s="258"/>
      <c r="I118" s="258"/>
      <c r="J118" s="258"/>
      <c r="K118" s="258"/>
      <c r="L118" s="258"/>
      <c r="M118" s="411"/>
      <c r="N118" s="411"/>
      <c r="O118" s="258"/>
      <c r="P118" s="258"/>
      <c r="Q118" s="258"/>
      <c r="R118" s="258"/>
      <c r="S118" s="258"/>
      <c r="T118" s="411"/>
      <c r="U118" s="411"/>
      <c r="V118" s="258"/>
      <c r="W118" s="258"/>
      <c r="X118" s="258"/>
      <c r="Y118" s="258"/>
      <c r="Z118" s="258"/>
      <c r="AA118" s="257"/>
      <c r="AB118" s="411"/>
      <c r="AC118" s="258"/>
      <c r="AD118" s="258"/>
      <c r="AE118" s="258"/>
      <c r="AF118" s="258"/>
      <c r="AG118" s="258"/>
      <c r="AH118" s="411"/>
      <c r="AI118" s="411"/>
      <c r="AJ118" s="258"/>
      <c r="AK118" s="258"/>
      <c r="AL118" s="262">
        <f>SUM(G118:AJ118)</f>
        <v>0</v>
      </c>
      <c r="AM118" s="412">
        <f t="shared" si="4"/>
        <v>0</v>
      </c>
      <c r="AN118" s="265"/>
      <c r="AO118" s="413">
        <v>18000.0</v>
      </c>
      <c r="AP118" s="265"/>
      <c r="AQ118" s="414">
        <f t="shared" si="11"/>
        <v>0</v>
      </c>
      <c r="AR118" s="265"/>
      <c r="AS118" s="415">
        <v>18000.0</v>
      </c>
      <c r="AT118" s="265"/>
      <c r="AU118" s="414">
        <f t="shared" si="5"/>
        <v>0</v>
      </c>
      <c r="AV118" s="265"/>
      <c r="AW118" s="416">
        <v>18000.0</v>
      </c>
      <c r="AX118" s="265"/>
      <c r="AY118" s="265"/>
      <c r="AZ118" s="265"/>
      <c r="BA118" s="418"/>
      <c r="BB118" s="265"/>
      <c r="BC118" s="419">
        <f t="shared" si="14"/>
        <v>0</v>
      </c>
      <c r="BD118" s="419"/>
      <c r="BE118" s="419">
        <f t="shared" si="42"/>
        <v>0</v>
      </c>
      <c r="BF118" s="419"/>
      <c r="BG118" s="419">
        <f t="shared" si="43"/>
        <v>0</v>
      </c>
      <c r="BH118" s="419"/>
      <c r="BI118" s="419">
        <f t="shared" si="44"/>
        <v>0</v>
      </c>
      <c r="BJ118" s="419"/>
      <c r="BK118" s="449"/>
      <c r="BL118" s="419"/>
      <c r="BM118" s="420">
        <f t="shared" si="18"/>
        <v>0</v>
      </c>
      <c r="BN118" s="265"/>
      <c r="BO118" s="361" t="s">
        <v>413</v>
      </c>
      <c r="BP118" s="265"/>
      <c r="BQ118" s="263" t="b">
        <v>0</v>
      </c>
    </row>
    <row r="119" ht="15.75" customHeight="1">
      <c r="A119" s="334" t="s">
        <v>24</v>
      </c>
      <c r="B119" s="288" t="s">
        <v>76</v>
      </c>
      <c r="C119" s="267" t="s">
        <v>22</v>
      </c>
      <c r="D119" s="267" t="s">
        <v>279</v>
      </c>
      <c r="E119" s="267"/>
      <c r="F119" s="267"/>
      <c r="G119" s="268">
        <f t="shared" ref="G119:AK119" si="67">SUM(G118)</f>
        <v>0</v>
      </c>
      <c r="H119" s="268">
        <f t="shared" si="67"/>
        <v>0</v>
      </c>
      <c r="I119" s="268">
        <f t="shared" si="67"/>
        <v>0</v>
      </c>
      <c r="J119" s="268">
        <f t="shared" si="67"/>
        <v>0</v>
      </c>
      <c r="K119" s="268">
        <f t="shared" si="67"/>
        <v>0</v>
      </c>
      <c r="L119" s="268">
        <f t="shared" si="67"/>
        <v>0</v>
      </c>
      <c r="M119" s="268">
        <f t="shared" si="67"/>
        <v>0</v>
      </c>
      <c r="N119" s="268">
        <f t="shared" si="67"/>
        <v>0</v>
      </c>
      <c r="O119" s="268">
        <f t="shared" si="67"/>
        <v>0</v>
      </c>
      <c r="P119" s="268">
        <f t="shared" si="67"/>
        <v>0</v>
      </c>
      <c r="Q119" s="268">
        <f t="shared" si="67"/>
        <v>0</v>
      </c>
      <c r="R119" s="268">
        <f t="shared" si="67"/>
        <v>0</v>
      </c>
      <c r="S119" s="268">
        <f t="shared" si="67"/>
        <v>0</v>
      </c>
      <c r="T119" s="268">
        <f t="shared" si="67"/>
        <v>0</v>
      </c>
      <c r="U119" s="268">
        <f t="shared" si="67"/>
        <v>0</v>
      </c>
      <c r="V119" s="268">
        <f t="shared" si="67"/>
        <v>0</v>
      </c>
      <c r="W119" s="268">
        <f t="shared" si="67"/>
        <v>0</v>
      </c>
      <c r="X119" s="268">
        <f t="shared" si="67"/>
        <v>0</v>
      </c>
      <c r="Y119" s="268">
        <f t="shared" si="67"/>
        <v>0</v>
      </c>
      <c r="Z119" s="268">
        <f t="shared" si="67"/>
        <v>0</v>
      </c>
      <c r="AA119" s="268">
        <f t="shared" si="67"/>
        <v>0</v>
      </c>
      <c r="AB119" s="268">
        <f t="shared" si="67"/>
        <v>0</v>
      </c>
      <c r="AC119" s="268">
        <f t="shared" si="67"/>
        <v>0</v>
      </c>
      <c r="AD119" s="268">
        <f t="shared" si="67"/>
        <v>0</v>
      </c>
      <c r="AE119" s="268">
        <f t="shared" si="67"/>
        <v>0</v>
      </c>
      <c r="AF119" s="268">
        <f t="shared" si="67"/>
        <v>0</v>
      </c>
      <c r="AG119" s="268">
        <f t="shared" si="67"/>
        <v>0</v>
      </c>
      <c r="AH119" s="268">
        <f t="shared" si="67"/>
        <v>0</v>
      </c>
      <c r="AI119" s="268">
        <f t="shared" si="67"/>
        <v>0</v>
      </c>
      <c r="AJ119" s="268">
        <f t="shared" si="67"/>
        <v>0</v>
      </c>
      <c r="AK119" s="268">
        <f t="shared" si="67"/>
        <v>0</v>
      </c>
      <c r="AL119" s="269">
        <f>SUM(G119:AK119)</f>
        <v>0</v>
      </c>
      <c r="AM119" s="412">
        <f t="shared" si="4"/>
        <v>0</v>
      </c>
      <c r="AN119" s="315"/>
      <c r="AO119" s="413">
        <v>18000.0</v>
      </c>
      <c r="AP119" s="315"/>
      <c r="AQ119" s="414">
        <f t="shared" si="11"/>
        <v>0</v>
      </c>
      <c r="AR119" s="315"/>
      <c r="AS119" s="415">
        <v>18000.0</v>
      </c>
      <c r="AT119" s="315"/>
      <c r="AU119" s="414">
        <f t="shared" si="5"/>
        <v>0</v>
      </c>
      <c r="AV119" s="315"/>
      <c r="AW119" s="416">
        <v>18000.0</v>
      </c>
      <c r="AX119" s="315"/>
      <c r="AY119" s="315"/>
      <c r="AZ119" s="315"/>
      <c r="BA119" s="418"/>
      <c r="BB119" s="446"/>
      <c r="BC119" s="421">
        <f t="shared" si="14"/>
        <v>0</v>
      </c>
      <c r="BD119" s="447"/>
      <c r="BE119" s="421">
        <f t="shared" si="42"/>
        <v>0</v>
      </c>
      <c r="BF119" s="447"/>
      <c r="BG119" s="421">
        <f t="shared" si="43"/>
        <v>0</v>
      </c>
      <c r="BH119" s="447"/>
      <c r="BI119" s="421">
        <f t="shared" si="44"/>
        <v>0</v>
      </c>
      <c r="BJ119" s="447"/>
      <c r="BK119" s="421">
        <f>SUM(BK117:BK118)</f>
        <v>0</v>
      </c>
      <c r="BL119" s="447"/>
      <c r="BM119" s="450">
        <f t="shared" si="18"/>
        <v>0</v>
      </c>
      <c r="BN119" s="315"/>
      <c r="BO119" s="423" t="s">
        <v>415</v>
      </c>
      <c r="BP119" s="315"/>
      <c r="BQ119" s="270" t="b">
        <v>0</v>
      </c>
    </row>
    <row r="120" ht="15.75" customHeight="1">
      <c r="A120" s="313" t="s">
        <v>24</v>
      </c>
      <c r="B120" s="314" t="s">
        <v>70</v>
      </c>
      <c r="C120" s="256" t="s">
        <v>11</v>
      </c>
      <c r="D120" s="256" t="s">
        <v>196</v>
      </c>
      <c r="E120" s="205"/>
      <c r="F120" s="205"/>
      <c r="G120" s="411"/>
      <c r="H120" s="258"/>
      <c r="I120" s="258"/>
      <c r="J120" s="258"/>
      <c r="K120" s="258"/>
      <c r="L120" s="258"/>
      <c r="M120" s="411"/>
      <c r="N120" s="411"/>
      <c r="O120" s="258"/>
      <c r="P120" s="258"/>
      <c r="Q120" s="258"/>
      <c r="R120" s="258"/>
      <c r="S120" s="258"/>
      <c r="T120" s="411"/>
      <c r="U120" s="411"/>
      <c r="V120" s="258"/>
      <c r="W120" s="258"/>
      <c r="X120" s="258"/>
      <c r="Y120" s="258"/>
      <c r="Z120" s="258"/>
      <c r="AA120" s="257"/>
      <c r="AB120" s="411"/>
      <c r="AC120" s="258"/>
      <c r="AD120" s="258"/>
      <c r="AE120" s="258"/>
      <c r="AF120" s="258"/>
      <c r="AG120" s="258"/>
      <c r="AH120" s="411"/>
      <c r="AI120" s="411"/>
      <c r="AJ120" s="258"/>
      <c r="AK120" s="258"/>
      <c r="AL120" s="262">
        <f t="shared" ref="AL120:AL122" si="68">SUM(G120:AJ120)</f>
        <v>0</v>
      </c>
      <c r="AM120" s="412">
        <f t="shared" si="4"/>
        <v>0</v>
      </c>
      <c r="AN120" s="265"/>
      <c r="AO120" s="413">
        <v>3000.0</v>
      </c>
      <c r="AP120" s="265"/>
      <c r="AQ120" s="414">
        <f t="shared" si="11"/>
        <v>0</v>
      </c>
      <c r="AR120" s="265"/>
      <c r="AS120" s="415">
        <v>3500.0</v>
      </c>
      <c r="AT120" s="265"/>
      <c r="AU120" s="414">
        <f t="shared" si="5"/>
        <v>0</v>
      </c>
      <c r="AV120" s="265"/>
      <c r="AW120" s="416">
        <v>4500.0</v>
      </c>
      <c r="AX120" s="265"/>
      <c r="AY120" s="265"/>
      <c r="AZ120" s="265"/>
      <c r="BA120" s="418"/>
      <c r="BB120" s="265"/>
      <c r="BC120" s="419">
        <f t="shared" si="14"/>
        <v>0</v>
      </c>
      <c r="BD120" s="419"/>
      <c r="BE120" s="419">
        <f t="shared" si="42"/>
        <v>0</v>
      </c>
      <c r="BF120" s="419"/>
      <c r="BG120" s="419">
        <f t="shared" si="43"/>
        <v>0</v>
      </c>
      <c r="BH120" s="419"/>
      <c r="BI120" s="419">
        <f t="shared" si="44"/>
        <v>0</v>
      </c>
      <c r="BJ120" s="419"/>
      <c r="BK120" s="419"/>
      <c r="BL120" s="419"/>
      <c r="BM120" s="420">
        <f t="shared" si="18"/>
        <v>0</v>
      </c>
      <c r="BN120" s="265"/>
      <c r="BO120" s="361" t="s">
        <v>413</v>
      </c>
      <c r="BP120" s="265"/>
      <c r="BQ120" s="263" t="b">
        <v>0</v>
      </c>
    </row>
    <row r="121" ht="15.75" customHeight="1">
      <c r="A121" s="313" t="s">
        <v>24</v>
      </c>
      <c r="B121" s="314" t="s">
        <v>70</v>
      </c>
      <c r="C121" s="256" t="s">
        <v>11</v>
      </c>
      <c r="D121" s="256" t="s">
        <v>168</v>
      </c>
      <c r="E121" s="205"/>
      <c r="F121" s="205"/>
      <c r="G121" s="411"/>
      <c r="H121" s="258"/>
      <c r="I121" s="258"/>
      <c r="J121" s="258"/>
      <c r="K121" s="258"/>
      <c r="L121" s="258"/>
      <c r="M121" s="411"/>
      <c r="N121" s="411"/>
      <c r="O121" s="258"/>
      <c r="P121" s="258"/>
      <c r="Q121" s="258"/>
      <c r="R121" s="258"/>
      <c r="S121" s="258"/>
      <c r="T121" s="411"/>
      <c r="U121" s="411"/>
      <c r="V121" s="258"/>
      <c r="W121" s="258"/>
      <c r="X121" s="258"/>
      <c r="Y121" s="258"/>
      <c r="Z121" s="258"/>
      <c r="AA121" s="257"/>
      <c r="AB121" s="411"/>
      <c r="AC121" s="258"/>
      <c r="AD121" s="258"/>
      <c r="AE121" s="258"/>
      <c r="AF121" s="258"/>
      <c r="AG121" s="258"/>
      <c r="AH121" s="411"/>
      <c r="AI121" s="411"/>
      <c r="AJ121" s="258"/>
      <c r="AK121" s="258"/>
      <c r="AL121" s="262">
        <f t="shared" si="68"/>
        <v>0</v>
      </c>
      <c r="AM121" s="412">
        <f t="shared" si="4"/>
        <v>0</v>
      </c>
      <c r="AN121" s="265"/>
      <c r="AO121" s="413">
        <v>5000.0</v>
      </c>
      <c r="AP121" s="265"/>
      <c r="AQ121" s="414">
        <f t="shared" si="11"/>
        <v>0</v>
      </c>
      <c r="AR121" s="265"/>
      <c r="AS121" s="415">
        <v>5000.0</v>
      </c>
      <c r="AT121" s="265"/>
      <c r="AU121" s="414">
        <f t="shared" si="5"/>
        <v>0</v>
      </c>
      <c r="AV121" s="265"/>
      <c r="AW121" s="416">
        <v>5000.0</v>
      </c>
      <c r="AX121" s="265"/>
      <c r="AY121" s="265"/>
      <c r="AZ121" s="265"/>
      <c r="BA121" s="418"/>
      <c r="BB121" s="265"/>
      <c r="BC121" s="419">
        <f t="shared" si="14"/>
        <v>0</v>
      </c>
      <c r="BD121" s="419"/>
      <c r="BE121" s="419">
        <f t="shared" si="42"/>
        <v>0</v>
      </c>
      <c r="BF121" s="419"/>
      <c r="BG121" s="419">
        <f t="shared" si="43"/>
        <v>0</v>
      </c>
      <c r="BH121" s="419"/>
      <c r="BI121" s="419">
        <f t="shared" si="44"/>
        <v>0</v>
      </c>
      <c r="BJ121" s="419"/>
      <c r="BK121" s="419"/>
      <c r="BL121" s="419"/>
      <c r="BM121" s="420">
        <f t="shared" si="18"/>
        <v>0</v>
      </c>
      <c r="BN121" s="265"/>
      <c r="BO121" s="361" t="s">
        <v>413</v>
      </c>
      <c r="BP121" s="265"/>
      <c r="BQ121" s="263" t="b">
        <v>0</v>
      </c>
    </row>
    <row r="122" ht="15.75" customHeight="1">
      <c r="A122" s="313" t="s">
        <v>24</v>
      </c>
      <c r="B122" s="314" t="s">
        <v>70</v>
      </c>
      <c r="C122" s="256" t="s">
        <v>11</v>
      </c>
      <c r="D122" s="256" t="s">
        <v>197</v>
      </c>
      <c r="E122" s="205"/>
      <c r="F122" s="205"/>
      <c r="G122" s="411"/>
      <c r="H122" s="258"/>
      <c r="I122" s="258"/>
      <c r="J122" s="258"/>
      <c r="K122" s="258"/>
      <c r="L122" s="258"/>
      <c r="M122" s="411"/>
      <c r="N122" s="411"/>
      <c r="O122" s="258"/>
      <c r="P122" s="258"/>
      <c r="Q122" s="258"/>
      <c r="R122" s="258"/>
      <c r="S122" s="258"/>
      <c r="T122" s="411"/>
      <c r="U122" s="411"/>
      <c r="V122" s="258"/>
      <c r="W122" s="258"/>
      <c r="X122" s="258"/>
      <c r="Y122" s="258"/>
      <c r="Z122" s="258"/>
      <c r="AA122" s="257"/>
      <c r="AB122" s="411"/>
      <c r="AC122" s="258"/>
      <c r="AD122" s="258"/>
      <c r="AE122" s="258"/>
      <c r="AF122" s="258"/>
      <c r="AG122" s="258"/>
      <c r="AH122" s="411"/>
      <c r="AI122" s="411"/>
      <c r="AJ122" s="258"/>
      <c r="AK122" s="258"/>
      <c r="AL122" s="262">
        <f t="shared" si="68"/>
        <v>0</v>
      </c>
      <c r="AM122" s="412">
        <f t="shared" si="4"/>
        <v>0</v>
      </c>
      <c r="AN122" s="265"/>
      <c r="AO122" s="413">
        <v>3000.0</v>
      </c>
      <c r="AP122" s="265"/>
      <c r="AQ122" s="414">
        <f t="shared" si="11"/>
        <v>0</v>
      </c>
      <c r="AR122" s="265"/>
      <c r="AS122" s="415">
        <v>3500.0</v>
      </c>
      <c r="AT122" s="265"/>
      <c r="AU122" s="414">
        <f t="shared" si="5"/>
        <v>0</v>
      </c>
      <c r="AV122" s="265"/>
      <c r="AW122" s="416">
        <v>4500.0</v>
      </c>
      <c r="AX122" s="265"/>
      <c r="AY122" s="265"/>
      <c r="AZ122" s="265"/>
      <c r="BA122" s="418"/>
      <c r="BB122" s="265"/>
      <c r="BC122" s="419">
        <f t="shared" si="14"/>
        <v>0</v>
      </c>
      <c r="BD122" s="419"/>
      <c r="BE122" s="419">
        <f t="shared" si="42"/>
        <v>0</v>
      </c>
      <c r="BF122" s="419"/>
      <c r="BG122" s="419">
        <f t="shared" si="43"/>
        <v>0</v>
      </c>
      <c r="BH122" s="419"/>
      <c r="BI122" s="419">
        <f t="shared" si="44"/>
        <v>0</v>
      </c>
      <c r="BJ122" s="419"/>
      <c r="BK122" s="419"/>
      <c r="BL122" s="419"/>
      <c r="BM122" s="420">
        <f t="shared" si="18"/>
        <v>0</v>
      </c>
      <c r="BN122" s="265"/>
      <c r="BO122" s="361" t="s">
        <v>413</v>
      </c>
      <c r="BP122" s="265"/>
      <c r="BQ122" s="263" t="b">
        <v>0</v>
      </c>
    </row>
    <row r="123" ht="15.75" customHeight="1">
      <c r="A123" s="334" t="s">
        <v>24</v>
      </c>
      <c r="B123" s="288" t="s">
        <v>70</v>
      </c>
      <c r="C123" s="267" t="s">
        <v>11</v>
      </c>
      <c r="D123" s="267" t="s">
        <v>141</v>
      </c>
      <c r="E123" s="342"/>
      <c r="F123" s="342"/>
      <c r="G123" s="268">
        <f t="shared" ref="G123:AK123" si="69">SUM(G120:G122)</f>
        <v>0</v>
      </c>
      <c r="H123" s="268">
        <f t="shared" si="69"/>
        <v>0</v>
      </c>
      <c r="I123" s="268">
        <f t="shared" si="69"/>
        <v>0</v>
      </c>
      <c r="J123" s="268">
        <f t="shared" si="69"/>
        <v>0</v>
      </c>
      <c r="K123" s="268">
        <f t="shared" si="69"/>
        <v>0</v>
      </c>
      <c r="L123" s="268">
        <f t="shared" si="69"/>
        <v>0</v>
      </c>
      <c r="M123" s="268">
        <f t="shared" si="69"/>
        <v>0</v>
      </c>
      <c r="N123" s="268">
        <f t="shared" si="69"/>
        <v>0</v>
      </c>
      <c r="O123" s="268">
        <f t="shared" si="69"/>
        <v>0</v>
      </c>
      <c r="P123" s="268">
        <f t="shared" si="69"/>
        <v>0</v>
      </c>
      <c r="Q123" s="268">
        <f t="shared" si="69"/>
        <v>0</v>
      </c>
      <c r="R123" s="268">
        <f t="shared" si="69"/>
        <v>0</v>
      </c>
      <c r="S123" s="268">
        <f t="shared" si="69"/>
        <v>0</v>
      </c>
      <c r="T123" s="268">
        <f t="shared" si="69"/>
        <v>0</v>
      </c>
      <c r="U123" s="268">
        <f t="shared" si="69"/>
        <v>0</v>
      </c>
      <c r="V123" s="268">
        <f t="shared" si="69"/>
        <v>0</v>
      </c>
      <c r="W123" s="268">
        <f t="shared" si="69"/>
        <v>0</v>
      </c>
      <c r="X123" s="268">
        <f t="shared" si="69"/>
        <v>0</v>
      </c>
      <c r="Y123" s="268">
        <f t="shared" si="69"/>
        <v>0</v>
      </c>
      <c r="Z123" s="268">
        <f t="shared" si="69"/>
        <v>0</v>
      </c>
      <c r="AA123" s="268">
        <f t="shared" si="69"/>
        <v>0</v>
      </c>
      <c r="AB123" s="268">
        <f t="shared" si="69"/>
        <v>0</v>
      </c>
      <c r="AC123" s="268">
        <f t="shared" si="69"/>
        <v>0</v>
      </c>
      <c r="AD123" s="268">
        <f t="shared" si="69"/>
        <v>0</v>
      </c>
      <c r="AE123" s="268">
        <f t="shared" si="69"/>
        <v>0</v>
      </c>
      <c r="AF123" s="268">
        <f t="shared" si="69"/>
        <v>0</v>
      </c>
      <c r="AG123" s="268">
        <f t="shared" si="69"/>
        <v>0</v>
      </c>
      <c r="AH123" s="268">
        <f t="shared" si="69"/>
        <v>0</v>
      </c>
      <c r="AI123" s="268">
        <f t="shared" si="69"/>
        <v>0</v>
      </c>
      <c r="AJ123" s="268">
        <f t="shared" si="69"/>
        <v>0</v>
      </c>
      <c r="AK123" s="268">
        <f t="shared" si="69"/>
        <v>0</v>
      </c>
      <c r="AL123" s="269">
        <f>SUM(G123:AK123)</f>
        <v>0</v>
      </c>
      <c r="AM123" s="412">
        <f t="shared" si="4"/>
        <v>0</v>
      </c>
      <c r="AN123" s="315"/>
      <c r="AO123" s="413">
        <v>3000.0</v>
      </c>
      <c r="AP123" s="315"/>
      <c r="AQ123" s="414">
        <f t="shared" si="11"/>
        <v>0</v>
      </c>
      <c r="AR123" s="315"/>
      <c r="AS123" s="415">
        <v>3500.0</v>
      </c>
      <c r="AT123" s="315"/>
      <c r="AU123" s="414">
        <f t="shared" si="5"/>
        <v>0</v>
      </c>
      <c r="AV123" s="315"/>
      <c r="AW123" s="416">
        <v>4500.0</v>
      </c>
      <c r="AX123" s="315"/>
      <c r="AY123" s="315"/>
      <c r="AZ123" s="315"/>
      <c r="BA123" s="418"/>
      <c r="BB123" s="446"/>
      <c r="BC123" s="421">
        <f t="shared" si="14"/>
        <v>0</v>
      </c>
      <c r="BD123" s="447"/>
      <c r="BE123" s="421">
        <f t="shared" si="42"/>
        <v>0</v>
      </c>
      <c r="BF123" s="447"/>
      <c r="BG123" s="421">
        <f t="shared" si="43"/>
        <v>0</v>
      </c>
      <c r="BH123" s="447"/>
      <c r="BI123" s="421">
        <f t="shared" si="44"/>
        <v>0</v>
      </c>
      <c r="BJ123" s="447"/>
      <c r="BK123" s="421">
        <f>SUM(BK119:BK122)</f>
        <v>0</v>
      </c>
      <c r="BL123" s="447"/>
      <c r="BM123" s="450">
        <f t="shared" si="18"/>
        <v>0</v>
      </c>
      <c r="BN123" s="315"/>
      <c r="BO123" s="423" t="s">
        <v>415</v>
      </c>
      <c r="BP123" s="315"/>
      <c r="BQ123" s="270" t="b">
        <v>0</v>
      </c>
    </row>
    <row r="124" ht="15.75" customHeight="1">
      <c r="A124" s="313" t="s">
        <v>24</v>
      </c>
      <c r="B124" s="314" t="s">
        <v>80</v>
      </c>
      <c r="C124" s="256" t="s">
        <v>15</v>
      </c>
      <c r="D124" s="256" t="s">
        <v>252</v>
      </c>
      <c r="E124" s="205"/>
      <c r="F124" s="205"/>
      <c r="G124" s="411"/>
      <c r="H124" s="258"/>
      <c r="I124" s="258"/>
      <c r="J124" s="258"/>
      <c r="K124" s="258"/>
      <c r="L124" s="258"/>
      <c r="M124" s="411"/>
      <c r="N124" s="411"/>
      <c r="O124" s="258"/>
      <c r="P124" s="258"/>
      <c r="Q124" s="258"/>
      <c r="R124" s="258"/>
      <c r="S124" s="258"/>
      <c r="T124" s="411"/>
      <c r="U124" s="411"/>
      <c r="V124" s="258"/>
      <c r="W124" s="258"/>
      <c r="X124" s="258"/>
      <c r="Y124" s="258"/>
      <c r="Z124" s="258"/>
      <c r="AA124" s="257"/>
      <c r="AB124" s="411"/>
      <c r="AC124" s="258"/>
      <c r="AD124" s="258"/>
      <c r="AE124" s="258"/>
      <c r="AF124" s="258"/>
      <c r="AG124" s="258"/>
      <c r="AH124" s="411"/>
      <c r="AI124" s="411"/>
      <c r="AJ124" s="258"/>
      <c r="AK124" s="258"/>
      <c r="AL124" s="262">
        <f t="shared" ref="AL124:AL126" si="70">SUM(G124:AJ124)</f>
        <v>0</v>
      </c>
      <c r="AM124" s="412">
        <f t="shared" si="4"/>
        <v>0</v>
      </c>
      <c r="AN124" s="265"/>
      <c r="AO124" s="413">
        <v>7700.0</v>
      </c>
      <c r="AP124" s="265"/>
      <c r="AQ124" s="414">
        <f t="shared" si="11"/>
        <v>0</v>
      </c>
      <c r="AR124" s="265"/>
      <c r="AS124" s="415">
        <v>9350.0</v>
      </c>
      <c r="AT124" s="265"/>
      <c r="AU124" s="414">
        <f t="shared" si="5"/>
        <v>0</v>
      </c>
      <c r="AV124" s="265"/>
      <c r="AW124" s="416">
        <v>9350.0</v>
      </c>
      <c r="AX124" s="265"/>
      <c r="AY124" s="265"/>
      <c r="AZ124" s="265"/>
      <c r="BA124" s="418"/>
      <c r="BB124" s="265"/>
      <c r="BC124" s="419">
        <f t="shared" si="14"/>
        <v>0</v>
      </c>
      <c r="BD124" s="419"/>
      <c r="BE124" s="419">
        <f t="shared" si="42"/>
        <v>0</v>
      </c>
      <c r="BF124" s="419"/>
      <c r="BG124" s="419">
        <f t="shared" si="43"/>
        <v>0</v>
      </c>
      <c r="BH124" s="419"/>
      <c r="BI124" s="419">
        <f t="shared" si="44"/>
        <v>0</v>
      </c>
      <c r="BJ124" s="419"/>
      <c r="BK124" s="419"/>
      <c r="BL124" s="419"/>
      <c r="BM124" s="420">
        <f t="shared" si="18"/>
        <v>0</v>
      </c>
      <c r="BN124" s="265"/>
      <c r="BO124" s="361" t="s">
        <v>413</v>
      </c>
      <c r="BP124" s="265"/>
      <c r="BQ124" s="263" t="b">
        <v>0</v>
      </c>
    </row>
    <row r="125" ht="15.75" customHeight="1">
      <c r="A125" s="313" t="s">
        <v>24</v>
      </c>
      <c r="B125" s="314" t="s">
        <v>80</v>
      </c>
      <c r="C125" s="256" t="s">
        <v>15</v>
      </c>
      <c r="D125" s="256"/>
      <c r="E125" s="205"/>
      <c r="F125" s="205"/>
      <c r="G125" s="411"/>
      <c r="H125" s="258"/>
      <c r="I125" s="258"/>
      <c r="J125" s="258"/>
      <c r="K125" s="258"/>
      <c r="L125" s="258"/>
      <c r="M125" s="411"/>
      <c r="N125" s="411"/>
      <c r="O125" s="258"/>
      <c r="P125" s="258"/>
      <c r="Q125" s="258"/>
      <c r="R125" s="258"/>
      <c r="S125" s="258"/>
      <c r="T125" s="411"/>
      <c r="U125" s="411"/>
      <c r="V125" s="258"/>
      <c r="W125" s="258"/>
      <c r="X125" s="258"/>
      <c r="Y125" s="258"/>
      <c r="Z125" s="258"/>
      <c r="AA125" s="257"/>
      <c r="AB125" s="411"/>
      <c r="AC125" s="258"/>
      <c r="AD125" s="258"/>
      <c r="AE125" s="258"/>
      <c r="AF125" s="258"/>
      <c r="AG125" s="258"/>
      <c r="AH125" s="411"/>
      <c r="AI125" s="411"/>
      <c r="AJ125" s="258"/>
      <c r="AK125" s="258"/>
      <c r="AL125" s="262">
        <f t="shared" si="70"/>
        <v>0</v>
      </c>
      <c r="AM125" s="412">
        <f t="shared" si="4"/>
        <v>0</v>
      </c>
      <c r="AN125" s="265"/>
      <c r="AO125" s="413">
        <v>7700.0</v>
      </c>
      <c r="AP125" s="265"/>
      <c r="AQ125" s="414">
        <f t="shared" si="11"/>
        <v>0</v>
      </c>
      <c r="AR125" s="265"/>
      <c r="AS125" s="415">
        <v>9350.0</v>
      </c>
      <c r="AT125" s="265"/>
      <c r="AU125" s="414">
        <f t="shared" si="5"/>
        <v>0</v>
      </c>
      <c r="AV125" s="265"/>
      <c r="AW125" s="416">
        <v>9350.0</v>
      </c>
      <c r="AX125" s="265"/>
      <c r="AY125" s="265"/>
      <c r="AZ125" s="265"/>
      <c r="BA125" s="418"/>
      <c r="BB125" s="265"/>
      <c r="BC125" s="419">
        <f t="shared" si="14"/>
        <v>0</v>
      </c>
      <c r="BD125" s="419"/>
      <c r="BE125" s="419">
        <f t="shared" si="42"/>
        <v>0</v>
      </c>
      <c r="BF125" s="419"/>
      <c r="BG125" s="419">
        <f t="shared" si="43"/>
        <v>0</v>
      </c>
      <c r="BH125" s="419"/>
      <c r="BI125" s="419">
        <f t="shared" si="44"/>
        <v>0</v>
      </c>
      <c r="BJ125" s="419"/>
      <c r="BK125" s="419"/>
      <c r="BL125" s="419"/>
      <c r="BM125" s="420">
        <f t="shared" si="18"/>
        <v>0</v>
      </c>
      <c r="BN125" s="265"/>
      <c r="BO125" s="361" t="s">
        <v>413</v>
      </c>
      <c r="BP125" s="265"/>
      <c r="BQ125" s="263" t="b">
        <v>0</v>
      </c>
    </row>
    <row r="126" ht="15.75" customHeight="1">
      <c r="A126" s="334" t="s">
        <v>24</v>
      </c>
      <c r="B126" s="291" t="s">
        <v>80</v>
      </c>
      <c r="C126" s="267" t="s">
        <v>15</v>
      </c>
      <c r="D126" s="267" t="s">
        <v>200</v>
      </c>
      <c r="E126" s="342"/>
      <c r="F126" s="342"/>
      <c r="G126" s="268">
        <f t="shared" ref="G126:AK126" si="71">SUM(G124:G125)</f>
        <v>0</v>
      </c>
      <c r="H126" s="268">
        <f t="shared" si="71"/>
        <v>0</v>
      </c>
      <c r="I126" s="268">
        <f t="shared" si="71"/>
        <v>0</v>
      </c>
      <c r="J126" s="268">
        <f t="shared" si="71"/>
        <v>0</v>
      </c>
      <c r="K126" s="268">
        <f t="shared" si="71"/>
        <v>0</v>
      </c>
      <c r="L126" s="268">
        <f t="shared" si="71"/>
        <v>0</v>
      </c>
      <c r="M126" s="268">
        <f t="shared" si="71"/>
        <v>0</v>
      </c>
      <c r="N126" s="268">
        <f t="shared" si="71"/>
        <v>0</v>
      </c>
      <c r="O126" s="268">
        <f t="shared" si="71"/>
        <v>0</v>
      </c>
      <c r="P126" s="268">
        <f t="shared" si="71"/>
        <v>0</v>
      </c>
      <c r="Q126" s="268">
        <f t="shared" si="71"/>
        <v>0</v>
      </c>
      <c r="R126" s="268">
        <f t="shared" si="71"/>
        <v>0</v>
      </c>
      <c r="S126" s="268">
        <f t="shared" si="71"/>
        <v>0</v>
      </c>
      <c r="T126" s="268">
        <f t="shared" si="71"/>
        <v>0</v>
      </c>
      <c r="U126" s="268">
        <f t="shared" si="71"/>
        <v>0</v>
      </c>
      <c r="V126" s="268">
        <f t="shared" si="71"/>
        <v>0</v>
      </c>
      <c r="W126" s="268">
        <f t="shared" si="71"/>
        <v>0</v>
      </c>
      <c r="X126" s="268">
        <f t="shared" si="71"/>
        <v>0</v>
      </c>
      <c r="Y126" s="268">
        <f t="shared" si="71"/>
        <v>0</v>
      </c>
      <c r="Z126" s="268">
        <f t="shared" si="71"/>
        <v>0</v>
      </c>
      <c r="AA126" s="268">
        <f t="shared" si="71"/>
        <v>0</v>
      </c>
      <c r="AB126" s="268">
        <f t="shared" si="71"/>
        <v>0</v>
      </c>
      <c r="AC126" s="268">
        <f t="shared" si="71"/>
        <v>0</v>
      </c>
      <c r="AD126" s="268">
        <f t="shared" si="71"/>
        <v>0</v>
      </c>
      <c r="AE126" s="268">
        <f t="shared" si="71"/>
        <v>0</v>
      </c>
      <c r="AF126" s="268">
        <f t="shared" si="71"/>
        <v>0</v>
      </c>
      <c r="AG126" s="268">
        <f t="shared" si="71"/>
        <v>0</v>
      </c>
      <c r="AH126" s="268">
        <f t="shared" si="71"/>
        <v>0</v>
      </c>
      <c r="AI126" s="268">
        <f t="shared" si="71"/>
        <v>0</v>
      </c>
      <c r="AJ126" s="268">
        <f t="shared" si="71"/>
        <v>0</v>
      </c>
      <c r="AK126" s="268">
        <f t="shared" si="71"/>
        <v>0</v>
      </c>
      <c r="AL126" s="269">
        <f t="shared" si="70"/>
        <v>0</v>
      </c>
      <c r="AM126" s="412">
        <f t="shared" si="4"/>
        <v>0</v>
      </c>
      <c r="AN126" s="376"/>
      <c r="AO126" s="413">
        <v>7700.0</v>
      </c>
      <c r="AP126" s="376"/>
      <c r="AQ126" s="414">
        <f t="shared" si="11"/>
        <v>0</v>
      </c>
      <c r="AR126" s="376"/>
      <c r="AS126" s="415">
        <v>9350.0</v>
      </c>
      <c r="AT126" s="376"/>
      <c r="AU126" s="414">
        <f t="shared" si="5"/>
        <v>0</v>
      </c>
      <c r="AV126" s="376"/>
      <c r="AW126" s="416">
        <v>9350.0</v>
      </c>
      <c r="AX126" s="376"/>
      <c r="AY126" s="315"/>
      <c r="AZ126" s="376"/>
      <c r="BA126" s="418"/>
      <c r="BB126" s="376"/>
      <c r="BC126" s="421">
        <f t="shared" si="14"/>
        <v>0</v>
      </c>
      <c r="BD126" s="421"/>
      <c r="BE126" s="421">
        <f t="shared" si="42"/>
        <v>0</v>
      </c>
      <c r="BF126" s="421"/>
      <c r="BG126" s="421">
        <f t="shared" si="43"/>
        <v>0</v>
      </c>
      <c r="BH126" s="421"/>
      <c r="BI126" s="421">
        <f t="shared" si="44"/>
        <v>0</v>
      </c>
      <c r="BJ126" s="421"/>
      <c r="BK126" s="421">
        <f>SUM(BK122:BK125)</f>
        <v>0</v>
      </c>
      <c r="BL126" s="421"/>
      <c r="BM126" s="422">
        <f>BC126+BE126+BG126+BI126+BK126</f>
        <v>0</v>
      </c>
      <c r="BN126" s="376"/>
      <c r="BO126" s="451" t="s">
        <v>415</v>
      </c>
      <c r="BP126" s="376"/>
      <c r="BQ126" s="270" t="b">
        <v>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BQ$126"/>
  <customSheetViews>
    <customSheetView guid="{8C84F9F5-B296-408E-B058-38FD62EB4A0B}" filter="1" showAutoFilter="1">
      <autoFilter ref="$A$14:$BQ$82">
        <filterColumn colId="2">
          <filters>
            <filter val="Fonoaudiologia"/>
            <filter val="Nutrisionista"/>
            <filter val="kinesiologo"/>
            <filter val="Medico"/>
            <filter val="Enfermero"/>
            <filter val="Personal Fijo"/>
          </filters>
        </filterColumn>
        <filterColumn colId="66">
          <filters>
            <filter val="Sin movimientos"/>
            <filter val="COORDINACION"/>
            <filter val="TOTAL SUMA"/>
            <filter val="PENDIENTE PAGAR"/>
          </filters>
        </filterColumn>
      </autoFilter>
      <extLst>
        <ext uri="GoogleSheetsCustomDataVersion1">
          <go:sheetsCustomData xmlns:go="http://customooxmlschemas.google.com/" filterViewId="1837141018"/>
        </ext>
      </extLst>
    </customSheetView>
    <customSheetView guid="{3AFAE1BF-D431-4701-B0FE-308CDF890555}" filter="1" showAutoFilter="1">
      <autoFilter ref="$A$14:$BQ$51">
        <filterColumn colId="3">
          <filters>
            <filter val="Proveedores Kinesiologos"/>
            <filter val="Graglia Gustavo (GEREMCIA, DIRECION MEDICA, MEDICO)"/>
            <filter val="Dr Aramayo Gerardo"/>
            <filter val="Sanchez Maria"/>
            <filter val="Luna Diego (CORDINACION, ENFERMERO)"/>
            <filter val="Personal fijo"/>
            <filter val="Pazos Jose (CORDINACION, RRHH, ENFERMERO)"/>
            <filter val="Martin Jose Luis(GERERNCIA, ENFERMERO)"/>
            <filter val="Proveedores Nutrisionista"/>
            <filter val="Galeano Adriana"/>
            <filter val="Maltez Daiana"/>
            <filter val="Blanchard Maria de los Amgeles"/>
            <filter val="Polo Daniela"/>
            <filter val="Cargnelutti Noelia"/>
            <filter val="Lazarte Graciela"/>
            <filter val="Proveedores Medicos"/>
            <filter val="Correa Agustina"/>
            <filter val="Jerez Daiana"/>
            <filter val="Viloria Judith"/>
            <filter val="Galeano Adriana Aginaldo"/>
            <filter val="Nico(CHOFER)"/>
            <filter val="PROVEEDORES ENFERMERIA"/>
            <filter val="Proveedores Fonoaudiologia"/>
          </filters>
        </filterColumn>
        <filterColumn colId="66">
          <filters>
            <filter val="TOTAL SUMA"/>
            <filter val="PENDIENTE PAGAR"/>
          </filters>
        </filterColumn>
      </autoFilter>
      <extLst>
        <ext uri="GoogleSheetsCustomDataVersion1">
          <go:sheetsCustomData xmlns:go="http://customooxmlschemas.google.com/" filterViewId="567954352"/>
        </ext>
      </extLst>
    </customSheetView>
  </customSheetViews>
  <mergeCells count="44">
    <mergeCell ref="AH5:AI5"/>
    <mergeCell ref="AH6:AJ7"/>
    <mergeCell ref="G5:I5"/>
    <mergeCell ref="G7:I7"/>
    <mergeCell ref="B1:D2"/>
    <mergeCell ref="W5:AF5"/>
    <mergeCell ref="AK5:AL5"/>
    <mergeCell ref="AO5:AQ5"/>
    <mergeCell ref="W6:AF7"/>
    <mergeCell ref="AK6:AL7"/>
    <mergeCell ref="AO7:AQ7"/>
    <mergeCell ref="B3:D12"/>
    <mergeCell ref="G9:G12"/>
    <mergeCell ref="H9:H12"/>
    <mergeCell ref="I9:I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V9:V12"/>
    <mergeCell ref="W9:W12"/>
    <mergeCell ref="X9:X12"/>
    <mergeCell ref="Y9:Y12"/>
    <mergeCell ref="Z9:Z12"/>
    <mergeCell ref="AH9:AH12"/>
    <mergeCell ref="AI9:AI12"/>
    <mergeCell ref="AJ9:AJ12"/>
    <mergeCell ref="AK9:AK12"/>
    <mergeCell ref="AL9:AL12"/>
    <mergeCell ref="AA9:AA12"/>
    <mergeCell ref="AB9:AB12"/>
    <mergeCell ref="AC9:AC12"/>
    <mergeCell ref="AD9:AD12"/>
    <mergeCell ref="AE9:AE12"/>
    <mergeCell ref="AF9:AF12"/>
    <mergeCell ref="AG9:AG12"/>
  </mergeCells>
  <conditionalFormatting sqref="Q6 AM10">
    <cfRule type="notContainsBlanks" dxfId="0" priority="1">
      <formula>LEN(TRIM(Q6))&gt;0</formula>
    </cfRule>
  </conditionalFormatting>
  <conditionalFormatting sqref="AM10">
    <cfRule type="notContainsBlanks" dxfId="0" priority="2">
      <formula>LEN(TRIM(AM10))&gt;0</formula>
    </cfRule>
  </conditionalFormatting>
  <conditionalFormatting sqref="G14:AK14">
    <cfRule type="expression" dxfId="1" priority="3">
      <formula>WEEKDAY(G9,2)&gt;WEEKDAY(H9,2)</formula>
    </cfRule>
  </conditionalFormatting>
  <conditionalFormatting sqref="G13:AK13 P6">
    <cfRule type="notContainsBlanks" dxfId="0" priority="4">
      <formula>LEN(TRIM(G13))&gt;0</formula>
    </cfRule>
  </conditionalFormatting>
  <conditionalFormatting sqref="G5:I5">
    <cfRule type="notContainsBlanks" dxfId="0" priority="5">
      <formula>LEN(TRIM(G5))&gt;0</formula>
    </cfRule>
  </conditionalFormatting>
  <conditionalFormatting sqref="G14:AK14">
    <cfRule type="expression" dxfId="2" priority="6">
      <formula>MONTH(G9)&lt;&gt;MONTH($G$5&amp;1)</formula>
    </cfRule>
  </conditionalFormatting>
  <conditionalFormatting sqref="G15:AK15">
    <cfRule type="expression" dxfId="3" priority="7">
      <formula>MONTH(G9)=MONTH($G$5&amp;1)</formula>
    </cfRule>
  </conditionalFormatting>
  <conditionalFormatting sqref="G15:AK15">
    <cfRule type="expression" dxfId="4" priority="8">
      <formula>MONTH(G9)&lt;&gt;MONTH($G$5&amp;1)</formula>
    </cfRule>
  </conditionalFormatting>
  <conditionalFormatting sqref="G13:AK13">
    <cfRule type="notContainsBlanks" dxfId="0" priority="9">
      <formula>LEN(TRIM(G13))&gt;0</formula>
    </cfRule>
  </conditionalFormatting>
  <conditionalFormatting sqref="G13:AK13">
    <cfRule type="expression" dxfId="5" priority="10">
      <formula>MONTH(G9)=MONTH($G$5&amp;1)</formula>
    </cfRule>
  </conditionalFormatting>
  <conditionalFormatting sqref="A3:D12">
    <cfRule type="cellIs" dxfId="0" priority="11" operator="equal">
      <formula>FECHA</formula>
    </cfRule>
  </conditionalFormatting>
  <conditionalFormatting sqref="G9:AK12">
    <cfRule type="cellIs" dxfId="6" priority="12" operator="equal">
      <formula>"1/1/2024"</formula>
    </cfRule>
  </conditionalFormatting>
  <conditionalFormatting sqref="G9:AK12">
    <cfRule type="cellIs" dxfId="6" priority="13" operator="equal">
      <formula>"24/3/2024"</formula>
    </cfRule>
  </conditionalFormatting>
  <conditionalFormatting sqref="G9:AK12">
    <cfRule type="cellIs" dxfId="6" priority="14" operator="equal">
      <formula>"2/4/2024"</formula>
    </cfRule>
  </conditionalFormatting>
  <conditionalFormatting sqref="G9:AK12">
    <cfRule type="cellIs" dxfId="6" priority="15" operator="equal">
      <formula>"1/5/2024"</formula>
    </cfRule>
  </conditionalFormatting>
  <conditionalFormatting sqref="G9:AK12">
    <cfRule type="cellIs" dxfId="6" priority="16" operator="equal">
      <formula>"25/5/2024"</formula>
    </cfRule>
  </conditionalFormatting>
  <conditionalFormatting sqref="G9:AK12">
    <cfRule type="cellIs" dxfId="6" priority="17" operator="equal">
      <formula>"17/6/2024"</formula>
    </cfRule>
  </conditionalFormatting>
  <conditionalFormatting sqref="G9:AK12">
    <cfRule type="cellIs" dxfId="6" priority="18" operator="equal">
      <formula>"20/6/2024"</formula>
    </cfRule>
  </conditionalFormatting>
  <conditionalFormatting sqref="G9:AK12">
    <cfRule type="cellIs" dxfId="6" priority="19" operator="equal">
      <formula>"13/10/2024"</formula>
    </cfRule>
  </conditionalFormatting>
  <conditionalFormatting sqref="G9:AK12">
    <cfRule type="cellIs" dxfId="6" priority="20" operator="equal">
      <formula>"20/11/2024"</formula>
    </cfRule>
  </conditionalFormatting>
  <conditionalFormatting sqref="G9:AK12">
    <cfRule type="cellIs" dxfId="6" priority="21" operator="equal">
      <formula>"8/12/2024"</formula>
    </cfRule>
  </conditionalFormatting>
  <conditionalFormatting sqref="G9:AK12">
    <cfRule type="cellIs" dxfId="6" priority="22" operator="equal">
      <formula>"25/12/2024"</formula>
    </cfRule>
  </conditionalFormatting>
  <conditionalFormatting sqref="G9:AK12">
    <cfRule type="expression" dxfId="8" priority="23">
      <formula>G9=45334</formula>
    </cfRule>
  </conditionalFormatting>
  <conditionalFormatting sqref="G9:AK12">
    <cfRule type="expression" dxfId="8" priority="24">
      <formula>G9=45335</formula>
    </cfRule>
  </conditionalFormatting>
  <conditionalFormatting sqref="AE17">
    <cfRule type="notContainsBlanks" dxfId="0" priority="25">
      <formula>LEN(TRIM(AE17))&gt;0</formula>
    </cfRule>
  </conditionalFormatting>
  <conditionalFormatting sqref="AI9:AI12">
    <cfRule type="cellIs" dxfId="8" priority="26" operator="equal">
      <formula>"29/3/2024"</formula>
    </cfRule>
  </conditionalFormatting>
  <conditionalFormatting sqref="G9:AJ12">
    <cfRule type="expression" dxfId="9" priority="27">
      <formula>G9=45383</formula>
    </cfRule>
  </conditionalFormatting>
  <conditionalFormatting sqref="G9:AK12">
    <cfRule type="expression" dxfId="8" priority="28">
      <formula>G9=45521</formula>
    </cfRule>
  </conditionalFormatting>
  <dataValidations>
    <dataValidation type="list" allowBlank="1" showErrorMessage="1" sqref="G5">
      <formula1>"ENERO,FEBRERO,MARZO,ABRIL,MAYO,JUNIO,JULIO,AGOSTO,SEPTIEMBRE,OCTUBRE,NOVIEMBRE,DICIEMBRE"</formula1>
    </dataValidation>
    <dataValidation type="list" allowBlank="1" showErrorMessage="1" sqref="AS5">
      <formula1>"SI,NO"</formula1>
    </dataValidation>
    <dataValidation type="list" allowBlank="1" showInputMessage="1" showErrorMessage="1" prompt="Haz clic e introduce un valor del intervalo" sqref="C16:C126">
      <formula1>'LISTAS DESPLEGABLES '!$E$2:$E$1000</formula1>
    </dataValidation>
    <dataValidation type="list" allowBlank="1" showInputMessage="1" showErrorMessage="1" prompt="Haz clic e introduce un valor del intervalo" sqref="D16:D126">
      <formula1>'RESUMEN '!$A$73:$A$304</formula1>
    </dataValidation>
    <dataValidation type="list" allowBlank="1" showErrorMessage="1" sqref="BO16:BO74 BO75:BP75 BO76:BO126">
      <formula1>"PAGADO,PENDIENTE PAGAR,TOTAL SUMA,Sin movimientos,Se Realizo Adelanto,PENDIENTE P. EFECTIVO,Pasa Mes sigiente,COORDINACION"</formula1>
    </dataValidation>
    <dataValidation type="list" allowBlank="1" showErrorMessage="1" sqref="AS7">
      <formula1>"0,4,6,8,12,24"</formula1>
    </dataValidation>
    <dataValidation type="list" allowBlank="1" showErrorMessage="1" sqref="A16:A23 A24:B24 A25:A126">
      <formula1>'LISTAS DESPLEGABLES '!$A$2:$A$100</formula1>
    </dataValidation>
    <dataValidation type="list" allowBlank="1" showInputMessage="1" showErrorMessage="1" prompt="Haz clic e introduce un valor del intervalo" sqref="B16:B23 B25:B126">
      <formula1>'LISTAS DESPLEGABLES '!$C$2:$C$100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2024-10-01T09:25:53Z</dcterms:created>
  <dc:creator>José</dc:creator>
</cp:coreProperties>
</file>