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issue" sheetId="1" state="visible" r:id="rId2"/>
    <sheet name="Tumour Sampl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<sst xmlns="http://schemas.openxmlformats.org/spreadsheetml/2006/main" count="518" uniqueCount="120">
  <si>
    <t>Box</t>
  </si>
  <si>
    <t>Location</t>
  </si>
  <si>
    <t>Tissue Bank ID</t>
  </si>
  <si>
    <t>Vial</t>
  </si>
  <si>
    <t>Tube No</t>
  </si>
  <si>
    <t>A1</t>
  </si>
  <si>
    <t>T.0001</t>
  </si>
  <si>
    <t>T.0009</t>
  </si>
  <si>
    <t>T.0011</t>
  </si>
  <si>
    <t>T.0022</t>
  </si>
  <si>
    <t>A2</t>
  </si>
  <si>
    <t>PRECELL 1A</t>
  </si>
  <si>
    <t>A3</t>
  </si>
  <si>
    <t>BOX 1</t>
  </si>
  <si>
    <t>A4</t>
  </si>
  <si>
    <t>BOX 2</t>
  </si>
  <si>
    <t>T.0021</t>
  </si>
  <si>
    <t>BOX 3</t>
  </si>
  <si>
    <t>BOX 4</t>
  </si>
  <si>
    <t>A5</t>
  </si>
  <si>
    <t>T.0012</t>
  </si>
  <si>
    <t>A6</t>
  </si>
  <si>
    <t>T.0023</t>
  </si>
  <si>
    <t>A7</t>
  </si>
  <si>
    <t>A8</t>
  </si>
  <si>
    <t>A9</t>
  </si>
  <si>
    <t>A10</t>
  </si>
  <si>
    <t>T.0002</t>
  </si>
  <si>
    <t>B1</t>
  </si>
  <si>
    <t>T.0006</t>
  </si>
  <si>
    <t>B2</t>
  </si>
  <si>
    <t>B3</t>
  </si>
  <si>
    <t>B4</t>
  </si>
  <si>
    <t>B5</t>
  </si>
  <si>
    <t>T.0025</t>
  </si>
  <si>
    <t>T.0026</t>
  </si>
  <si>
    <t>B6</t>
  </si>
  <si>
    <t>T.0013</t>
  </si>
  <si>
    <t>B7</t>
  </si>
  <si>
    <t>B8</t>
  </si>
  <si>
    <t>T.0030</t>
  </si>
  <si>
    <t>B9</t>
  </si>
  <si>
    <t>B10</t>
  </si>
  <si>
    <t>C1</t>
  </si>
  <si>
    <t>T.0032</t>
  </si>
  <si>
    <t>C2</t>
  </si>
  <si>
    <t>C3</t>
  </si>
  <si>
    <t>C4</t>
  </si>
  <si>
    <t>T.0019</t>
  </si>
  <si>
    <t>T.0003</t>
  </si>
  <si>
    <t>C5</t>
  </si>
  <si>
    <t>T.0020</t>
  </si>
  <si>
    <t>T.0004</t>
  </si>
  <si>
    <t>C6</t>
  </si>
  <si>
    <t>T.0005</t>
  </si>
  <si>
    <t>C7</t>
  </si>
  <si>
    <t>T.0007</t>
  </si>
  <si>
    <t>C8</t>
  </si>
  <si>
    <t>T.0028</t>
  </si>
  <si>
    <t>T.0008</t>
  </si>
  <si>
    <t>C9</t>
  </si>
  <si>
    <t>C10</t>
  </si>
  <si>
    <t>T.0014</t>
  </si>
  <si>
    <t>D1</t>
  </si>
  <si>
    <t>T.0015</t>
  </si>
  <si>
    <t>D2</t>
  </si>
  <si>
    <t>T.0029</t>
  </si>
  <si>
    <t>D3</t>
  </si>
  <si>
    <t>D4</t>
  </si>
  <si>
    <t>T.0017</t>
  </si>
  <si>
    <t>T.0024</t>
  </si>
  <si>
    <t>D5</t>
  </si>
  <si>
    <t>T.0018</t>
  </si>
  <si>
    <t>D6</t>
  </si>
  <si>
    <t>T.0010</t>
  </si>
  <si>
    <t>T.0016</t>
  </si>
  <si>
    <t>D7</t>
  </si>
  <si>
    <t>D8</t>
  </si>
  <si>
    <t>D9</t>
  </si>
  <si>
    <t>D10</t>
  </si>
  <si>
    <t>T.0031</t>
  </si>
  <si>
    <t>Sample</t>
  </si>
  <si>
    <t>Colour1</t>
  </si>
  <si>
    <t>Colour2</t>
  </si>
  <si>
    <t>Slide</t>
  </si>
  <si>
    <t>Tumour (%)</t>
  </si>
  <si>
    <t>Stroma (%)</t>
  </si>
  <si>
    <t>Benign (%)</t>
  </si>
  <si>
    <t>lympho</t>
  </si>
  <si>
    <t>Comment</t>
  </si>
  <si>
    <t>H&amp;E Box</t>
  </si>
  <si>
    <t>Space</t>
  </si>
  <si>
    <t>TUBE</t>
  </si>
  <si>
    <t>DNA Conc (ng/ul)</t>
  </si>
  <si>
    <t>Tube DNA (ug)</t>
  </si>
  <si>
    <t>Total DNA (ug)</t>
  </si>
  <si>
    <t>RNA Conc (ng/ul)</t>
  </si>
  <si>
    <t>Tube RNA (ng)</t>
  </si>
  <si>
    <t>Total RNA (ug)</t>
  </si>
  <si>
    <t>RNA 260/280</t>
  </si>
  <si>
    <t>miRNA Conc (ng/ul)</t>
  </si>
  <si>
    <t>Tube miRNA (ng)</t>
  </si>
  <si>
    <t>Total miRNA (ug)</t>
  </si>
  <si>
    <t>miRNA 260/280</t>
  </si>
  <si>
    <t>Exp1</t>
  </si>
  <si>
    <t>Date</t>
  </si>
  <si>
    <t>DNA</t>
  </si>
  <si>
    <t>RNA</t>
  </si>
  <si>
    <t>Exp2</t>
  </si>
  <si>
    <t>Exp3</t>
  </si>
  <si>
    <t>Exp4</t>
  </si>
  <si>
    <t>T.001</t>
  </si>
  <si>
    <t>T1</t>
  </si>
  <si>
    <t>AW</t>
  </si>
  <si>
    <t>CRI</t>
  </si>
  <si>
    <t>T.002</t>
  </si>
  <si>
    <t>t/loss</t>
  </si>
  <si>
    <t>T.003</t>
  </si>
  <si>
    <t>NO_DNA</t>
  </si>
  <si>
    <t>tiny tumour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</si>
</sst>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2D050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6" activeCellId="0" sqref="F6"/>
    </sheetView>
  </sheetViews>
  <sheetFormatPr defaultRowHeight="14"/>
  <cols>
    <col collapsed="false" hidden="false" max="1" min="1" style="0" width="10.6599190283401"/>
    <col collapsed="false" hidden="false" max="1025" min="2" style="0" width="8.83400809716599"/>
  </cols>
  <sheetData>
    <row r="1" customFormat="false" ht="14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G1" s="1" t="s">
        <v>0</v>
      </c>
      <c r="H1" s="2" t="s">
        <v>1</v>
      </c>
      <c r="I1" s="3" t="s">
        <v>2</v>
      </c>
      <c r="J1" s="2" t="s">
        <v>3</v>
      </c>
      <c r="K1" s="2" t="s">
        <v>4</v>
      </c>
      <c r="M1" s="1" t="s">
        <v>0</v>
      </c>
      <c r="N1" s="2" t="s">
        <v>1</v>
      </c>
      <c r="O1" s="2" t="s">
        <v>2</v>
      </c>
      <c r="P1" s="3" t="s">
        <v>3</v>
      </c>
      <c r="Q1" s="2" t="s">
        <v>4</v>
      </c>
      <c r="S1" s="1" t="s">
        <v>0</v>
      </c>
      <c r="T1" s="2" t="s">
        <v>1</v>
      </c>
      <c r="U1" s="3" t="s">
        <v>2</v>
      </c>
      <c r="V1" s="2" t="s">
        <v>3</v>
      </c>
      <c r="W1" s="2" t="s">
        <v>4</v>
      </c>
    </row>
    <row r="2" customFormat="false" ht="14" hidden="false" customHeight="false" outlineLevel="0" collapsed="false">
      <c r="A2" s="4" t="n">
        <v>1</v>
      </c>
      <c r="B2" s="5" t="s">
        <v>5</v>
      </c>
      <c r="C2" s="6" t="s">
        <v>6</v>
      </c>
      <c r="D2" s="5" t="n">
        <v>19</v>
      </c>
      <c r="E2" s="5" t="n">
        <v>13</v>
      </c>
      <c r="G2" s="4" t="n">
        <v>2</v>
      </c>
      <c r="H2" s="5" t="s">
        <v>5</v>
      </c>
      <c r="I2" s="6" t="s">
        <v>7</v>
      </c>
      <c r="J2" s="5" t="n">
        <v>2</v>
      </c>
      <c r="K2" s="5" t="n">
        <v>12</v>
      </c>
      <c r="M2" s="4" t="n">
        <v>3</v>
      </c>
      <c r="N2" s="5" t="s">
        <v>5</v>
      </c>
      <c r="O2" s="5" t="s">
        <v>8</v>
      </c>
      <c r="P2" s="6" t="n">
        <v>5</v>
      </c>
      <c r="Q2" s="5" t="n">
        <v>11</v>
      </c>
      <c r="S2" s="4" t="n">
        <v>4</v>
      </c>
      <c r="T2" s="5" t="s">
        <v>5</v>
      </c>
      <c r="U2" s="6" t="s">
        <v>9</v>
      </c>
      <c r="V2" s="5" t="n">
        <v>12</v>
      </c>
      <c r="W2" s="5" t="n">
        <v>3</v>
      </c>
    </row>
    <row r="3" customFormat="false" ht="14" hidden="false" customHeight="false" outlineLevel="0" collapsed="false">
      <c r="A3" s="7" t="n">
        <v>41048</v>
      </c>
      <c r="B3" s="5" t="s">
        <v>10</v>
      </c>
      <c r="C3" s="6"/>
      <c r="D3" s="5"/>
      <c r="E3" s="5" t="n">
        <v>14</v>
      </c>
      <c r="G3" s="7" t="s">
        <v>11</v>
      </c>
      <c r="H3" s="5" t="s">
        <v>10</v>
      </c>
      <c r="I3" s="6"/>
      <c r="J3" s="5"/>
      <c r="K3" s="5" t="n">
        <v>13</v>
      </c>
      <c r="M3" s="7"/>
      <c r="N3" s="5" t="s">
        <v>10</v>
      </c>
      <c r="O3" s="5"/>
      <c r="P3" s="6"/>
      <c r="Q3" s="5" t="n">
        <v>12</v>
      </c>
      <c r="S3" s="7"/>
      <c r="T3" s="5" t="s">
        <v>10</v>
      </c>
      <c r="U3" s="6"/>
      <c r="V3" s="5"/>
      <c r="W3" s="5" t="n">
        <v>4</v>
      </c>
    </row>
    <row r="4" customFormat="false" ht="14" hidden="false" customHeight="false" outlineLevel="0" collapsed="false">
      <c r="A4" s="4"/>
      <c r="B4" s="5" t="s">
        <v>12</v>
      </c>
      <c r="C4" s="6"/>
      <c r="D4" s="5"/>
      <c r="E4" s="5" t="n">
        <v>15</v>
      </c>
      <c r="G4" s="4"/>
      <c r="H4" s="5" t="s">
        <v>12</v>
      </c>
      <c r="I4" s="6"/>
      <c r="J4" s="5"/>
      <c r="K4" s="5" t="n">
        <v>14</v>
      </c>
      <c r="M4" s="4"/>
      <c r="N4" s="5" t="s">
        <v>12</v>
      </c>
      <c r="O4" s="5"/>
      <c r="P4" s="6"/>
      <c r="Q4" s="5" t="n">
        <v>13</v>
      </c>
      <c r="S4" s="4"/>
      <c r="T4" s="5" t="s">
        <v>12</v>
      </c>
      <c r="U4" s="6"/>
      <c r="V4" s="5"/>
      <c r="W4" s="5" t="n">
        <v>5</v>
      </c>
    </row>
    <row r="5" customFormat="false" ht="14" hidden="false" customHeight="false" outlineLevel="0" collapsed="false">
      <c r="A5" s="8" t="s">
        <v>13</v>
      </c>
      <c r="B5" s="5" t="s">
        <v>14</v>
      </c>
      <c r="C5" s="6"/>
      <c r="D5" s="5"/>
      <c r="E5" s="5" t="n">
        <v>16</v>
      </c>
      <c r="G5" s="8" t="s">
        <v>15</v>
      </c>
      <c r="H5" s="5" t="s">
        <v>14</v>
      </c>
      <c r="I5" s="6" t="s">
        <v>16</v>
      </c>
      <c r="J5" s="5" t="n">
        <v>9</v>
      </c>
      <c r="K5" s="5" t="n">
        <v>7</v>
      </c>
      <c r="M5" s="8" t="s">
        <v>17</v>
      </c>
      <c r="N5" s="5" t="s">
        <v>14</v>
      </c>
      <c r="O5" s="5"/>
      <c r="P5" s="6"/>
      <c r="Q5" s="5" t="n">
        <v>14</v>
      </c>
      <c r="S5" s="8" t="s">
        <v>18</v>
      </c>
      <c r="T5" s="5" t="s">
        <v>14</v>
      </c>
      <c r="U5" s="6"/>
      <c r="V5" s="5"/>
      <c r="W5" s="5" t="n">
        <v>6</v>
      </c>
    </row>
    <row r="6" customFormat="false" ht="14" hidden="false" customHeight="false" outlineLevel="0" collapsed="false">
      <c r="A6" s="4"/>
      <c r="B6" s="5" t="s">
        <v>19</v>
      </c>
      <c r="C6" s="6" t="s">
        <v>20</v>
      </c>
      <c r="D6" s="5" t="n">
        <v>6</v>
      </c>
      <c r="E6" s="5" t="n">
        <v>13</v>
      </c>
      <c r="G6" s="4"/>
      <c r="H6" s="5" t="s">
        <v>19</v>
      </c>
      <c r="I6" s="6"/>
      <c r="J6" s="5"/>
      <c r="K6" s="5" t="n">
        <v>8</v>
      </c>
      <c r="M6" s="4"/>
      <c r="N6" s="5" t="s">
        <v>19</v>
      </c>
      <c r="O6" s="5"/>
      <c r="P6" s="6"/>
      <c r="Q6" s="5" t="n">
        <v>15</v>
      </c>
      <c r="S6" s="4"/>
      <c r="T6" s="5" t="s">
        <v>19</v>
      </c>
      <c r="U6" s="6"/>
      <c r="V6" s="5"/>
      <c r="W6" s="5" t="n">
        <v>7</v>
      </c>
    </row>
    <row r="7" customFormat="false" ht="14" hidden="false" customHeight="false" outlineLevel="0" collapsed="false">
      <c r="A7" s="4"/>
      <c r="B7" s="5" t="s">
        <v>21</v>
      </c>
      <c r="C7" s="6"/>
      <c r="D7" s="5"/>
      <c r="E7" s="5" t="n">
        <v>14</v>
      </c>
      <c r="G7" s="4"/>
      <c r="H7" s="5" t="s">
        <v>21</v>
      </c>
      <c r="I7" s="6"/>
      <c r="J7" s="5"/>
      <c r="K7" s="5" t="n">
        <v>9</v>
      </c>
      <c r="M7" s="4"/>
      <c r="N7" s="5" t="s">
        <v>21</v>
      </c>
      <c r="O7" s="5" t="s">
        <v>22</v>
      </c>
      <c r="P7" s="6" t="n">
        <v>15</v>
      </c>
      <c r="Q7" s="5" t="n">
        <v>7</v>
      </c>
      <c r="S7" s="4"/>
      <c r="T7" s="5" t="s">
        <v>21</v>
      </c>
      <c r="U7" s="6"/>
      <c r="V7" s="5"/>
      <c r="W7" s="5" t="n">
        <v>8</v>
      </c>
    </row>
    <row r="8" customFormat="false" ht="14" hidden="false" customHeight="false" outlineLevel="0" collapsed="false">
      <c r="A8" s="4"/>
      <c r="B8" s="5" t="s">
        <v>23</v>
      </c>
      <c r="C8" s="6"/>
      <c r="D8" s="5"/>
      <c r="E8" s="5" t="n">
        <v>15</v>
      </c>
      <c r="G8" s="4"/>
      <c r="H8" s="5" t="s">
        <v>23</v>
      </c>
      <c r="I8" s="6"/>
      <c r="J8" s="5"/>
      <c r="K8" s="5" t="n">
        <v>10</v>
      </c>
      <c r="M8" s="4"/>
      <c r="N8" s="5" t="s">
        <v>23</v>
      </c>
      <c r="O8" s="5"/>
      <c r="P8" s="6"/>
      <c r="Q8" s="5" t="n">
        <v>8</v>
      </c>
      <c r="S8" s="4"/>
      <c r="T8" s="5" t="s">
        <v>23</v>
      </c>
      <c r="U8" s="6"/>
      <c r="V8" s="5"/>
      <c r="W8" s="5" t="n">
        <v>9</v>
      </c>
    </row>
    <row r="9" customFormat="false" ht="14" hidden="false" customHeight="false" outlineLevel="0" collapsed="false">
      <c r="A9" s="4"/>
      <c r="B9" s="5" t="s">
        <v>24</v>
      </c>
      <c r="C9" s="6"/>
      <c r="D9" s="5"/>
      <c r="E9" s="5" t="n">
        <v>16</v>
      </c>
      <c r="G9" s="4"/>
      <c r="H9" s="5" t="s">
        <v>24</v>
      </c>
      <c r="I9" s="6"/>
      <c r="J9" s="5"/>
      <c r="K9" s="5" t="n">
        <v>11</v>
      </c>
      <c r="M9" s="4"/>
      <c r="N9" s="5" t="s">
        <v>24</v>
      </c>
      <c r="O9" s="5"/>
      <c r="P9" s="6"/>
      <c r="Q9" s="5" t="n">
        <v>9</v>
      </c>
      <c r="S9" s="4"/>
      <c r="T9" s="5" t="s">
        <v>24</v>
      </c>
      <c r="U9" s="6"/>
      <c r="V9" s="5"/>
      <c r="W9" s="5" t="n">
        <v>10</v>
      </c>
    </row>
    <row r="10" customFormat="false" ht="14" hidden="false" customHeight="false" outlineLevel="0" collapsed="false">
      <c r="A10" s="4"/>
      <c r="B10" s="5" t="s">
        <v>25</v>
      </c>
      <c r="C10" s="6"/>
      <c r="D10" s="5"/>
      <c r="E10" s="5" t="n">
        <v>17</v>
      </c>
      <c r="G10" s="4"/>
      <c r="H10" s="5" t="s">
        <v>25</v>
      </c>
      <c r="I10" s="6"/>
      <c r="J10" s="5"/>
      <c r="K10" s="5" t="n">
        <v>12</v>
      </c>
      <c r="M10" s="4"/>
      <c r="N10" s="5" t="s">
        <v>25</v>
      </c>
      <c r="O10" s="5"/>
      <c r="P10" s="6"/>
      <c r="Q10" s="5" t="n">
        <v>10</v>
      </c>
      <c r="S10" s="4"/>
      <c r="T10" s="5" t="s">
        <v>25</v>
      </c>
      <c r="U10" s="6"/>
      <c r="V10" s="5"/>
      <c r="W10" s="5" t="n">
        <v>11</v>
      </c>
    </row>
    <row r="11" customFormat="false" ht="14" hidden="false" customHeight="false" outlineLevel="0" collapsed="false">
      <c r="A11" s="4"/>
      <c r="B11" s="5" t="s">
        <v>26</v>
      </c>
      <c r="C11" s="6"/>
      <c r="D11" s="5"/>
      <c r="E11" s="5" t="n">
        <v>18</v>
      </c>
      <c r="G11" s="4"/>
      <c r="H11" s="5" t="s">
        <v>26</v>
      </c>
      <c r="I11" s="6"/>
      <c r="J11" s="5"/>
      <c r="K11" s="5" t="n">
        <v>13</v>
      </c>
      <c r="M11" s="4"/>
      <c r="N11" s="5" t="s">
        <v>26</v>
      </c>
      <c r="O11" s="5"/>
      <c r="P11" s="6"/>
      <c r="Q11" s="5" t="n">
        <v>11</v>
      </c>
      <c r="S11" s="4"/>
      <c r="T11" s="5" t="s">
        <v>26</v>
      </c>
      <c r="U11" s="6" t="s">
        <v>27</v>
      </c>
      <c r="V11" s="5" t="n">
        <v>3</v>
      </c>
      <c r="W11" s="5" t="n">
        <v>1</v>
      </c>
    </row>
    <row r="12" customFormat="false" ht="14" hidden="false" customHeight="false" outlineLevel="0" collapsed="false">
      <c r="A12" s="4"/>
      <c r="B12" s="5" t="s">
        <v>28</v>
      </c>
      <c r="C12" s="6" t="s">
        <v>29</v>
      </c>
      <c r="D12" s="5" t="n">
        <v>2</v>
      </c>
      <c r="E12" s="5" t="n">
        <v>13</v>
      </c>
      <c r="G12" s="4"/>
      <c r="H12" s="5" t="s">
        <v>28</v>
      </c>
      <c r="I12" s="6"/>
      <c r="J12" s="5"/>
      <c r="K12" s="5" t="n">
        <v>14</v>
      </c>
      <c r="M12" s="4"/>
      <c r="N12" s="5" t="s">
        <v>28</v>
      </c>
      <c r="O12" s="5"/>
      <c r="P12" s="6"/>
      <c r="Q12" s="5" t="n">
        <v>12</v>
      </c>
      <c r="S12" s="4"/>
      <c r="T12" s="5" t="s">
        <v>28</v>
      </c>
      <c r="U12" s="6"/>
      <c r="V12" s="5"/>
      <c r="W12" s="5" t="n">
        <v>2</v>
      </c>
    </row>
    <row r="13" customFormat="false" ht="14" hidden="false" customHeight="false" outlineLevel="0" collapsed="false">
      <c r="A13" s="4"/>
      <c r="B13" s="5" t="s">
        <v>30</v>
      </c>
      <c r="C13" s="6"/>
      <c r="D13" s="5"/>
      <c r="E13" s="5" t="n">
        <v>14</v>
      </c>
      <c r="G13" s="4"/>
      <c r="H13" s="5" t="s">
        <v>30</v>
      </c>
      <c r="I13" s="6"/>
      <c r="J13" s="5"/>
      <c r="K13" s="5" t="n">
        <v>15</v>
      </c>
      <c r="M13" s="4"/>
      <c r="N13" s="5" t="s">
        <v>30</v>
      </c>
      <c r="O13" s="5"/>
      <c r="P13" s="6"/>
      <c r="Q13" s="5" t="n">
        <v>13</v>
      </c>
      <c r="S13" s="4"/>
      <c r="T13" s="5" t="s">
        <v>30</v>
      </c>
      <c r="U13" s="6"/>
      <c r="V13" s="5"/>
      <c r="W13" s="5" t="n">
        <v>3</v>
      </c>
    </row>
    <row r="14" customFormat="false" ht="14" hidden="false" customHeight="false" outlineLevel="0" collapsed="false">
      <c r="A14" s="4"/>
      <c r="B14" s="5" t="s">
        <v>31</v>
      </c>
      <c r="C14" s="6"/>
      <c r="D14" s="5"/>
      <c r="E14" s="5" t="n">
        <v>15</v>
      </c>
      <c r="G14" s="4"/>
      <c r="H14" s="5" t="s">
        <v>31</v>
      </c>
      <c r="I14" s="6"/>
      <c r="J14" s="5"/>
      <c r="K14" s="5" t="n">
        <v>16</v>
      </c>
      <c r="M14" s="4"/>
      <c r="N14" s="5" t="s">
        <v>31</v>
      </c>
      <c r="O14" s="5"/>
      <c r="P14" s="6"/>
      <c r="Q14" s="5" t="n">
        <v>14</v>
      </c>
      <c r="S14" s="4"/>
      <c r="T14" s="5" t="s">
        <v>31</v>
      </c>
      <c r="U14" s="6"/>
      <c r="V14" s="5"/>
      <c r="W14" s="5" t="n">
        <v>4</v>
      </c>
    </row>
    <row r="15" customFormat="false" ht="14" hidden="false" customHeight="false" outlineLevel="0" collapsed="false">
      <c r="A15" s="4"/>
      <c r="B15" s="5" t="s">
        <v>32</v>
      </c>
      <c r="C15" s="6"/>
      <c r="D15" s="5"/>
      <c r="E15" s="5" t="n">
        <v>16</v>
      </c>
      <c r="G15" s="4"/>
      <c r="H15" s="5" t="s">
        <v>32</v>
      </c>
      <c r="I15" s="6"/>
      <c r="J15" s="5"/>
      <c r="K15" s="5" t="n">
        <v>17</v>
      </c>
      <c r="M15" s="4"/>
      <c r="N15" s="5" t="s">
        <v>32</v>
      </c>
      <c r="O15" s="5"/>
      <c r="P15" s="6"/>
      <c r="Q15" s="5" t="n">
        <v>15</v>
      </c>
      <c r="S15" s="4"/>
      <c r="T15" s="5" t="s">
        <v>32</v>
      </c>
      <c r="U15" s="6"/>
      <c r="V15" s="5"/>
      <c r="W15" s="5" t="n">
        <v>5</v>
      </c>
    </row>
    <row r="16" customFormat="false" ht="14" hidden="false" customHeight="false" outlineLevel="0" collapsed="false">
      <c r="A16" s="4"/>
      <c r="B16" s="5" t="s">
        <v>33</v>
      </c>
      <c r="C16" s="6" t="s">
        <v>34</v>
      </c>
      <c r="D16" s="5" t="n">
        <v>10</v>
      </c>
      <c r="E16" s="5" t="n">
        <v>15</v>
      </c>
      <c r="G16" s="4"/>
      <c r="H16" s="5" t="s">
        <v>33</v>
      </c>
      <c r="I16" s="6"/>
      <c r="J16" s="5"/>
      <c r="K16" s="5" t="n">
        <v>18</v>
      </c>
      <c r="M16" s="4"/>
      <c r="N16" s="5" t="s">
        <v>33</v>
      </c>
      <c r="O16" s="5" t="s">
        <v>35</v>
      </c>
      <c r="P16" s="6" t="n">
        <v>3</v>
      </c>
      <c r="Q16" s="5" t="n">
        <v>7</v>
      </c>
      <c r="S16" s="4"/>
      <c r="T16" s="5" t="s">
        <v>33</v>
      </c>
      <c r="U16" s="6"/>
      <c r="V16" s="5"/>
      <c r="W16" s="5" t="n">
        <v>6</v>
      </c>
    </row>
    <row r="17" customFormat="false" ht="14" hidden="false" customHeight="false" outlineLevel="0" collapsed="false">
      <c r="A17" s="4"/>
      <c r="B17" s="5" t="s">
        <v>36</v>
      </c>
      <c r="C17" s="6"/>
      <c r="D17" s="5"/>
      <c r="E17" s="5" t="n">
        <v>16</v>
      </c>
      <c r="G17" s="4"/>
      <c r="H17" s="5" t="s">
        <v>36</v>
      </c>
      <c r="I17" s="6" t="s">
        <v>37</v>
      </c>
      <c r="J17" s="5" t="n">
        <v>6</v>
      </c>
      <c r="K17" s="5" t="n">
        <v>7</v>
      </c>
      <c r="M17" s="4"/>
      <c r="N17" s="5" t="s">
        <v>36</v>
      </c>
      <c r="O17" s="5"/>
      <c r="P17" s="6"/>
      <c r="Q17" s="5" t="n">
        <v>8</v>
      </c>
      <c r="S17" s="4"/>
      <c r="T17" s="5" t="s">
        <v>36</v>
      </c>
      <c r="U17" s="6"/>
      <c r="V17" s="5"/>
      <c r="W17" s="5" t="n">
        <v>7</v>
      </c>
    </row>
    <row r="18" customFormat="false" ht="14" hidden="false" customHeight="false" outlineLevel="0" collapsed="false">
      <c r="A18" s="4"/>
      <c r="B18" s="5" t="s">
        <v>38</v>
      </c>
      <c r="C18" s="6"/>
      <c r="D18" s="5"/>
      <c r="E18" s="5" t="n">
        <v>17</v>
      </c>
      <c r="G18" s="4"/>
      <c r="H18" s="5" t="s">
        <v>38</v>
      </c>
      <c r="I18" s="6"/>
      <c r="J18" s="5"/>
      <c r="K18" s="5" t="n">
        <v>8</v>
      </c>
      <c r="M18" s="4"/>
      <c r="N18" s="5" t="s">
        <v>38</v>
      </c>
      <c r="O18" s="5"/>
      <c r="P18" s="6"/>
      <c r="Q18" s="5" t="n">
        <v>9</v>
      </c>
      <c r="S18" s="4"/>
      <c r="T18" s="5" t="s">
        <v>38</v>
      </c>
      <c r="U18" s="6"/>
      <c r="V18" s="5"/>
      <c r="W18" s="5" t="n">
        <v>8</v>
      </c>
    </row>
    <row r="19" customFormat="false" ht="14" hidden="false" customHeight="false" outlineLevel="0" collapsed="false">
      <c r="A19" s="4"/>
      <c r="B19" s="5" t="s">
        <v>39</v>
      </c>
      <c r="C19" s="6" t="s">
        <v>40</v>
      </c>
      <c r="D19" s="5" t="n">
        <v>6</v>
      </c>
      <c r="E19" s="5" t="n">
        <v>13</v>
      </c>
      <c r="G19" s="4"/>
      <c r="H19" s="5" t="s">
        <v>39</v>
      </c>
      <c r="I19" s="6"/>
      <c r="J19" s="5"/>
      <c r="K19" s="5" t="n">
        <v>9</v>
      </c>
      <c r="M19" s="4"/>
      <c r="N19" s="5" t="s">
        <v>39</v>
      </c>
      <c r="O19" s="5"/>
      <c r="P19" s="6"/>
      <c r="Q19" s="5" t="n">
        <v>10</v>
      </c>
      <c r="S19" s="4"/>
      <c r="T19" s="5" t="s">
        <v>39</v>
      </c>
      <c r="U19" s="6"/>
      <c r="V19" s="5"/>
      <c r="W19" s="5" t="n">
        <v>9</v>
      </c>
    </row>
    <row r="20" customFormat="false" ht="14" hidden="false" customHeight="false" outlineLevel="0" collapsed="false">
      <c r="A20" s="4"/>
      <c r="B20" s="5" t="s">
        <v>41</v>
      </c>
      <c r="C20" s="6"/>
      <c r="D20" s="5"/>
      <c r="E20" s="5" t="n">
        <v>14</v>
      </c>
      <c r="G20" s="4"/>
      <c r="H20" s="5" t="s">
        <v>41</v>
      </c>
      <c r="I20" s="6"/>
      <c r="J20" s="5"/>
      <c r="K20" s="5" t="n">
        <v>10</v>
      </c>
      <c r="M20" s="4"/>
      <c r="N20" s="5" t="s">
        <v>41</v>
      </c>
      <c r="O20" s="5"/>
      <c r="P20" s="6"/>
      <c r="Q20" s="5" t="n">
        <v>11</v>
      </c>
      <c r="S20" s="4"/>
      <c r="T20" s="5" t="s">
        <v>41</v>
      </c>
      <c r="U20" s="6"/>
      <c r="V20" s="5"/>
      <c r="W20" s="5" t="n">
        <v>10</v>
      </c>
    </row>
    <row r="21" customFormat="false" ht="14" hidden="false" customHeight="false" outlineLevel="0" collapsed="false">
      <c r="A21" s="4"/>
      <c r="B21" s="5" t="s">
        <v>42</v>
      </c>
      <c r="C21" s="6"/>
      <c r="D21" s="5"/>
      <c r="E21" s="5" t="n">
        <v>15</v>
      </c>
      <c r="G21" s="4"/>
      <c r="H21" s="5" t="s">
        <v>42</v>
      </c>
      <c r="I21" s="6"/>
      <c r="J21" s="5"/>
      <c r="K21" s="5" t="n">
        <v>11</v>
      </c>
      <c r="M21" s="4"/>
      <c r="N21" s="5" t="s">
        <v>42</v>
      </c>
      <c r="O21" s="5"/>
      <c r="P21" s="6"/>
      <c r="Q21" s="5" t="n">
        <v>12</v>
      </c>
      <c r="S21" s="4"/>
      <c r="T21" s="5" t="s">
        <v>42</v>
      </c>
      <c r="U21" s="6"/>
      <c r="V21" s="5"/>
      <c r="W21" s="5" t="n">
        <v>11</v>
      </c>
    </row>
    <row r="22" customFormat="false" ht="14" hidden="false" customHeight="false" outlineLevel="0" collapsed="false">
      <c r="A22" s="4"/>
      <c r="B22" s="5" t="s">
        <v>43</v>
      </c>
      <c r="C22" s="6" t="s">
        <v>44</v>
      </c>
      <c r="D22" s="5" t="n">
        <v>12</v>
      </c>
      <c r="E22" s="5" t="n">
        <v>1</v>
      </c>
      <c r="G22" s="4"/>
      <c r="H22" s="5" t="s">
        <v>43</v>
      </c>
      <c r="I22" s="6"/>
      <c r="J22" s="5"/>
      <c r="K22" s="5" t="n">
        <v>12</v>
      </c>
      <c r="M22" s="4"/>
      <c r="N22" s="5" t="s">
        <v>43</v>
      </c>
      <c r="O22" s="5"/>
      <c r="P22" s="6"/>
      <c r="Q22" s="5" t="n">
        <v>13</v>
      </c>
      <c r="S22" s="4"/>
      <c r="T22" s="5" t="s">
        <v>43</v>
      </c>
      <c r="U22" s="6"/>
      <c r="V22" s="5"/>
      <c r="W22" s="5" t="n">
        <v>12</v>
      </c>
    </row>
    <row r="23" customFormat="false" ht="14" hidden="false" customHeight="false" outlineLevel="0" collapsed="false">
      <c r="A23" s="4"/>
      <c r="B23" s="5" t="s">
        <v>45</v>
      </c>
      <c r="C23" s="6"/>
      <c r="D23" s="5"/>
      <c r="E23" s="5" t="n">
        <v>14</v>
      </c>
      <c r="G23" s="4"/>
      <c r="H23" s="5" t="s">
        <v>45</v>
      </c>
      <c r="I23" s="6"/>
      <c r="J23" s="5"/>
      <c r="K23" s="5" t="n">
        <v>13</v>
      </c>
      <c r="M23" s="4"/>
      <c r="N23" s="5" t="s">
        <v>45</v>
      </c>
      <c r="O23" s="5"/>
      <c r="P23" s="6"/>
      <c r="Q23" s="5" t="n">
        <v>14</v>
      </c>
      <c r="S23" s="4"/>
      <c r="T23" s="5" t="s">
        <v>45</v>
      </c>
      <c r="U23" s="6"/>
      <c r="V23" s="5"/>
      <c r="W23" s="5" t="n">
        <v>13</v>
      </c>
    </row>
    <row r="24" customFormat="false" ht="14" hidden="false" customHeight="false" outlineLevel="0" collapsed="false">
      <c r="A24" s="4"/>
      <c r="B24" s="5" t="s">
        <v>46</v>
      </c>
      <c r="C24" s="6"/>
      <c r="D24" s="5"/>
      <c r="E24" s="5" t="n">
        <v>15</v>
      </c>
      <c r="G24" s="4"/>
      <c r="H24" s="5" t="s">
        <v>46</v>
      </c>
      <c r="I24" s="6"/>
      <c r="J24" s="5"/>
      <c r="K24" s="5" t="n">
        <v>14</v>
      </c>
      <c r="M24" s="4"/>
      <c r="N24" s="5" t="s">
        <v>46</v>
      </c>
      <c r="O24" s="5"/>
      <c r="P24" s="6"/>
      <c r="Q24" s="5" t="n">
        <v>15</v>
      </c>
      <c r="S24" s="4"/>
      <c r="T24" s="5" t="s">
        <v>46</v>
      </c>
      <c r="U24" s="6"/>
      <c r="V24" s="5"/>
      <c r="W24" s="5" t="n">
        <v>14</v>
      </c>
    </row>
    <row r="25" customFormat="false" ht="14" hidden="false" customHeight="false" outlineLevel="0" collapsed="false">
      <c r="A25" s="4"/>
      <c r="B25" s="5" t="s">
        <v>47</v>
      </c>
      <c r="C25" s="6" t="s">
        <v>48</v>
      </c>
      <c r="D25" s="5" t="n">
        <v>8</v>
      </c>
      <c r="E25" s="5" t="n">
        <v>15</v>
      </c>
      <c r="G25" s="4"/>
      <c r="H25" s="5" t="s">
        <v>47</v>
      </c>
      <c r="I25" s="6"/>
      <c r="J25" s="5"/>
      <c r="K25" s="5" t="n">
        <v>15</v>
      </c>
      <c r="M25" s="4"/>
      <c r="N25" s="5" t="s">
        <v>47</v>
      </c>
      <c r="O25" s="5" t="s">
        <v>49</v>
      </c>
      <c r="P25" s="6" t="n">
        <v>7</v>
      </c>
      <c r="Q25" s="5" t="n">
        <v>7</v>
      </c>
      <c r="S25" s="4"/>
      <c r="T25" s="5" t="s">
        <v>47</v>
      </c>
      <c r="U25" s="6"/>
      <c r="V25" s="5"/>
      <c r="W25" s="5" t="n">
        <v>15</v>
      </c>
    </row>
    <row r="26" customFormat="false" ht="14" hidden="false" customHeight="false" outlineLevel="0" collapsed="false">
      <c r="A26" s="4"/>
      <c r="B26" s="5" t="s">
        <v>50</v>
      </c>
      <c r="C26" s="6" t="s">
        <v>51</v>
      </c>
      <c r="D26" s="5" t="n">
        <v>14</v>
      </c>
      <c r="E26" s="5" t="n">
        <v>13</v>
      </c>
      <c r="G26" s="4"/>
      <c r="H26" s="5" t="s">
        <v>50</v>
      </c>
      <c r="I26" s="6"/>
      <c r="J26" s="5"/>
      <c r="K26" s="5" t="n">
        <v>16</v>
      </c>
      <c r="M26" s="4"/>
      <c r="N26" s="5" t="s">
        <v>50</v>
      </c>
      <c r="O26" s="5"/>
      <c r="P26" s="6"/>
      <c r="Q26" s="5" t="n">
        <v>8</v>
      </c>
      <c r="S26" s="4"/>
      <c r="T26" s="5" t="s">
        <v>50</v>
      </c>
      <c r="U26" s="6" t="s">
        <v>52</v>
      </c>
      <c r="V26" s="5" t="n">
        <v>10</v>
      </c>
      <c r="W26" s="5" t="n">
        <v>13</v>
      </c>
    </row>
    <row r="27" customFormat="false" ht="14" hidden="false" customHeight="false" outlineLevel="0" collapsed="false">
      <c r="A27" s="4"/>
      <c r="B27" s="5" t="s">
        <v>53</v>
      </c>
      <c r="C27" s="6"/>
      <c r="D27" s="5"/>
      <c r="E27" s="5" t="n">
        <v>14</v>
      </c>
      <c r="G27" s="4"/>
      <c r="H27" s="5" t="s">
        <v>53</v>
      </c>
      <c r="I27" s="6" t="s">
        <v>54</v>
      </c>
      <c r="J27" s="5" t="n">
        <v>5</v>
      </c>
      <c r="K27" s="5" t="n">
        <v>7</v>
      </c>
      <c r="M27" s="4"/>
      <c r="N27" s="5" t="s">
        <v>53</v>
      </c>
      <c r="O27" s="5"/>
      <c r="P27" s="6"/>
      <c r="Q27" s="5" t="n">
        <v>9</v>
      </c>
      <c r="S27" s="4"/>
      <c r="T27" s="5" t="s">
        <v>53</v>
      </c>
      <c r="U27" s="6"/>
      <c r="V27" s="5"/>
      <c r="W27" s="5" t="n">
        <v>14</v>
      </c>
    </row>
    <row r="28" customFormat="false" ht="14" hidden="false" customHeight="false" outlineLevel="0" collapsed="false">
      <c r="A28" s="4"/>
      <c r="B28" s="5" t="s">
        <v>55</v>
      </c>
      <c r="C28" s="6"/>
      <c r="D28" s="5"/>
      <c r="E28" s="5" t="n">
        <v>15</v>
      </c>
      <c r="G28" s="4"/>
      <c r="H28" s="5" t="s">
        <v>55</v>
      </c>
      <c r="I28" s="6"/>
      <c r="J28" s="5"/>
      <c r="K28" s="5" t="n">
        <v>8</v>
      </c>
      <c r="M28" s="4"/>
      <c r="N28" s="5" t="s">
        <v>55</v>
      </c>
      <c r="O28" s="5"/>
      <c r="P28" s="6"/>
      <c r="Q28" s="5" t="n">
        <v>10</v>
      </c>
      <c r="S28" s="4"/>
      <c r="T28" s="5" t="s">
        <v>55</v>
      </c>
      <c r="U28" s="6" t="s">
        <v>56</v>
      </c>
      <c r="V28" s="5" t="n">
        <v>2</v>
      </c>
      <c r="W28" s="5" t="n">
        <v>3</v>
      </c>
    </row>
    <row r="29" customFormat="false" ht="14" hidden="false" customHeight="false" outlineLevel="0" collapsed="false">
      <c r="A29" s="4"/>
      <c r="B29" s="5" t="s">
        <v>57</v>
      </c>
      <c r="C29" s="6" t="s">
        <v>58</v>
      </c>
      <c r="D29" s="5" t="n">
        <v>2</v>
      </c>
      <c r="E29" s="5" t="n">
        <v>13</v>
      </c>
      <c r="G29" s="4"/>
      <c r="H29" s="5" t="s">
        <v>57</v>
      </c>
      <c r="I29" s="6"/>
      <c r="J29" s="5"/>
      <c r="K29" s="5" t="n">
        <v>9</v>
      </c>
      <c r="M29" s="4"/>
      <c r="N29" s="5" t="s">
        <v>57</v>
      </c>
      <c r="O29" s="5"/>
      <c r="P29" s="6"/>
      <c r="Q29" s="5" t="n">
        <v>11</v>
      </c>
      <c r="S29" s="4"/>
      <c r="T29" s="5" t="s">
        <v>57</v>
      </c>
      <c r="U29" s="6" t="s">
        <v>59</v>
      </c>
      <c r="V29" s="5" t="n">
        <v>13</v>
      </c>
      <c r="W29" s="5" t="n">
        <v>13</v>
      </c>
    </row>
    <row r="30" customFormat="false" ht="14" hidden="false" customHeight="false" outlineLevel="0" collapsed="false">
      <c r="A30" s="4"/>
      <c r="B30" s="5" t="s">
        <v>60</v>
      </c>
      <c r="C30" s="6"/>
      <c r="D30" s="5"/>
      <c r="E30" s="5" t="n">
        <v>14</v>
      </c>
      <c r="G30" s="4"/>
      <c r="H30" s="5" t="s">
        <v>60</v>
      </c>
      <c r="I30" s="6"/>
      <c r="J30" s="5"/>
      <c r="K30" s="5" t="n">
        <v>10</v>
      </c>
      <c r="M30" s="4"/>
      <c r="N30" s="5" t="s">
        <v>60</v>
      </c>
      <c r="O30" s="5"/>
      <c r="P30" s="6"/>
      <c r="Q30" s="5" t="n">
        <v>12</v>
      </c>
      <c r="S30" s="4"/>
      <c r="T30" s="5" t="s">
        <v>60</v>
      </c>
      <c r="U30" s="6"/>
      <c r="V30" s="5"/>
      <c r="W30" s="5" t="n">
        <v>14</v>
      </c>
    </row>
    <row r="31" customFormat="false" ht="14" hidden="false" customHeight="false" outlineLevel="0" collapsed="false">
      <c r="A31" s="4"/>
      <c r="B31" s="5" t="s">
        <v>61</v>
      </c>
      <c r="C31" s="6"/>
      <c r="D31" s="5"/>
      <c r="E31" s="5" t="n">
        <v>15</v>
      </c>
      <c r="G31" s="4"/>
      <c r="H31" s="5" t="s">
        <v>61</v>
      </c>
      <c r="I31" s="6"/>
      <c r="J31" s="5"/>
      <c r="K31" s="5" t="n">
        <v>11</v>
      </c>
      <c r="M31" s="4"/>
      <c r="N31" s="5" t="s">
        <v>61</v>
      </c>
      <c r="O31" s="5"/>
      <c r="P31" s="6"/>
      <c r="Q31" s="5" t="n">
        <v>13</v>
      </c>
      <c r="S31" s="4"/>
      <c r="T31" s="5" t="s">
        <v>61</v>
      </c>
      <c r="U31" s="6" t="s">
        <v>62</v>
      </c>
      <c r="V31" s="5" t="n">
        <v>1</v>
      </c>
      <c r="W31" s="5" t="n">
        <v>13</v>
      </c>
    </row>
    <row r="32" customFormat="false" ht="14" hidden="false" customHeight="false" outlineLevel="0" collapsed="false">
      <c r="A32" s="4"/>
      <c r="B32" s="5" t="s">
        <v>63</v>
      </c>
      <c r="C32" s="6"/>
      <c r="D32" s="5"/>
      <c r="E32" s="5" t="n">
        <v>16</v>
      </c>
      <c r="G32" s="4"/>
      <c r="H32" s="5" t="s">
        <v>63</v>
      </c>
      <c r="I32" s="6"/>
      <c r="J32" s="5"/>
      <c r="K32" s="5" t="n">
        <v>12</v>
      </c>
      <c r="M32" s="4"/>
      <c r="N32" s="5" t="s">
        <v>63</v>
      </c>
      <c r="O32" s="5"/>
      <c r="P32" s="6"/>
      <c r="Q32" s="5" t="n">
        <v>14</v>
      </c>
      <c r="S32" s="4"/>
      <c r="T32" s="5" t="s">
        <v>63</v>
      </c>
      <c r="U32" s="6" t="s">
        <v>64</v>
      </c>
      <c r="V32" s="5" t="n">
        <v>5</v>
      </c>
      <c r="W32" s="5" t="n">
        <v>13</v>
      </c>
    </row>
    <row r="33" customFormat="false" ht="14" hidden="false" customHeight="false" outlineLevel="0" collapsed="false">
      <c r="A33" s="4"/>
      <c r="B33" s="5" t="s">
        <v>65</v>
      </c>
      <c r="C33" s="6" t="s">
        <v>66</v>
      </c>
      <c r="D33" s="5" t="n">
        <v>8</v>
      </c>
      <c r="E33" s="5" t="n">
        <v>13</v>
      </c>
      <c r="G33" s="4"/>
      <c r="H33" s="5" t="s">
        <v>65</v>
      </c>
      <c r="I33" s="6"/>
      <c r="J33" s="5"/>
      <c r="K33" s="5" t="n">
        <v>13</v>
      </c>
      <c r="M33" s="4"/>
      <c r="N33" s="5" t="s">
        <v>65</v>
      </c>
      <c r="O33" s="5"/>
      <c r="P33" s="6"/>
      <c r="Q33" s="5" t="n">
        <v>15</v>
      </c>
      <c r="S33" s="4"/>
      <c r="T33" s="5" t="s">
        <v>65</v>
      </c>
      <c r="U33" s="6"/>
      <c r="V33" s="5"/>
      <c r="W33" s="5" t="n">
        <v>14</v>
      </c>
    </row>
    <row r="34" customFormat="false" ht="14" hidden="false" customHeight="false" outlineLevel="0" collapsed="false">
      <c r="A34" s="4"/>
      <c r="B34" s="5" t="s">
        <v>67</v>
      </c>
      <c r="C34" s="6"/>
      <c r="D34" s="5"/>
      <c r="E34" s="5" t="n">
        <v>14</v>
      </c>
      <c r="G34" s="4"/>
      <c r="H34" s="5" t="s">
        <v>67</v>
      </c>
      <c r="I34" s="6"/>
      <c r="J34" s="5"/>
      <c r="K34" s="5" t="n">
        <v>14</v>
      </c>
      <c r="M34" s="4"/>
      <c r="N34" s="5" t="s">
        <v>67</v>
      </c>
      <c r="O34" s="5"/>
      <c r="P34" s="6"/>
      <c r="Q34" s="5" t="n">
        <v>16</v>
      </c>
      <c r="S34" s="4"/>
      <c r="T34" s="5" t="s">
        <v>67</v>
      </c>
      <c r="U34" s="6"/>
      <c r="V34" s="5"/>
      <c r="W34" s="5" t="n">
        <v>15</v>
      </c>
    </row>
    <row r="35" customFormat="false" ht="14" hidden="false" customHeight="false" outlineLevel="0" collapsed="false">
      <c r="A35" s="4"/>
      <c r="B35" s="5" t="s">
        <v>68</v>
      </c>
      <c r="C35" s="6"/>
      <c r="D35" s="5"/>
      <c r="E35" s="5" t="n">
        <v>15</v>
      </c>
      <c r="G35" s="4"/>
      <c r="H35" s="5" t="s">
        <v>68</v>
      </c>
      <c r="I35" s="6"/>
      <c r="J35" s="5"/>
      <c r="K35" s="5" t="n">
        <v>15</v>
      </c>
      <c r="M35" s="4"/>
      <c r="N35" s="5" t="s">
        <v>68</v>
      </c>
      <c r="O35" s="5" t="s">
        <v>69</v>
      </c>
      <c r="P35" s="6" t="n">
        <v>3</v>
      </c>
      <c r="Q35" s="5" t="n">
        <v>1</v>
      </c>
      <c r="S35" s="4"/>
      <c r="T35" s="5" t="s">
        <v>68</v>
      </c>
      <c r="U35" s="6" t="s">
        <v>70</v>
      </c>
      <c r="V35" s="5" t="n">
        <v>10</v>
      </c>
      <c r="W35" s="5" t="n">
        <v>1</v>
      </c>
    </row>
    <row r="36" customFormat="false" ht="14" hidden="false" customHeight="false" outlineLevel="0" collapsed="false">
      <c r="A36" s="4"/>
      <c r="B36" s="5" t="s">
        <v>71</v>
      </c>
      <c r="C36" s="6" t="s">
        <v>72</v>
      </c>
      <c r="D36" s="5" t="n">
        <v>12</v>
      </c>
      <c r="E36" s="5" t="n">
        <v>13</v>
      </c>
      <c r="G36" s="4"/>
      <c r="H36" s="5" t="s">
        <v>71</v>
      </c>
      <c r="I36" s="6"/>
      <c r="J36" s="5"/>
      <c r="K36" s="5" t="n">
        <v>16</v>
      </c>
      <c r="M36" s="4"/>
      <c r="N36" s="5" t="s">
        <v>71</v>
      </c>
      <c r="O36" s="5"/>
      <c r="P36" s="6"/>
      <c r="Q36" s="5" t="n">
        <v>2</v>
      </c>
      <c r="S36" s="4"/>
      <c r="T36" s="5" t="s">
        <v>71</v>
      </c>
      <c r="U36" s="6"/>
      <c r="V36" s="5"/>
      <c r="W36" s="5" t="n">
        <v>8</v>
      </c>
    </row>
    <row r="37" customFormat="false" ht="14" hidden="false" customHeight="false" outlineLevel="0" collapsed="false">
      <c r="A37" s="4"/>
      <c r="B37" s="5" t="s">
        <v>73</v>
      </c>
      <c r="C37" s="6" t="s">
        <v>74</v>
      </c>
      <c r="D37" s="5" t="n">
        <v>5</v>
      </c>
      <c r="E37" s="5" t="n">
        <v>13</v>
      </c>
      <c r="G37" s="4"/>
      <c r="H37" s="5" t="s">
        <v>73</v>
      </c>
      <c r="I37" s="6" t="s">
        <v>75</v>
      </c>
      <c r="J37" s="5" t="n">
        <v>20</v>
      </c>
      <c r="K37" s="5" t="n">
        <v>7</v>
      </c>
      <c r="M37" s="4"/>
      <c r="N37" s="5" t="s">
        <v>73</v>
      </c>
      <c r="O37" s="5"/>
      <c r="P37" s="6"/>
      <c r="Q37" s="5" t="n">
        <v>3</v>
      </c>
      <c r="S37" s="4"/>
      <c r="T37" s="5" t="s">
        <v>73</v>
      </c>
      <c r="U37" s="6"/>
      <c r="V37" s="5"/>
      <c r="W37" s="5" t="n">
        <v>9</v>
      </c>
    </row>
    <row r="38" customFormat="false" ht="14" hidden="false" customHeight="false" outlineLevel="0" collapsed="false">
      <c r="A38" s="4"/>
      <c r="B38" s="5" t="s">
        <v>76</v>
      </c>
      <c r="C38" s="6"/>
      <c r="D38" s="5"/>
      <c r="E38" s="5" t="n">
        <v>14</v>
      </c>
      <c r="G38" s="4"/>
      <c r="H38" s="5" t="s">
        <v>76</v>
      </c>
      <c r="I38" s="6"/>
      <c r="J38" s="5"/>
      <c r="K38" s="5" t="n">
        <v>8</v>
      </c>
      <c r="M38" s="4"/>
      <c r="N38" s="5" t="s">
        <v>76</v>
      </c>
      <c r="O38" s="5"/>
      <c r="P38" s="6"/>
      <c r="Q38" s="5" t="n">
        <v>4</v>
      </c>
      <c r="S38" s="4"/>
      <c r="T38" s="5" t="s">
        <v>76</v>
      </c>
      <c r="U38" s="6"/>
      <c r="V38" s="5"/>
      <c r="W38" s="5" t="n">
        <v>10</v>
      </c>
    </row>
    <row r="39" customFormat="false" ht="14" hidden="false" customHeight="false" outlineLevel="0" collapsed="false">
      <c r="A39" s="4"/>
      <c r="B39" s="5" t="s">
        <v>77</v>
      </c>
      <c r="C39" s="6"/>
      <c r="D39" s="5"/>
      <c r="E39" s="5" t="n">
        <v>15</v>
      </c>
      <c r="G39" s="4"/>
      <c r="H39" s="5" t="s">
        <v>77</v>
      </c>
      <c r="I39" s="6"/>
      <c r="J39" s="5"/>
      <c r="K39" s="5" t="n">
        <v>9</v>
      </c>
      <c r="M39" s="4"/>
      <c r="N39" s="5" t="s">
        <v>77</v>
      </c>
      <c r="O39" s="5"/>
      <c r="P39" s="6"/>
      <c r="Q39" s="5" t="n">
        <v>5</v>
      </c>
      <c r="S39" s="4"/>
      <c r="T39" s="5" t="s">
        <v>77</v>
      </c>
      <c r="U39" s="6"/>
      <c r="V39" s="5"/>
      <c r="W39" s="5" t="n">
        <v>11</v>
      </c>
    </row>
    <row r="40" customFormat="false" ht="14" hidden="false" customHeight="false" outlineLevel="0" collapsed="false">
      <c r="A40" s="4"/>
      <c r="B40" s="5" t="s">
        <v>78</v>
      </c>
      <c r="C40" s="6"/>
      <c r="D40" s="5"/>
      <c r="E40" s="5" t="n">
        <v>16</v>
      </c>
      <c r="G40" s="4"/>
      <c r="H40" s="5" t="s">
        <v>78</v>
      </c>
      <c r="I40" s="6"/>
      <c r="J40" s="5"/>
      <c r="K40" s="5" t="n">
        <v>10</v>
      </c>
      <c r="M40" s="4"/>
      <c r="N40" s="5" t="s">
        <v>78</v>
      </c>
      <c r="O40" s="5"/>
      <c r="P40" s="6"/>
      <c r="Q40" s="5" t="n">
        <v>6</v>
      </c>
      <c r="S40" s="4"/>
      <c r="T40" s="5" t="s">
        <v>78</v>
      </c>
      <c r="U40" s="6"/>
      <c r="V40" s="5"/>
      <c r="W40" s="5" t="n">
        <v>12</v>
      </c>
    </row>
    <row r="41" customFormat="false" ht="14" hidden="false" customHeight="false" outlineLevel="0" collapsed="false">
      <c r="A41" s="4"/>
      <c r="B41" s="5" t="s">
        <v>79</v>
      </c>
      <c r="C41" s="6" t="s">
        <v>80</v>
      </c>
      <c r="D41" s="5" t="n">
        <v>5</v>
      </c>
      <c r="E41" s="5" t="n">
        <v>13</v>
      </c>
      <c r="G41" s="4"/>
      <c r="H41" s="5" t="s">
        <v>79</v>
      </c>
      <c r="I41" s="6"/>
      <c r="J41" s="5"/>
      <c r="K41" s="5" t="n">
        <v>11</v>
      </c>
      <c r="M41" s="4"/>
      <c r="N41" s="5" t="s">
        <v>79</v>
      </c>
      <c r="O41" s="5"/>
      <c r="P41" s="6"/>
      <c r="Q41" s="5" t="n">
        <v>7</v>
      </c>
      <c r="S41" s="4"/>
      <c r="T41" s="5" t="s">
        <v>79</v>
      </c>
      <c r="U41" s="6"/>
      <c r="V41" s="5"/>
      <c r="W41" s="5" t="n">
        <v>13</v>
      </c>
    </row>
    <row r="42" customFormat="false" ht="14" hidden="false" customHeight="false" outlineLevel="0" collapsed="false">
      <c r="A42" s="4"/>
      <c r="B42" s="5"/>
      <c r="C42" s="6"/>
      <c r="D42" s="5"/>
      <c r="E42" s="5"/>
      <c r="G42" s="4"/>
      <c r="H42" s="5"/>
      <c r="I42" s="6"/>
      <c r="J42" s="5"/>
      <c r="K42" s="5"/>
      <c r="M42" s="4"/>
      <c r="N42" s="5"/>
      <c r="O42" s="5"/>
      <c r="P42" s="6"/>
      <c r="Q42" s="5"/>
      <c r="S42" s="4"/>
      <c r="T42" s="5"/>
      <c r="U42" s="6"/>
      <c r="V42" s="5"/>
      <c r="W42" s="5"/>
    </row>
    <row r="43" customFormat="false" ht="14" hidden="false" customHeight="false" outlineLevel="0" collapsed="false">
      <c r="A43" s="4"/>
      <c r="B43" s="5"/>
      <c r="C43" s="6"/>
      <c r="D43" s="5"/>
      <c r="E43" s="5"/>
      <c r="G43" s="4"/>
      <c r="H43" s="5"/>
      <c r="I43" s="6"/>
      <c r="J43" s="5"/>
      <c r="K43" s="5"/>
      <c r="M43" s="4"/>
      <c r="N43" s="5"/>
      <c r="O43" s="5"/>
      <c r="P43" s="6"/>
      <c r="Q43" s="5"/>
      <c r="S43" s="4"/>
      <c r="T43" s="5"/>
      <c r="U43" s="6"/>
      <c r="V43" s="5"/>
      <c r="W43" s="5"/>
    </row>
    <row r="44" customFormat="false" ht="14" hidden="false" customHeight="false" outlineLevel="0" collapsed="false">
      <c r="A44" s="4"/>
      <c r="B44" s="5"/>
      <c r="C44" s="6"/>
      <c r="D44" s="5"/>
      <c r="E44" s="5"/>
      <c r="G44" s="4"/>
      <c r="H44" s="5"/>
      <c r="I44" s="6"/>
      <c r="J44" s="5"/>
      <c r="K44" s="5"/>
      <c r="M44" s="4"/>
      <c r="N44" s="5"/>
      <c r="O44" s="5"/>
      <c r="P44" s="6"/>
      <c r="Q44" s="5"/>
      <c r="S44" s="4"/>
      <c r="T44" s="5"/>
      <c r="U44" s="6"/>
      <c r="V44" s="5"/>
      <c r="W44" s="5"/>
    </row>
    <row r="45" customFormat="false" ht="14" hidden="false" customHeight="false" outlineLevel="0" collapsed="false">
      <c r="A45" s="4"/>
      <c r="B45" s="5"/>
      <c r="C45" s="6"/>
      <c r="D45" s="5"/>
      <c r="E45" s="5"/>
      <c r="G45" s="4"/>
      <c r="H45" s="5"/>
      <c r="I45" s="6"/>
      <c r="J45" s="5"/>
      <c r="K45" s="5"/>
      <c r="M45" s="4"/>
      <c r="N45" s="5"/>
      <c r="O45" s="5"/>
      <c r="P45" s="6"/>
      <c r="Q45" s="5"/>
      <c r="S45" s="4"/>
      <c r="T45" s="5"/>
      <c r="U45" s="6"/>
      <c r="V45" s="5"/>
      <c r="W45" s="5"/>
    </row>
    <row r="46" customFormat="false" ht="14" hidden="false" customHeight="false" outlineLevel="0" collapsed="false">
      <c r="A46" s="4"/>
      <c r="B46" s="5"/>
      <c r="C46" s="6"/>
      <c r="D46" s="5"/>
      <c r="E46" s="5"/>
      <c r="G46" s="4"/>
      <c r="H46" s="5"/>
      <c r="I46" s="6"/>
      <c r="J46" s="5"/>
      <c r="K46" s="5"/>
      <c r="M46" s="4"/>
      <c r="N46" s="5"/>
      <c r="O46" s="5"/>
      <c r="P46" s="6"/>
      <c r="Q46" s="5"/>
      <c r="S46" s="4"/>
      <c r="T46" s="5"/>
      <c r="U46" s="6"/>
      <c r="V46" s="5"/>
      <c r="W46" s="5"/>
    </row>
    <row r="47" customFormat="false" ht="14" hidden="false" customHeight="false" outlineLevel="0" collapsed="false">
      <c r="A47" s="4"/>
      <c r="B47" s="5"/>
      <c r="C47" s="6"/>
      <c r="D47" s="5"/>
      <c r="E47" s="5"/>
      <c r="G47" s="4"/>
      <c r="H47" s="5"/>
      <c r="I47" s="6"/>
      <c r="J47" s="5"/>
      <c r="K47" s="5"/>
      <c r="M47" s="4"/>
      <c r="N47" s="5"/>
      <c r="O47" s="5"/>
      <c r="P47" s="6"/>
      <c r="Q47" s="5"/>
      <c r="S47" s="4"/>
      <c r="T47" s="5"/>
      <c r="U47" s="6"/>
      <c r="V47" s="5"/>
      <c r="W47" s="5"/>
    </row>
    <row r="48" customFormat="false" ht="14" hidden="false" customHeight="false" outlineLevel="0" collapsed="false">
      <c r="A48" s="4"/>
      <c r="B48" s="5"/>
      <c r="C48" s="6"/>
      <c r="D48" s="5"/>
      <c r="E48" s="5"/>
      <c r="G48" s="4"/>
      <c r="H48" s="5"/>
      <c r="I48" s="6"/>
      <c r="J48" s="5"/>
      <c r="K48" s="5"/>
      <c r="M48" s="4"/>
      <c r="N48" s="5"/>
      <c r="O48" s="5"/>
      <c r="P48" s="6"/>
      <c r="Q48" s="5"/>
      <c r="S48" s="4"/>
      <c r="T48" s="5"/>
      <c r="U48" s="6"/>
      <c r="V48" s="5"/>
      <c r="W48" s="5"/>
    </row>
    <row r="49" customFormat="false" ht="14" hidden="false" customHeight="false" outlineLevel="0" collapsed="false">
      <c r="A49" s="4"/>
      <c r="B49" s="5"/>
      <c r="C49" s="6"/>
      <c r="D49" s="5"/>
      <c r="E49" s="5"/>
      <c r="G49" s="4"/>
      <c r="H49" s="5"/>
      <c r="I49" s="6"/>
      <c r="J49" s="5"/>
      <c r="K49" s="5"/>
      <c r="M49" s="4"/>
      <c r="N49" s="5"/>
      <c r="O49" s="5"/>
      <c r="P49" s="6"/>
      <c r="Q49" s="5"/>
      <c r="S49" s="4"/>
      <c r="T49" s="5"/>
      <c r="U49" s="6"/>
      <c r="V49" s="5"/>
      <c r="W49" s="5"/>
    </row>
    <row r="50" customFormat="false" ht="14" hidden="false" customHeight="false" outlineLevel="0" collapsed="false">
      <c r="A50" s="4"/>
      <c r="B50" s="5"/>
      <c r="C50" s="6"/>
      <c r="D50" s="5"/>
      <c r="E50" s="5"/>
      <c r="G50" s="4"/>
      <c r="H50" s="5"/>
      <c r="I50" s="6"/>
      <c r="J50" s="5"/>
      <c r="K50" s="5"/>
      <c r="M50" s="4"/>
      <c r="N50" s="5"/>
      <c r="O50" s="5"/>
      <c r="P50" s="6"/>
      <c r="Q50" s="5"/>
      <c r="S50" s="4"/>
      <c r="T50" s="5"/>
      <c r="U50" s="6"/>
      <c r="V50" s="5"/>
      <c r="W50" s="5"/>
    </row>
    <row r="51" customFormat="false" ht="14" hidden="false" customHeight="false" outlineLevel="0" collapsed="false">
      <c r="A51" s="4"/>
      <c r="B51" s="5"/>
      <c r="C51" s="6"/>
      <c r="D51" s="5"/>
      <c r="E51" s="5"/>
      <c r="G51" s="4"/>
      <c r="H51" s="5"/>
      <c r="I51" s="6"/>
      <c r="J51" s="5"/>
      <c r="K51" s="5"/>
      <c r="M51" s="4"/>
      <c r="N51" s="5"/>
      <c r="O51" s="5"/>
      <c r="P51" s="6"/>
      <c r="Q51" s="5"/>
      <c r="S51" s="4"/>
      <c r="T51" s="5"/>
      <c r="U51" s="6"/>
      <c r="V51" s="5"/>
      <c r="W51" s="5"/>
    </row>
    <row r="52" customFormat="false" ht="14" hidden="false" customHeight="false" outlineLevel="0" collapsed="false">
      <c r="A52" s="4"/>
      <c r="B52" s="5"/>
      <c r="C52" s="6"/>
      <c r="D52" s="5"/>
      <c r="E52" s="5"/>
      <c r="G52" s="4"/>
      <c r="H52" s="5"/>
      <c r="I52" s="6"/>
      <c r="J52" s="5"/>
      <c r="K52" s="5"/>
      <c r="M52" s="4"/>
      <c r="N52" s="5"/>
      <c r="O52" s="5"/>
      <c r="P52" s="6"/>
      <c r="Q52" s="5"/>
      <c r="S52" s="4"/>
      <c r="T52" s="5"/>
      <c r="U52" s="6"/>
      <c r="V52" s="5"/>
      <c r="W52" s="5"/>
    </row>
    <row r="53" customFormat="false" ht="14" hidden="false" customHeight="false" outlineLevel="0" collapsed="false">
      <c r="A53" s="4"/>
      <c r="B53" s="5"/>
      <c r="C53" s="6"/>
      <c r="D53" s="5"/>
      <c r="E53" s="5"/>
      <c r="G53" s="4"/>
      <c r="H53" s="5"/>
      <c r="I53" s="6"/>
      <c r="J53" s="5"/>
      <c r="K53" s="5"/>
      <c r="M53" s="4"/>
      <c r="N53" s="5"/>
      <c r="O53" s="5"/>
      <c r="P53" s="6"/>
      <c r="Q53" s="5"/>
      <c r="S53" s="4"/>
      <c r="T53" s="5"/>
      <c r="U53" s="6"/>
      <c r="V53" s="5"/>
      <c r="W53" s="5"/>
    </row>
    <row r="54" customFormat="false" ht="14" hidden="false" customHeight="false" outlineLevel="0" collapsed="false">
      <c r="A54" s="4"/>
      <c r="B54" s="5"/>
      <c r="C54" s="6"/>
      <c r="D54" s="5"/>
      <c r="E54" s="5"/>
      <c r="G54" s="4"/>
      <c r="H54" s="5"/>
      <c r="I54" s="6"/>
      <c r="J54" s="5"/>
      <c r="K54" s="5"/>
      <c r="M54" s="4"/>
      <c r="N54" s="5"/>
      <c r="O54" s="5"/>
      <c r="P54" s="6"/>
      <c r="Q54" s="5"/>
      <c r="S54" s="4"/>
      <c r="T54" s="5"/>
      <c r="U54" s="6"/>
      <c r="V54" s="5"/>
      <c r="W54" s="5"/>
    </row>
    <row r="55" customFormat="false" ht="14" hidden="false" customHeight="false" outlineLevel="0" collapsed="false">
      <c r="A55" s="4"/>
      <c r="B55" s="5"/>
      <c r="C55" s="6"/>
      <c r="D55" s="5"/>
      <c r="E55" s="5"/>
      <c r="G55" s="4"/>
      <c r="H55" s="5"/>
      <c r="I55" s="6"/>
      <c r="J55" s="5"/>
      <c r="K55" s="5"/>
      <c r="M55" s="4"/>
      <c r="N55" s="5"/>
      <c r="O55" s="5"/>
      <c r="P55" s="6"/>
      <c r="Q55" s="5"/>
      <c r="S55" s="4"/>
      <c r="T55" s="5"/>
      <c r="U55" s="6"/>
      <c r="V55" s="5"/>
      <c r="W55" s="5"/>
    </row>
    <row r="56" customFormat="false" ht="14" hidden="false" customHeight="false" outlineLevel="0" collapsed="false">
      <c r="A56" s="4"/>
      <c r="B56" s="5"/>
      <c r="C56" s="6"/>
      <c r="D56" s="5"/>
      <c r="E56" s="5"/>
      <c r="G56" s="4"/>
      <c r="H56" s="5"/>
      <c r="I56" s="6"/>
      <c r="J56" s="5"/>
      <c r="K56" s="5"/>
      <c r="M56" s="4"/>
      <c r="N56" s="5"/>
      <c r="O56" s="5"/>
      <c r="P56" s="6"/>
      <c r="Q56" s="5"/>
      <c r="S56" s="4"/>
      <c r="T56" s="5"/>
      <c r="U56" s="6"/>
      <c r="V56" s="5"/>
      <c r="W56" s="5"/>
    </row>
    <row r="57" customFormat="false" ht="14" hidden="false" customHeight="false" outlineLevel="0" collapsed="false">
      <c r="A57" s="4"/>
      <c r="B57" s="5"/>
      <c r="C57" s="6"/>
      <c r="D57" s="5"/>
      <c r="E57" s="5"/>
      <c r="G57" s="4"/>
      <c r="H57" s="5"/>
      <c r="I57" s="6"/>
      <c r="J57" s="5"/>
      <c r="K57" s="5"/>
      <c r="M57" s="4"/>
      <c r="N57" s="5"/>
      <c r="O57" s="5"/>
      <c r="P57" s="6"/>
      <c r="Q57" s="5"/>
      <c r="S57" s="4"/>
      <c r="T57" s="5"/>
      <c r="U57" s="6"/>
      <c r="V57" s="5"/>
      <c r="W57" s="5"/>
    </row>
    <row r="58" customFormat="false" ht="14" hidden="false" customHeight="false" outlineLevel="0" collapsed="false">
      <c r="A58" s="4"/>
      <c r="B58" s="5"/>
      <c r="C58" s="6"/>
      <c r="D58" s="5"/>
      <c r="E58" s="5"/>
      <c r="G58" s="4"/>
      <c r="H58" s="5"/>
      <c r="I58" s="6"/>
      <c r="J58" s="5"/>
      <c r="K58" s="5"/>
      <c r="M58" s="4"/>
      <c r="N58" s="5"/>
      <c r="O58" s="5"/>
      <c r="P58" s="6"/>
      <c r="Q58" s="5"/>
      <c r="S58" s="4"/>
      <c r="T58" s="5"/>
      <c r="U58" s="6"/>
      <c r="V58" s="5"/>
      <c r="W58" s="5"/>
    </row>
    <row r="59" customFormat="false" ht="14" hidden="false" customHeight="false" outlineLevel="0" collapsed="false">
      <c r="A59" s="4"/>
      <c r="B59" s="5"/>
      <c r="C59" s="6"/>
      <c r="D59" s="5"/>
      <c r="E59" s="5"/>
      <c r="G59" s="4"/>
      <c r="H59" s="5"/>
      <c r="I59" s="6"/>
      <c r="J59" s="5"/>
      <c r="K59" s="5"/>
      <c r="M59" s="4"/>
      <c r="N59" s="5"/>
      <c r="O59" s="5"/>
      <c r="P59" s="6"/>
      <c r="Q59" s="5"/>
      <c r="S59" s="4"/>
      <c r="T59" s="5"/>
      <c r="U59" s="6"/>
      <c r="V59" s="5"/>
      <c r="W59" s="5"/>
    </row>
    <row r="60" customFormat="false" ht="14" hidden="false" customHeight="false" outlineLevel="0" collapsed="false">
      <c r="A60" s="4"/>
      <c r="B60" s="5"/>
      <c r="C60" s="6"/>
      <c r="D60" s="5"/>
      <c r="E60" s="5"/>
      <c r="G60" s="4"/>
      <c r="H60" s="5"/>
      <c r="I60" s="6"/>
      <c r="J60" s="5"/>
      <c r="K60" s="5"/>
      <c r="M60" s="4"/>
      <c r="N60" s="5"/>
      <c r="O60" s="5"/>
      <c r="P60" s="6"/>
      <c r="Q60" s="5"/>
      <c r="S60" s="4"/>
      <c r="T60" s="5"/>
      <c r="U60" s="6"/>
      <c r="V60" s="5"/>
      <c r="W60" s="5"/>
    </row>
    <row r="61" customFormat="false" ht="14" hidden="false" customHeight="false" outlineLevel="0" collapsed="false">
      <c r="A61" s="4"/>
      <c r="B61" s="5"/>
      <c r="C61" s="6"/>
      <c r="D61" s="5"/>
      <c r="E61" s="5"/>
      <c r="G61" s="4"/>
      <c r="H61" s="5"/>
      <c r="I61" s="6"/>
      <c r="J61" s="5"/>
      <c r="K61" s="5"/>
      <c r="M61" s="4"/>
      <c r="N61" s="5"/>
      <c r="O61" s="5"/>
      <c r="P61" s="6"/>
      <c r="Q61" s="5"/>
      <c r="S61" s="4"/>
      <c r="T61" s="5"/>
      <c r="U61" s="6"/>
      <c r="V61" s="5"/>
      <c r="W61" s="5"/>
    </row>
    <row r="62" customFormat="false" ht="14" hidden="false" customHeight="false" outlineLevel="0" collapsed="false">
      <c r="A62" s="4"/>
      <c r="B62" s="5"/>
      <c r="C62" s="6"/>
      <c r="D62" s="5"/>
      <c r="E62" s="5"/>
      <c r="G62" s="4"/>
      <c r="H62" s="5"/>
      <c r="I62" s="6"/>
      <c r="J62" s="5"/>
      <c r="K62" s="5"/>
      <c r="M62" s="4"/>
      <c r="N62" s="5"/>
      <c r="O62" s="5"/>
      <c r="P62" s="6"/>
      <c r="Q62" s="5"/>
      <c r="S62" s="4"/>
      <c r="T62" s="5"/>
      <c r="U62" s="6"/>
      <c r="V62" s="5"/>
      <c r="W62" s="5"/>
    </row>
    <row r="63" customFormat="false" ht="14" hidden="false" customHeight="false" outlineLevel="0" collapsed="false">
      <c r="A63" s="4"/>
      <c r="B63" s="5"/>
      <c r="C63" s="6"/>
      <c r="D63" s="5"/>
      <c r="E63" s="5"/>
      <c r="G63" s="4"/>
      <c r="H63" s="5"/>
      <c r="I63" s="6"/>
      <c r="J63" s="5"/>
      <c r="K63" s="5"/>
      <c r="M63" s="4"/>
      <c r="N63" s="5"/>
      <c r="O63" s="5"/>
      <c r="P63" s="6"/>
      <c r="Q63" s="5"/>
      <c r="S63" s="4"/>
      <c r="T63" s="5"/>
      <c r="U63" s="6"/>
      <c r="V63" s="5"/>
      <c r="W63" s="5"/>
    </row>
    <row r="64" customFormat="false" ht="14" hidden="false" customHeight="false" outlineLevel="0" collapsed="false">
      <c r="A64" s="4"/>
      <c r="B64" s="5"/>
      <c r="C64" s="6"/>
      <c r="D64" s="5"/>
      <c r="E64" s="5"/>
      <c r="G64" s="4"/>
      <c r="H64" s="5"/>
      <c r="I64" s="6"/>
      <c r="J64" s="5"/>
      <c r="K64" s="5"/>
      <c r="M64" s="4"/>
      <c r="N64" s="5"/>
      <c r="O64" s="5"/>
      <c r="P64" s="6"/>
      <c r="Q64" s="5"/>
      <c r="S64" s="4"/>
      <c r="T64" s="5"/>
      <c r="U64" s="6"/>
      <c r="V64" s="5"/>
      <c r="W64" s="5"/>
    </row>
    <row r="65" customFormat="false" ht="14" hidden="false" customHeight="false" outlineLevel="0" collapsed="false">
      <c r="A65" s="4"/>
      <c r="B65" s="5"/>
      <c r="C65" s="6"/>
      <c r="D65" s="5"/>
      <c r="E65" s="5"/>
      <c r="G65" s="4"/>
      <c r="H65" s="5"/>
      <c r="I65" s="6"/>
      <c r="J65" s="5"/>
      <c r="K65" s="5"/>
      <c r="M65" s="4"/>
      <c r="N65" s="5"/>
      <c r="O65" s="5"/>
      <c r="P65" s="6"/>
      <c r="Q65" s="5"/>
      <c r="S65" s="4"/>
      <c r="T65" s="5"/>
      <c r="U65" s="6"/>
      <c r="V65" s="5"/>
      <c r="W65" s="5"/>
    </row>
    <row r="66" customFormat="false" ht="14" hidden="false" customHeight="false" outlineLevel="0" collapsed="false">
      <c r="A66" s="4"/>
      <c r="B66" s="5"/>
      <c r="C66" s="6"/>
      <c r="D66" s="5"/>
      <c r="E66" s="5"/>
      <c r="G66" s="4"/>
      <c r="H66" s="5"/>
      <c r="I66" s="6"/>
      <c r="J66" s="5"/>
      <c r="K66" s="5"/>
      <c r="M66" s="4"/>
      <c r="N66" s="5"/>
      <c r="O66" s="5"/>
      <c r="P66" s="6"/>
      <c r="Q66" s="5"/>
      <c r="S66" s="4"/>
      <c r="T66" s="5"/>
      <c r="U66" s="6"/>
      <c r="V66" s="5"/>
      <c r="W66" s="5"/>
    </row>
    <row r="67" customFormat="false" ht="14" hidden="false" customHeight="false" outlineLevel="0" collapsed="false">
      <c r="A67" s="4"/>
      <c r="B67" s="5"/>
      <c r="C67" s="6"/>
      <c r="D67" s="5"/>
      <c r="E67" s="5"/>
      <c r="G67" s="4"/>
      <c r="H67" s="5"/>
      <c r="I67" s="6"/>
      <c r="J67" s="5"/>
      <c r="K67" s="5"/>
      <c r="M67" s="4"/>
      <c r="N67" s="5"/>
      <c r="O67" s="5"/>
      <c r="P67" s="6"/>
      <c r="Q67" s="5"/>
      <c r="S67" s="4"/>
      <c r="T67" s="5"/>
      <c r="U67" s="6"/>
      <c r="V67" s="5"/>
      <c r="W67" s="5"/>
    </row>
    <row r="68" customFormat="false" ht="14" hidden="false" customHeight="false" outlineLevel="0" collapsed="false">
      <c r="A68" s="4"/>
      <c r="B68" s="5"/>
      <c r="C68" s="6"/>
      <c r="D68" s="5"/>
      <c r="E68" s="5"/>
      <c r="G68" s="4"/>
      <c r="H68" s="5"/>
      <c r="I68" s="6"/>
      <c r="J68" s="5"/>
      <c r="K68" s="5"/>
      <c r="M68" s="4"/>
      <c r="N68" s="5"/>
      <c r="O68" s="5"/>
      <c r="P68" s="6"/>
      <c r="Q68" s="5"/>
      <c r="S68" s="4"/>
      <c r="T68" s="5"/>
      <c r="U68" s="6"/>
      <c r="V68" s="5"/>
      <c r="W68" s="5"/>
    </row>
    <row r="69" customFormat="false" ht="14" hidden="false" customHeight="false" outlineLevel="0" collapsed="false">
      <c r="A69" s="4"/>
      <c r="B69" s="5"/>
      <c r="C69" s="6"/>
      <c r="D69" s="5"/>
      <c r="E69" s="5"/>
      <c r="G69" s="4"/>
      <c r="H69" s="5"/>
      <c r="I69" s="6"/>
      <c r="J69" s="5"/>
      <c r="K69" s="5"/>
      <c r="M69" s="4"/>
      <c r="N69" s="5"/>
      <c r="O69" s="5"/>
      <c r="P69" s="6"/>
      <c r="Q69" s="5"/>
      <c r="S69" s="4"/>
      <c r="T69" s="5"/>
      <c r="U69" s="6"/>
      <c r="V69" s="5"/>
      <c r="W69" s="5"/>
    </row>
    <row r="70" customFormat="false" ht="14" hidden="false" customHeight="false" outlineLevel="0" collapsed="false">
      <c r="A70" s="4"/>
      <c r="B70" s="5"/>
      <c r="C70" s="6"/>
      <c r="D70" s="5"/>
      <c r="E70" s="5"/>
      <c r="G70" s="4"/>
      <c r="H70" s="5"/>
      <c r="I70" s="6"/>
      <c r="J70" s="5"/>
      <c r="K70" s="5"/>
      <c r="M70" s="4"/>
      <c r="N70" s="5"/>
      <c r="O70" s="5"/>
      <c r="P70" s="6"/>
      <c r="Q70" s="5"/>
      <c r="S70" s="4"/>
      <c r="T70" s="5"/>
      <c r="U70" s="6"/>
      <c r="V70" s="5"/>
      <c r="W70" s="5"/>
    </row>
    <row r="71" customFormat="false" ht="14" hidden="false" customHeight="false" outlineLevel="0" collapsed="false">
      <c r="A71" s="4"/>
      <c r="B71" s="5"/>
      <c r="C71" s="6"/>
      <c r="D71" s="5"/>
      <c r="E71" s="5"/>
      <c r="G71" s="4"/>
      <c r="H71" s="5"/>
      <c r="I71" s="6"/>
      <c r="J71" s="5"/>
      <c r="K71" s="5"/>
      <c r="M71" s="4"/>
      <c r="N71" s="5"/>
      <c r="O71" s="5"/>
      <c r="P71" s="6"/>
      <c r="Q71" s="5"/>
      <c r="S71" s="4"/>
      <c r="T71" s="5"/>
      <c r="U71" s="6"/>
      <c r="V71" s="5"/>
      <c r="W71" s="5"/>
    </row>
    <row r="72" customFormat="false" ht="14" hidden="false" customHeight="false" outlineLevel="0" collapsed="false">
      <c r="A72" s="4"/>
      <c r="B72" s="5"/>
      <c r="C72" s="6"/>
      <c r="D72" s="5"/>
      <c r="E72" s="5"/>
      <c r="G72" s="4"/>
      <c r="H72" s="5"/>
      <c r="I72" s="6"/>
      <c r="J72" s="5"/>
      <c r="K72" s="5"/>
      <c r="M72" s="4"/>
      <c r="N72" s="5"/>
      <c r="O72" s="5"/>
      <c r="P72" s="6"/>
      <c r="Q72" s="5"/>
      <c r="S72" s="4"/>
      <c r="T72" s="5"/>
      <c r="U72" s="6"/>
      <c r="V72" s="5"/>
      <c r="W72" s="5"/>
    </row>
    <row r="73" customFormat="false" ht="14" hidden="false" customHeight="false" outlineLevel="0" collapsed="false">
      <c r="A73" s="4"/>
      <c r="B73" s="5"/>
      <c r="C73" s="6"/>
      <c r="D73" s="5"/>
      <c r="E73" s="5"/>
      <c r="G73" s="4"/>
      <c r="H73" s="5"/>
      <c r="I73" s="6"/>
      <c r="J73" s="5"/>
      <c r="K73" s="5"/>
      <c r="M73" s="4"/>
      <c r="N73" s="5"/>
      <c r="O73" s="5"/>
      <c r="P73" s="6"/>
      <c r="Q73" s="5"/>
      <c r="S73" s="4"/>
      <c r="T73" s="5"/>
      <c r="U73" s="6"/>
      <c r="V73" s="5"/>
      <c r="W73" s="5"/>
    </row>
    <row r="74" customFormat="false" ht="14" hidden="false" customHeight="false" outlineLevel="0" collapsed="false">
      <c r="A74" s="4"/>
      <c r="B74" s="5"/>
      <c r="C74" s="6"/>
      <c r="D74" s="5"/>
      <c r="E74" s="5"/>
      <c r="G74" s="4"/>
      <c r="H74" s="5"/>
      <c r="I74" s="6"/>
      <c r="J74" s="5"/>
      <c r="K74" s="5"/>
      <c r="M74" s="4"/>
      <c r="N74" s="5"/>
      <c r="O74" s="5"/>
      <c r="P74" s="6"/>
      <c r="Q74" s="5"/>
      <c r="S74" s="4"/>
      <c r="T74" s="5"/>
      <c r="U74" s="6"/>
      <c r="V74" s="5"/>
      <c r="W74" s="5"/>
    </row>
    <row r="75" customFormat="false" ht="14" hidden="false" customHeight="false" outlineLevel="0" collapsed="false">
      <c r="A75" s="4"/>
      <c r="B75" s="5"/>
      <c r="C75" s="6"/>
      <c r="D75" s="5"/>
      <c r="E75" s="5"/>
      <c r="G75" s="4"/>
      <c r="H75" s="5"/>
      <c r="I75" s="6"/>
      <c r="J75" s="5"/>
      <c r="K75" s="5"/>
      <c r="M75" s="4"/>
      <c r="N75" s="5"/>
      <c r="O75" s="5"/>
      <c r="P75" s="6"/>
      <c r="Q75" s="5"/>
      <c r="S75" s="4"/>
      <c r="T75" s="5"/>
      <c r="U75" s="6"/>
      <c r="V75" s="5"/>
      <c r="W75" s="5"/>
    </row>
    <row r="76" customFormat="false" ht="14" hidden="false" customHeight="false" outlineLevel="0" collapsed="false">
      <c r="A76" s="4"/>
      <c r="B76" s="5"/>
      <c r="C76" s="6"/>
      <c r="D76" s="5"/>
      <c r="E76" s="5"/>
      <c r="G76" s="4"/>
      <c r="H76" s="5"/>
      <c r="I76" s="6"/>
      <c r="J76" s="5"/>
      <c r="K76" s="5"/>
      <c r="M76" s="4"/>
      <c r="N76" s="5"/>
      <c r="O76" s="5"/>
      <c r="P76" s="6"/>
      <c r="Q76" s="5"/>
      <c r="S76" s="4"/>
      <c r="T76" s="5"/>
      <c r="U76" s="6"/>
      <c r="V76" s="5"/>
      <c r="W76" s="5"/>
    </row>
    <row r="77" customFormat="false" ht="14" hidden="false" customHeight="false" outlineLevel="0" collapsed="false">
      <c r="A77" s="4"/>
      <c r="B77" s="5"/>
      <c r="C77" s="6"/>
      <c r="D77" s="5"/>
      <c r="E77" s="5"/>
      <c r="G77" s="4"/>
      <c r="H77" s="5"/>
      <c r="I77" s="6"/>
      <c r="J77" s="5"/>
      <c r="K77" s="5"/>
      <c r="M77" s="4"/>
      <c r="N77" s="5"/>
      <c r="O77" s="5"/>
      <c r="P77" s="6"/>
      <c r="Q77" s="5"/>
      <c r="S77" s="4"/>
      <c r="T77" s="5"/>
      <c r="U77" s="6"/>
      <c r="V77" s="5"/>
      <c r="W77" s="5"/>
    </row>
    <row r="78" customFormat="false" ht="14" hidden="false" customHeight="false" outlineLevel="0" collapsed="false">
      <c r="A78" s="4"/>
      <c r="B78" s="5"/>
      <c r="C78" s="6"/>
      <c r="D78" s="5"/>
      <c r="E78" s="5"/>
      <c r="G78" s="4"/>
      <c r="H78" s="5"/>
      <c r="I78" s="6"/>
      <c r="J78" s="5"/>
      <c r="K78" s="5"/>
      <c r="M78" s="4"/>
      <c r="N78" s="5"/>
      <c r="O78" s="5"/>
      <c r="P78" s="6"/>
      <c r="Q78" s="5"/>
      <c r="S78" s="4"/>
      <c r="T78" s="5"/>
      <c r="U78" s="6"/>
      <c r="V78" s="5"/>
      <c r="W78" s="5"/>
    </row>
    <row r="79" customFormat="false" ht="14" hidden="false" customHeight="false" outlineLevel="0" collapsed="false">
      <c r="A79" s="4"/>
      <c r="B79" s="5"/>
      <c r="C79" s="6"/>
      <c r="D79" s="5"/>
      <c r="E79" s="5"/>
      <c r="G79" s="4"/>
      <c r="H79" s="5"/>
      <c r="I79" s="6"/>
      <c r="J79" s="5"/>
      <c r="K79" s="5"/>
      <c r="M79" s="4"/>
      <c r="N79" s="5"/>
      <c r="O79" s="5"/>
      <c r="P79" s="6"/>
      <c r="Q79" s="5"/>
      <c r="S79" s="4"/>
      <c r="T79" s="5"/>
      <c r="U79" s="6"/>
      <c r="V79" s="5"/>
      <c r="W79" s="5"/>
    </row>
    <row r="80" customFormat="false" ht="14" hidden="false" customHeight="false" outlineLevel="0" collapsed="false">
      <c r="A80" s="4"/>
      <c r="B80" s="5"/>
      <c r="C80" s="6"/>
      <c r="D80" s="5"/>
      <c r="E80" s="5"/>
      <c r="G80" s="4"/>
      <c r="H80" s="5"/>
      <c r="I80" s="6"/>
      <c r="J80" s="5"/>
      <c r="K80" s="5"/>
      <c r="M80" s="4"/>
      <c r="N80" s="5"/>
      <c r="O80" s="5"/>
      <c r="P80" s="6"/>
      <c r="Q80" s="5"/>
      <c r="S80" s="4"/>
      <c r="T80" s="5"/>
      <c r="U80" s="6"/>
      <c r="V80" s="5"/>
      <c r="W80" s="5"/>
    </row>
    <row r="81" customFormat="false" ht="14" hidden="false" customHeight="false" outlineLevel="0" collapsed="false">
      <c r="A81" s="4"/>
      <c r="B81" s="5"/>
      <c r="C81" s="6"/>
      <c r="D81" s="5"/>
      <c r="E81" s="5"/>
      <c r="G81" s="4"/>
      <c r="H81" s="5"/>
      <c r="I81" s="6"/>
      <c r="J81" s="5"/>
      <c r="K81" s="5"/>
      <c r="L81" s="9"/>
      <c r="M81" s="10"/>
      <c r="N81" s="5"/>
      <c r="O81" s="5"/>
      <c r="P81" s="6"/>
      <c r="Q81" s="5"/>
      <c r="R81" s="9"/>
      <c r="S81" s="10"/>
      <c r="T81" s="5"/>
      <c r="U81" s="6"/>
      <c r="V81" s="5"/>
      <c r="W81" s="5"/>
    </row>
    <row r="82" customFormat="false" ht="14" hidden="false" customHeight="false" outlineLevel="0" collapsed="false">
      <c r="A82" s="4"/>
      <c r="B82" s="5"/>
      <c r="C82" s="6"/>
      <c r="D82" s="5"/>
      <c r="E82" s="5"/>
      <c r="G82" s="4"/>
      <c r="H82" s="5"/>
      <c r="I82" s="6"/>
      <c r="J82" s="5"/>
      <c r="K82" s="5"/>
      <c r="L82" s="9"/>
      <c r="M82" s="10"/>
      <c r="N82" s="5"/>
      <c r="O82" s="5"/>
      <c r="P82" s="6"/>
      <c r="Q82" s="5"/>
      <c r="R82" s="9"/>
      <c r="S82" s="10"/>
      <c r="T82" s="5"/>
      <c r="U82" s="6"/>
      <c r="V82" s="5"/>
      <c r="W82" s="5"/>
    </row>
    <row r="83" customFormat="false" ht="14" hidden="false" customHeight="false" outlineLevel="0" collapsed="false">
      <c r="A83" s="4"/>
      <c r="B83" s="5"/>
      <c r="C83" s="6"/>
      <c r="D83" s="5"/>
      <c r="E83" s="5"/>
      <c r="G83" s="4"/>
      <c r="H83" s="5"/>
      <c r="I83" s="6"/>
      <c r="J83" s="5"/>
      <c r="K83" s="5"/>
      <c r="L83" s="9"/>
      <c r="M83" s="10"/>
      <c r="N83" s="5"/>
      <c r="O83" s="5"/>
      <c r="P83" s="6"/>
      <c r="Q83" s="5"/>
      <c r="R83" s="9"/>
      <c r="S83" s="10"/>
      <c r="T83" s="5"/>
      <c r="U83" s="6"/>
      <c r="V83" s="5"/>
      <c r="W83" s="5"/>
    </row>
    <row r="84" customFormat="false" ht="14" hidden="false" customHeight="false" outlineLevel="0" collapsed="false">
      <c r="A84" s="4"/>
      <c r="B84" s="5"/>
      <c r="C84" s="6"/>
      <c r="D84" s="5"/>
      <c r="E84" s="5"/>
      <c r="G84" s="4"/>
      <c r="H84" s="5"/>
      <c r="I84" s="6"/>
      <c r="J84" s="5"/>
      <c r="K84" s="5"/>
      <c r="L84" s="9"/>
      <c r="M84" s="10"/>
      <c r="N84" s="5"/>
      <c r="O84" s="5"/>
      <c r="P84" s="6"/>
      <c r="Q84" s="5"/>
      <c r="R84" s="9"/>
      <c r="S84" s="10"/>
      <c r="T84" s="5"/>
      <c r="U84" s="6"/>
      <c r="V84" s="5"/>
      <c r="W84" s="5"/>
    </row>
    <row r="85" customFormat="false" ht="14" hidden="false" customHeight="false" outlineLevel="0" collapsed="false">
      <c r="A85" s="4"/>
      <c r="B85" s="5"/>
      <c r="C85" s="6"/>
      <c r="D85" s="5"/>
      <c r="E85" s="5"/>
      <c r="G85" s="4"/>
      <c r="H85" s="5"/>
      <c r="I85" s="6"/>
      <c r="J85" s="5"/>
      <c r="K85" s="5"/>
      <c r="L85" s="9"/>
      <c r="M85" s="10"/>
      <c r="N85" s="5"/>
      <c r="O85" s="5"/>
      <c r="P85" s="6"/>
      <c r="Q85" s="5"/>
      <c r="R85" s="9"/>
      <c r="S85" s="10"/>
      <c r="T85" s="5"/>
      <c r="U85" s="6"/>
      <c r="V85" s="5"/>
      <c r="W85" s="5"/>
    </row>
    <row r="86" customFormat="false" ht="14" hidden="false" customHeight="false" outlineLevel="0" collapsed="false">
      <c r="A86" s="4"/>
      <c r="B86" s="5"/>
      <c r="C86" s="6"/>
      <c r="D86" s="5"/>
      <c r="E86" s="5"/>
      <c r="G86" s="4"/>
      <c r="H86" s="5"/>
      <c r="I86" s="6"/>
      <c r="J86" s="5"/>
      <c r="K86" s="5"/>
      <c r="L86" s="9"/>
      <c r="M86" s="10"/>
      <c r="N86" s="5"/>
      <c r="O86" s="5"/>
      <c r="P86" s="6"/>
      <c r="Q86" s="5"/>
      <c r="R86" s="9"/>
      <c r="S86" s="10"/>
      <c r="T86" s="5"/>
      <c r="U86" s="6"/>
      <c r="V86" s="5"/>
      <c r="W86" s="5"/>
    </row>
    <row r="87" customFormat="false" ht="14" hidden="false" customHeight="false" outlineLevel="0" collapsed="false">
      <c r="A87" s="4"/>
      <c r="B87" s="5"/>
      <c r="C87" s="6"/>
      <c r="D87" s="5"/>
      <c r="E87" s="5"/>
      <c r="G87" s="4"/>
      <c r="H87" s="5"/>
      <c r="I87" s="6"/>
      <c r="J87" s="5"/>
      <c r="K87" s="5"/>
      <c r="L87" s="9"/>
      <c r="M87" s="10"/>
      <c r="N87" s="5"/>
      <c r="O87" s="5"/>
      <c r="P87" s="6"/>
      <c r="Q87" s="5"/>
      <c r="R87" s="9"/>
      <c r="S87" s="10"/>
      <c r="T87" s="5"/>
      <c r="U87" s="6"/>
      <c r="V87" s="5"/>
      <c r="W87" s="5"/>
    </row>
    <row r="88" customFormat="false" ht="14" hidden="false" customHeight="false" outlineLevel="0" collapsed="false">
      <c r="A88" s="4"/>
      <c r="B88" s="5"/>
      <c r="C88" s="6"/>
      <c r="D88" s="5"/>
      <c r="E88" s="5"/>
      <c r="G88" s="4"/>
      <c r="H88" s="5"/>
      <c r="I88" s="6"/>
      <c r="J88" s="5"/>
      <c r="K88" s="5"/>
      <c r="L88" s="9"/>
      <c r="M88" s="10"/>
      <c r="N88" s="5"/>
      <c r="O88" s="5"/>
      <c r="P88" s="6"/>
      <c r="Q88" s="5"/>
      <c r="R88" s="9"/>
      <c r="S88" s="10"/>
      <c r="T88" s="5"/>
      <c r="U88" s="6"/>
      <c r="V88" s="5"/>
      <c r="W88" s="5"/>
    </row>
    <row r="89" customFormat="false" ht="14" hidden="false" customHeight="false" outlineLevel="0" collapsed="false">
      <c r="A89" s="4"/>
      <c r="B89" s="5"/>
      <c r="D89" s="5"/>
      <c r="E89" s="11"/>
      <c r="G89" s="4"/>
      <c r="H89" s="5"/>
      <c r="I89" s="6"/>
      <c r="J89" s="5"/>
      <c r="K89" s="5"/>
      <c r="L89" s="9"/>
      <c r="M89" s="10"/>
      <c r="N89" s="5"/>
      <c r="O89" s="5"/>
      <c r="P89" s="6"/>
      <c r="Q89" s="5"/>
      <c r="R89" s="9"/>
      <c r="S89" s="10"/>
      <c r="T89" s="5"/>
      <c r="U89" s="6"/>
      <c r="V89" s="5"/>
      <c r="W89" s="11"/>
    </row>
    <row r="90" customFormat="false" ht="14" hidden="false" customHeight="false" outlineLevel="0" collapsed="false">
      <c r="A90" s="4"/>
      <c r="B90" s="5"/>
      <c r="D90" s="5"/>
      <c r="E90" s="11"/>
      <c r="G90" s="4"/>
      <c r="H90" s="5"/>
      <c r="I90" s="6"/>
      <c r="J90" s="5"/>
      <c r="K90" s="5"/>
      <c r="L90" s="9"/>
      <c r="M90" s="10"/>
      <c r="N90" s="5"/>
      <c r="O90" s="5"/>
      <c r="P90" s="6"/>
      <c r="Q90" s="5"/>
      <c r="R90" s="9"/>
      <c r="S90" s="10"/>
      <c r="T90" s="5"/>
      <c r="U90" s="6"/>
      <c r="V90" s="5"/>
      <c r="W90" s="11"/>
    </row>
    <row r="91" customFormat="false" ht="14" hidden="false" customHeight="false" outlineLevel="0" collapsed="false">
      <c r="A91" s="4"/>
      <c r="B91" s="5"/>
      <c r="D91" s="5"/>
      <c r="E91" s="11"/>
      <c r="G91" s="4"/>
      <c r="H91" s="5"/>
      <c r="I91" s="6"/>
      <c r="J91" s="5"/>
      <c r="K91" s="5"/>
      <c r="L91" s="9"/>
      <c r="M91" s="10"/>
      <c r="N91" s="5"/>
      <c r="O91" s="5"/>
      <c r="P91" s="6"/>
      <c r="Q91" s="5"/>
      <c r="R91" s="9"/>
      <c r="S91" s="10"/>
      <c r="T91" s="5"/>
      <c r="U91" s="6"/>
      <c r="V91" s="5"/>
      <c r="W91" s="11"/>
    </row>
    <row r="92" customFormat="false" ht="14" hidden="false" customHeight="false" outlineLevel="0" collapsed="false">
      <c r="A92" s="4"/>
      <c r="B92" s="5"/>
      <c r="D92" s="5"/>
      <c r="E92" s="11"/>
      <c r="G92" s="4"/>
      <c r="H92" s="5"/>
      <c r="I92" s="6"/>
      <c r="J92" s="5"/>
      <c r="K92" s="5"/>
      <c r="L92" s="9"/>
      <c r="M92" s="10"/>
      <c r="N92" s="5"/>
      <c r="O92" s="5"/>
      <c r="P92" s="6"/>
      <c r="Q92" s="5"/>
      <c r="R92" s="9"/>
      <c r="S92" s="10"/>
      <c r="T92" s="5"/>
      <c r="U92" s="6"/>
      <c r="V92" s="5"/>
      <c r="W92" s="11"/>
    </row>
    <row r="93" customFormat="false" ht="14" hidden="false" customHeight="false" outlineLevel="0" collapsed="false">
      <c r="A93" s="4"/>
      <c r="B93" s="5"/>
      <c r="D93" s="5"/>
      <c r="E93" s="11"/>
      <c r="G93" s="4"/>
      <c r="H93" s="5"/>
      <c r="I93" s="6"/>
      <c r="J93" s="5"/>
      <c r="K93" s="5"/>
      <c r="L93" s="9"/>
      <c r="M93" s="10"/>
      <c r="N93" s="5"/>
      <c r="O93" s="5"/>
      <c r="P93" s="6"/>
      <c r="Q93" s="5"/>
      <c r="R93" s="9"/>
      <c r="S93" s="10"/>
      <c r="T93" s="5"/>
      <c r="U93" s="6"/>
      <c r="V93" s="5"/>
      <c r="W93" s="11"/>
    </row>
    <row r="94" customFormat="false" ht="14" hidden="false" customHeight="false" outlineLevel="0" collapsed="false">
      <c r="A94" s="4"/>
      <c r="B94" s="5"/>
      <c r="D94" s="5"/>
      <c r="E94" s="11"/>
      <c r="G94" s="4"/>
      <c r="H94" s="5"/>
      <c r="I94" s="6"/>
      <c r="J94" s="5"/>
      <c r="K94" s="5"/>
      <c r="L94" s="9"/>
      <c r="M94" s="10"/>
      <c r="N94" s="5"/>
      <c r="O94" s="5"/>
      <c r="P94" s="6"/>
      <c r="Q94" s="5"/>
      <c r="R94" s="9"/>
      <c r="S94" s="10"/>
      <c r="T94" s="5"/>
      <c r="U94" s="6"/>
      <c r="V94" s="5"/>
      <c r="W94" s="11"/>
    </row>
    <row r="95" customFormat="false" ht="14" hidden="false" customHeight="false" outlineLevel="0" collapsed="false">
      <c r="A95" s="4"/>
      <c r="B95" s="5"/>
      <c r="D95" s="5"/>
      <c r="E95" s="11"/>
      <c r="G95" s="4"/>
      <c r="H95" s="5"/>
      <c r="I95" s="6"/>
      <c r="J95" s="5"/>
      <c r="K95" s="5"/>
      <c r="L95" s="9"/>
      <c r="M95" s="10"/>
      <c r="N95" s="5"/>
      <c r="O95" s="5"/>
      <c r="P95" s="9"/>
      <c r="Q95" s="5"/>
      <c r="R95" s="9"/>
      <c r="S95" s="10"/>
      <c r="T95" s="5"/>
      <c r="U95" s="6"/>
      <c r="V95" s="5"/>
      <c r="W95" s="11"/>
    </row>
    <row r="96" customFormat="false" ht="14" hidden="false" customHeight="false" outlineLevel="0" collapsed="false">
      <c r="A96" s="4"/>
      <c r="B96" s="5"/>
      <c r="D96" s="5"/>
      <c r="E96" s="11"/>
      <c r="G96" s="4"/>
      <c r="H96" s="5"/>
      <c r="I96" s="6"/>
      <c r="J96" s="5"/>
      <c r="K96" s="5"/>
      <c r="L96" s="9"/>
      <c r="M96" s="10"/>
      <c r="N96" s="5"/>
      <c r="O96" s="5"/>
      <c r="P96" s="9"/>
      <c r="Q96" s="5"/>
      <c r="R96" s="9"/>
      <c r="S96" s="10"/>
      <c r="T96" s="5"/>
      <c r="U96" s="6"/>
      <c r="V96" s="5"/>
      <c r="W96" s="11"/>
    </row>
    <row r="97" customFormat="false" ht="14" hidden="false" customHeight="false" outlineLevel="0" collapsed="false">
      <c r="A97" s="4"/>
      <c r="B97" s="5"/>
      <c r="D97" s="5"/>
      <c r="E97" s="11"/>
      <c r="G97" s="4"/>
      <c r="H97" s="5"/>
      <c r="I97" s="6"/>
      <c r="J97" s="5"/>
      <c r="K97" s="11"/>
      <c r="M97" s="4"/>
      <c r="N97" s="5"/>
      <c r="O97" s="5"/>
      <c r="Q97" s="5"/>
      <c r="S97" s="4"/>
      <c r="T97" s="5"/>
      <c r="U97" s="6"/>
      <c r="V97" s="5"/>
      <c r="W97" s="11"/>
    </row>
    <row r="98" customFormat="false" ht="14" hidden="false" customHeight="false" outlineLevel="0" collapsed="false">
      <c r="A98" s="4"/>
      <c r="B98" s="5"/>
      <c r="D98" s="5"/>
      <c r="E98" s="11"/>
      <c r="G98" s="4"/>
      <c r="H98" s="5"/>
      <c r="I98" s="6"/>
      <c r="J98" s="5"/>
      <c r="K98" s="11"/>
      <c r="M98" s="4"/>
      <c r="N98" s="5"/>
      <c r="O98" s="5"/>
      <c r="Q98" s="5"/>
      <c r="S98" s="4"/>
      <c r="T98" s="5"/>
      <c r="U98" s="6"/>
      <c r="V98" s="5"/>
      <c r="W98" s="11"/>
    </row>
    <row r="99" customFormat="false" ht="14" hidden="false" customHeight="false" outlineLevel="0" collapsed="false">
      <c r="A99" s="4"/>
      <c r="B99" s="5"/>
      <c r="D99" s="5"/>
      <c r="E99" s="11"/>
      <c r="G99" s="4"/>
      <c r="H99" s="5"/>
      <c r="I99" s="6"/>
      <c r="J99" s="5"/>
      <c r="K99" s="11"/>
      <c r="M99" s="4"/>
      <c r="N99" s="5"/>
      <c r="O99" s="5"/>
      <c r="P99" s="6"/>
      <c r="Q99" s="11"/>
      <c r="S99" s="4"/>
      <c r="T99" s="5"/>
      <c r="U99" s="6"/>
      <c r="V99" s="5"/>
      <c r="W99" s="11"/>
    </row>
    <row r="100" customFormat="false" ht="14" hidden="false" customHeight="false" outlineLevel="0" collapsed="false">
      <c r="A100" s="4"/>
      <c r="B100" s="5"/>
      <c r="D100" s="5"/>
      <c r="E100" s="11"/>
      <c r="G100" s="4"/>
      <c r="H100" s="5"/>
      <c r="I100" s="6"/>
      <c r="J100" s="5"/>
      <c r="K100" s="11"/>
      <c r="M100" s="4"/>
      <c r="N100" s="5"/>
      <c r="O100" s="5"/>
      <c r="P100" s="6"/>
      <c r="Q100" s="5"/>
      <c r="S100" s="4"/>
      <c r="T100" s="5"/>
      <c r="U100" s="6"/>
      <c r="V100" s="5"/>
      <c r="W100" s="11"/>
    </row>
    <row r="101" customFormat="false" ht="14" hidden="false" customHeight="false" outlineLevel="0" collapsed="false">
      <c r="A101" s="12"/>
      <c r="B101" s="13"/>
      <c r="C101" s="14"/>
      <c r="D101" s="13"/>
      <c r="E101" s="5"/>
      <c r="G101" s="12"/>
      <c r="H101" s="13"/>
      <c r="I101" s="14"/>
      <c r="J101" s="13"/>
      <c r="K101" s="13"/>
      <c r="M101" s="12"/>
      <c r="N101" s="13"/>
      <c r="O101" s="13"/>
      <c r="P101" s="15"/>
      <c r="Q101" s="13"/>
      <c r="S101" s="12"/>
      <c r="T101" s="13"/>
      <c r="U101" s="14"/>
      <c r="V101" s="13"/>
      <c r="W101" s="13"/>
    </row>
    <row r="102" customFormat="false" ht="14" hidden="false" customHeight="false" outlineLevel="0" collapsed="false">
      <c r="E102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D63" activeCellId="0" sqref="D63"/>
    </sheetView>
  </sheetViews>
  <sheetFormatPr defaultRowHeight="13.8"/>
  <cols>
    <col collapsed="false" hidden="false" max="1" min="1" style="17" width="12.5060728744939"/>
    <col collapsed="false" hidden="false" max="2" min="2" style="17" width="4.49797570850202"/>
    <col collapsed="false" hidden="false" max="3" min="3" style="17" width="9.78542510121457"/>
    <col collapsed="false" hidden="false" max="5" min="4" style="17" width="5.36842105263158"/>
    <col collapsed="false" hidden="false" max="6" min="6" style="6" width="22.5384615384615"/>
    <col collapsed="false" hidden="false" max="8" min="7" style="17" width="9.1417004048583"/>
    <col collapsed="false" hidden="false" max="9" min="9" style="6" width="9.1417004048583"/>
    <col collapsed="false" hidden="false" max="14" min="10" style="17" width="9.1417004048583"/>
    <col collapsed="false" hidden="false" max="15" min="15" style="17" width="16.502024291498"/>
    <col collapsed="false" hidden="false" max="16" min="16" style="17" width="13.9959514170041"/>
    <col collapsed="false" hidden="false" max="17" min="17" style="6" width="13.8744939271255"/>
    <col collapsed="false" hidden="false" max="18" min="18" style="17" width="16.502024291498"/>
    <col collapsed="false" hidden="false" max="19" min="19" style="6" width="14.17004048583"/>
    <col collapsed="false" hidden="false" max="20" min="20" style="17" width="13.834008097166"/>
    <col collapsed="false" hidden="false" max="21" min="21" style="6" width="12.331983805668"/>
    <col collapsed="false" hidden="false" max="22" min="22" style="17" width="6"/>
    <col collapsed="false" hidden="false" max="23" min="23" style="18" width="11.6599190283401"/>
    <col collapsed="false" hidden="false" max="24" min="24" style="17" width="18.82995951417"/>
    <col collapsed="false" hidden="false" max="25" min="25" style="17" width="16.331983805668"/>
    <col collapsed="false" hidden="false" max="26" min="26" style="6" width="16.331983805668"/>
    <col collapsed="false" hidden="false" max="27" min="27" style="17" width="14.502024291498"/>
    <col collapsed="false" hidden="false" max="28" min="28" style="0" width="5.66396761133603"/>
    <col collapsed="false" hidden="false" max="29" min="29" style="0" width="5.16194331983806"/>
    <col collapsed="false" hidden="false" max="30" min="30" style="0" width="5"/>
    <col collapsed="false" hidden="false" max="31" min="31" style="0" width="4.83400809716599"/>
    <col collapsed="false" hidden="false" max="32" min="32" style="17" width="5.16194331983806"/>
    <col collapsed="false" hidden="false" max="33" min="33" style="6" width="5.16194331983806"/>
    <col collapsed="false" hidden="false" max="34" min="34" style="6" width="5"/>
    <col collapsed="false" hidden="false" max="35" min="35" style="17" width="4.83400809716599"/>
    <col collapsed="false" hidden="false" max="36" min="36" style="17" width="5.16194331983806"/>
    <col collapsed="false" hidden="false" max="37" min="37" style="6" width="5.16194331983806"/>
    <col collapsed="false" hidden="false" max="38" min="38" style="6" width="5"/>
    <col collapsed="false" hidden="false" max="39" min="39" style="17" width="4.83400809716599"/>
    <col collapsed="false" hidden="false" max="41" min="40" style="0" width="5.16194331983806"/>
    <col collapsed="false" hidden="false" max="42" min="42" style="0" width="5"/>
    <col collapsed="false" hidden="false" max="43" min="43" style="0" width="4.83400809716599"/>
    <col collapsed="false" hidden="false" max="1025" min="44" style="0" width="8.83400809716599"/>
  </cols>
  <sheetData>
    <row r="1" customFormat="false" ht="13.8" hidden="false" customHeight="false" outlineLevel="0" collapsed="false">
      <c r="A1" s="19" t="s">
        <v>81</v>
      </c>
      <c r="B1" s="20" t="s">
        <v>3</v>
      </c>
      <c r="C1" s="20" t="s">
        <v>82</v>
      </c>
      <c r="D1" s="20" t="s">
        <v>83</v>
      </c>
      <c r="E1" s="20" t="s">
        <v>84</v>
      </c>
      <c r="F1" s="20" t="s">
        <v>85</v>
      </c>
      <c r="G1" s="20" t="s">
        <v>86</v>
      </c>
      <c r="H1" s="20" t="s">
        <v>87</v>
      </c>
      <c r="I1" s="20" t="s">
        <v>88</v>
      </c>
      <c r="J1" s="20" t="s">
        <v>89</v>
      </c>
      <c r="K1" s="20" t="s">
        <v>90</v>
      </c>
      <c r="L1" s="20" t="s">
        <v>91</v>
      </c>
      <c r="M1" s="20" t="s">
        <v>1</v>
      </c>
      <c r="N1" s="20" t="s">
        <v>92</v>
      </c>
      <c r="O1" s="20" t="s">
        <v>93</v>
      </c>
      <c r="P1" s="21" t="s">
        <v>94</v>
      </c>
      <c r="Q1" s="20" t="s">
        <v>95</v>
      </c>
      <c r="R1" s="20" t="s">
        <v>96</v>
      </c>
      <c r="S1" s="20" t="s">
        <v>97</v>
      </c>
      <c r="T1" s="20" t="s">
        <v>98</v>
      </c>
      <c r="U1" s="20" t="s">
        <v>99</v>
      </c>
      <c r="V1" s="20" t="s">
        <v>0</v>
      </c>
      <c r="W1" s="22" t="s">
        <v>1</v>
      </c>
      <c r="X1" s="20" t="s">
        <v>100</v>
      </c>
      <c r="Y1" s="20" t="s">
        <v>101</v>
      </c>
      <c r="Z1" s="20" t="s">
        <v>102</v>
      </c>
      <c r="AA1" s="20" t="s">
        <v>103</v>
      </c>
      <c r="AB1" s="20" t="s">
        <v>104</v>
      </c>
      <c r="AC1" s="20" t="s">
        <v>105</v>
      </c>
      <c r="AD1" s="20" t="s">
        <v>106</v>
      </c>
      <c r="AE1" s="20" t="s">
        <v>107</v>
      </c>
      <c r="AF1" s="20" t="s">
        <v>108</v>
      </c>
      <c r="AG1" s="20" t="s">
        <v>105</v>
      </c>
      <c r="AH1" s="20" t="s">
        <v>106</v>
      </c>
      <c r="AI1" s="20" t="s">
        <v>107</v>
      </c>
      <c r="AJ1" s="20" t="s">
        <v>109</v>
      </c>
      <c r="AK1" s="20" t="s">
        <v>105</v>
      </c>
      <c r="AL1" s="20" t="s">
        <v>106</v>
      </c>
      <c r="AM1" s="20" t="s">
        <v>107</v>
      </c>
      <c r="AN1" s="20" t="s">
        <v>110</v>
      </c>
      <c r="AO1" s="20" t="s">
        <v>105</v>
      </c>
      <c r="AP1" s="20" t="s">
        <v>106</v>
      </c>
      <c r="AQ1" s="20" t="s">
        <v>107</v>
      </c>
    </row>
    <row r="2" customFormat="false" ht="13.8" hidden="false" customHeight="false" outlineLevel="0" collapsed="false">
      <c r="A2" s="23" t="s">
        <v>111</v>
      </c>
      <c r="B2" s="17" t="n">
        <v>13</v>
      </c>
      <c r="C2" s="17" t="n">
        <v>0</v>
      </c>
      <c r="D2" s="17" t="n">
        <v>1</v>
      </c>
      <c r="E2" s="17" t="n">
        <v>1</v>
      </c>
      <c r="F2" s="17" t="n">
        <v>60</v>
      </c>
      <c r="G2" s="17" t="n">
        <v>40</v>
      </c>
      <c r="H2" s="17" t="n">
        <v>0</v>
      </c>
      <c r="I2" s="17"/>
      <c r="J2" s="0"/>
      <c r="K2" s="17" t="s">
        <v>112</v>
      </c>
      <c r="L2" s="17" t="n">
        <v>1</v>
      </c>
      <c r="M2" s="6" t="s">
        <v>113</v>
      </c>
      <c r="N2" s="17" t="n">
        <v>1</v>
      </c>
      <c r="O2" s="24" t="e">
        <f aca="false">AVERAGE('[1]end point'!e22,'[1]end point'!g22)</f>
        <v>#NAME?</v>
      </c>
      <c r="P2" s="25" t="e">
        <f aca="false">O2*100/1000</f>
        <v>#NAME?</v>
      </c>
      <c r="Q2" s="0"/>
      <c r="R2" s="25" t="n">
        <v>6.382</v>
      </c>
      <c r="S2" s="26" t="n">
        <f aca="false">R2*50</f>
        <v>319.1</v>
      </c>
      <c r="T2" s="0"/>
      <c r="U2" s="17" t="n">
        <v>2.1</v>
      </c>
      <c r="V2" s="27" t="n">
        <v>2</v>
      </c>
      <c r="W2" s="28" t="s">
        <v>114</v>
      </c>
      <c r="X2" s="27"/>
      <c r="Y2" s="27"/>
      <c r="Z2" s="27"/>
      <c r="AA2" s="27"/>
      <c r="AB2" s="17"/>
      <c r="AC2" s="17"/>
      <c r="AD2" s="17"/>
      <c r="AE2" s="17"/>
      <c r="AF2" s="0"/>
      <c r="AG2" s="17"/>
      <c r="AH2" s="17"/>
      <c r="AI2" s="0"/>
      <c r="AJ2" s="0"/>
      <c r="AK2" s="17"/>
      <c r="AL2" s="17"/>
      <c r="AM2" s="0"/>
      <c r="AN2" s="17"/>
      <c r="AO2" s="17"/>
      <c r="AP2" s="17"/>
      <c r="AQ2" s="17"/>
    </row>
    <row r="3" customFormat="false" ht="13.8" hidden="false" customHeight="false" outlineLevel="0" collapsed="false">
      <c r="A3" s="23" t="s">
        <v>111</v>
      </c>
      <c r="B3" s="17" t="n">
        <v>13</v>
      </c>
      <c r="C3" s="17" t="n">
        <v>0</v>
      </c>
      <c r="D3" s="17" t="n">
        <v>1</v>
      </c>
      <c r="E3" s="6" t="n">
        <v>2</v>
      </c>
      <c r="F3" s="6" t="n">
        <v>40</v>
      </c>
      <c r="G3" s="17" t="n">
        <v>55</v>
      </c>
      <c r="H3" s="17" t="n">
        <v>5</v>
      </c>
      <c r="I3" s="0"/>
      <c r="J3" s="0"/>
      <c r="K3" s="0"/>
      <c r="L3" s="17" t="n">
        <v>2</v>
      </c>
      <c r="M3" s="6" t="s">
        <v>113</v>
      </c>
      <c r="N3" s="17" t="n">
        <v>2</v>
      </c>
      <c r="O3" s="24" t="e">
        <f aca="false">AVERAGE('[1]end point'!e23,'[1]end point'!g23)</f>
        <v>#NAME?</v>
      </c>
      <c r="P3" s="25" t="inlineStr">
        <f aca="false">O3*100/1000</f>
        <is>
          <t/>
        </is>
      </c>
      <c r="Q3" s="0"/>
      <c r="R3" s="25" t="n">
        <v>16.33</v>
      </c>
      <c r="S3" s="26" t="n">
        <f aca="false">R3*50</f>
        <v>816.5</v>
      </c>
      <c r="T3" s="0"/>
      <c r="U3" s="17" t="n">
        <v>2.14</v>
      </c>
      <c r="V3" s="27"/>
      <c r="W3" s="28" t="s">
        <v>114</v>
      </c>
      <c r="X3" s="27"/>
      <c r="Y3" s="27"/>
      <c r="Z3" s="27"/>
      <c r="AA3" s="27"/>
      <c r="AB3" s="6"/>
      <c r="AC3" s="6"/>
      <c r="AD3" s="6"/>
      <c r="AE3" s="6"/>
      <c r="AF3" s="0"/>
      <c r="AG3" s="0"/>
      <c r="AH3" s="0"/>
      <c r="AI3" s="0"/>
      <c r="AJ3" s="0"/>
      <c r="AK3" s="0"/>
      <c r="AL3" s="0"/>
      <c r="AM3" s="0"/>
      <c r="AN3" s="6"/>
      <c r="AO3" s="6"/>
      <c r="AP3" s="6"/>
      <c r="AQ3" s="17"/>
    </row>
    <row r="4" customFormat="false" ht="13.8" hidden="false" customHeight="false" outlineLevel="0" collapsed="false">
      <c r="A4" s="23" t="s">
        <v>111</v>
      </c>
      <c r="B4" s="17" t="n">
        <v>13</v>
      </c>
      <c r="C4" s="17" t="n">
        <v>0</v>
      </c>
      <c r="D4" s="17" t="n">
        <v>1</v>
      </c>
      <c r="E4" s="6" t="n">
        <v>3</v>
      </c>
      <c r="F4" s="6" t="n">
        <v>40</v>
      </c>
      <c r="G4" s="17" t="n">
        <v>55</v>
      </c>
      <c r="H4" s="17" t="n">
        <v>5</v>
      </c>
      <c r="I4" s="17"/>
      <c r="J4" s="0"/>
      <c r="K4" s="0"/>
      <c r="L4" s="17" t="n">
        <v>3</v>
      </c>
      <c r="M4" s="6" t="s">
        <v>113</v>
      </c>
      <c r="N4" s="17" t="n">
        <v>3</v>
      </c>
      <c r="O4" s="24" t="e">
        <f aca="false">AVERAGE('[1]end point'!e24:H24)</f>
        <v>#NAME?</v>
      </c>
      <c r="P4" s="25" t="inlineStr">
        <f aca="false">O4*100/1000</f>
        <is>
          <t/>
        </is>
      </c>
      <c r="Q4" s="0"/>
      <c r="R4" s="25" t="n">
        <v>12.35</v>
      </c>
      <c r="S4" s="26" t="n">
        <f aca="false">R4*50</f>
        <v>617.5</v>
      </c>
      <c r="T4" s="0"/>
      <c r="U4" s="17" t="n">
        <v>2</v>
      </c>
      <c r="V4" s="27"/>
      <c r="W4" s="28" t="s">
        <v>114</v>
      </c>
      <c r="X4" s="27"/>
      <c r="Y4" s="27"/>
      <c r="Z4" s="27"/>
      <c r="AA4" s="27"/>
      <c r="AB4" s="6"/>
      <c r="AC4" s="6"/>
      <c r="AD4" s="6"/>
      <c r="AE4" s="6"/>
      <c r="AF4" s="0"/>
      <c r="AG4" s="0"/>
      <c r="AH4" s="0"/>
      <c r="AI4" s="0"/>
      <c r="AJ4" s="0"/>
      <c r="AK4" s="0"/>
      <c r="AL4" s="0"/>
      <c r="AM4" s="0"/>
      <c r="AN4" s="6"/>
      <c r="AO4" s="6"/>
      <c r="AP4" s="6"/>
      <c r="AQ4" s="17"/>
    </row>
    <row r="5" customFormat="false" ht="13.8" hidden="false" customHeight="false" outlineLevel="0" collapsed="false">
      <c r="A5" s="23" t="s">
        <v>111</v>
      </c>
      <c r="B5" s="17" t="n">
        <v>13</v>
      </c>
      <c r="C5" s="17" t="n">
        <v>0</v>
      </c>
      <c r="D5" s="17" t="n">
        <v>1</v>
      </c>
      <c r="E5" s="17" t="n">
        <v>4</v>
      </c>
      <c r="F5" s="6" t="n">
        <v>40</v>
      </c>
      <c r="G5" s="17" t="n">
        <v>55</v>
      </c>
      <c r="H5" s="17" t="n">
        <v>5</v>
      </c>
      <c r="I5" s="17"/>
      <c r="J5" s="0"/>
      <c r="K5" s="0"/>
      <c r="L5" s="17" t="n">
        <v>4</v>
      </c>
      <c r="M5" s="6" t="s">
        <v>113</v>
      </c>
      <c r="N5" s="17" t="n">
        <v>4</v>
      </c>
      <c r="O5" s="24" t="e">
        <f aca="false">AVERAGE('[1]end point'!f25:I25)</f>
        <v>#NAME?</v>
      </c>
      <c r="P5" s="25" t="inlineStr">
        <f aca="false">O5*100/1000</f>
        <is>
          <t/>
        </is>
      </c>
      <c r="Q5" s="0"/>
      <c r="R5" s="25" t="n">
        <v>21.13</v>
      </c>
      <c r="S5" s="26" t="n">
        <f aca="false">R5*50</f>
        <v>1056.5</v>
      </c>
      <c r="T5" s="0"/>
      <c r="U5" s="17" t="n">
        <v>2.16</v>
      </c>
      <c r="V5" s="27"/>
      <c r="W5" s="28" t="s">
        <v>114</v>
      </c>
      <c r="X5" s="27"/>
      <c r="Y5" s="27"/>
      <c r="Z5" s="27"/>
      <c r="AA5" s="27"/>
      <c r="AB5" s="6"/>
      <c r="AC5" s="6"/>
      <c r="AD5" s="6"/>
      <c r="AE5" s="6"/>
      <c r="AF5" s="0"/>
      <c r="AG5" s="0"/>
      <c r="AH5" s="0"/>
      <c r="AI5" s="0"/>
      <c r="AJ5" s="0"/>
      <c r="AK5" s="0"/>
      <c r="AL5" s="0"/>
      <c r="AM5" s="0"/>
      <c r="AN5" s="6"/>
      <c r="AO5" s="6"/>
      <c r="AP5" s="6"/>
      <c r="AQ5" s="17"/>
    </row>
    <row r="6" customFormat="false" ht="13.8" hidden="false" customHeight="false" outlineLevel="0" collapsed="false">
      <c r="A6" s="23" t="s">
        <v>111</v>
      </c>
      <c r="B6" s="17" t="n">
        <v>13</v>
      </c>
      <c r="C6" s="17" t="n">
        <v>0</v>
      </c>
      <c r="D6" s="17" t="n">
        <v>1</v>
      </c>
      <c r="E6" s="17" t="n">
        <v>5</v>
      </c>
      <c r="F6" s="6" t="n">
        <v>50</v>
      </c>
      <c r="G6" s="17" t="n">
        <v>45</v>
      </c>
      <c r="H6" s="17" t="n">
        <v>5</v>
      </c>
      <c r="I6" s="17"/>
      <c r="J6" s="0"/>
      <c r="K6" s="0"/>
      <c r="L6" s="17" t="n">
        <v>5</v>
      </c>
      <c r="M6" s="6" t="s">
        <v>113</v>
      </c>
      <c r="N6" s="17" t="n">
        <v>5</v>
      </c>
      <c r="O6" s="24" t="e">
        <f aca="false">AVERAGE('[1]end point'!e26,'[1]end point'!g26)</f>
        <v>#NAME?</v>
      </c>
      <c r="P6" s="25" t="inlineStr">
        <f aca="false">O6*100/1000</f>
        <is>
          <t/>
        </is>
      </c>
      <c r="Q6" s="0"/>
      <c r="R6" s="25" t="n">
        <v>28.27</v>
      </c>
      <c r="S6" s="26" t="n">
        <f aca="false">R6*50</f>
        <v>1413.5</v>
      </c>
      <c r="T6" s="0"/>
      <c r="U6" s="17" t="n">
        <v>1.95</v>
      </c>
      <c r="V6" s="27"/>
      <c r="W6" s="28" t="s">
        <v>114</v>
      </c>
      <c r="X6" s="27"/>
      <c r="Y6" s="27"/>
      <c r="Z6" s="27"/>
      <c r="AA6" s="27"/>
      <c r="AB6" s="6"/>
      <c r="AC6" s="6"/>
      <c r="AD6" s="6"/>
      <c r="AE6" s="6"/>
      <c r="AF6" s="0"/>
      <c r="AG6" s="0"/>
      <c r="AH6" s="0"/>
      <c r="AI6" s="0"/>
      <c r="AJ6" s="0"/>
      <c r="AK6" s="0"/>
      <c r="AL6" s="0"/>
      <c r="AM6" s="0"/>
      <c r="AN6" s="6"/>
      <c r="AO6" s="6"/>
      <c r="AP6" s="6"/>
      <c r="AQ6" s="17"/>
    </row>
    <row r="7" customFormat="false" ht="13.8" hidden="false" customHeight="false" outlineLevel="0" collapsed="false">
      <c r="A7" s="23" t="s">
        <v>111</v>
      </c>
      <c r="B7" s="17" t="n">
        <v>13</v>
      </c>
      <c r="C7" s="17" t="n">
        <v>0</v>
      </c>
      <c r="D7" s="17" t="n">
        <v>1</v>
      </c>
      <c r="E7" s="17" t="n">
        <v>6</v>
      </c>
      <c r="F7" s="6" t="n">
        <v>70</v>
      </c>
      <c r="G7" s="17" t="n">
        <v>25</v>
      </c>
      <c r="H7" s="17" t="n">
        <v>5</v>
      </c>
      <c r="I7" s="17"/>
      <c r="J7" s="0"/>
      <c r="K7" s="0"/>
      <c r="L7" s="17" t="n">
        <v>6</v>
      </c>
      <c r="M7" s="6" t="s">
        <v>113</v>
      </c>
      <c r="N7" s="17" t="n">
        <v>6</v>
      </c>
      <c r="O7" s="24" t="n">
        <v>125.39</v>
      </c>
      <c r="P7" s="25" t="n">
        <f aca="false">O7*100/1000</f>
        <v>12.539</v>
      </c>
      <c r="Q7" s="0"/>
      <c r="R7" s="25" t="n">
        <v>19.09</v>
      </c>
      <c r="S7" s="26" t="n">
        <f aca="false">R7*50</f>
        <v>954.5</v>
      </c>
      <c r="T7" s="0"/>
      <c r="U7" s="17" t="n">
        <v>1.99</v>
      </c>
      <c r="V7" s="27"/>
      <c r="W7" s="28" t="s">
        <v>114</v>
      </c>
      <c r="X7" s="27"/>
      <c r="Y7" s="27"/>
      <c r="Z7" s="27"/>
      <c r="AA7" s="27"/>
      <c r="AB7" s="6"/>
      <c r="AC7" s="6"/>
      <c r="AD7" s="6"/>
      <c r="AE7" s="6"/>
      <c r="AF7" s="0"/>
      <c r="AG7" s="0"/>
      <c r="AH7" s="0"/>
      <c r="AI7" s="0"/>
      <c r="AJ7" s="0"/>
      <c r="AK7" s="0"/>
      <c r="AL7" s="0"/>
      <c r="AM7" s="0"/>
      <c r="AN7" s="6"/>
      <c r="AO7" s="6"/>
      <c r="AP7" s="6"/>
      <c r="AQ7" s="17"/>
    </row>
    <row r="8" customFormat="false" ht="13.8" hidden="false" customHeight="false" outlineLevel="0" collapsed="false">
      <c r="A8" s="23" t="s">
        <v>111</v>
      </c>
      <c r="B8" s="17" t="n">
        <v>13</v>
      </c>
      <c r="C8" s="17" t="n">
        <v>0</v>
      </c>
      <c r="D8" s="17" t="n">
        <v>1</v>
      </c>
      <c r="E8" s="17" t="n">
        <v>7</v>
      </c>
      <c r="F8" s="6" t="n">
        <v>75</v>
      </c>
      <c r="G8" s="17" t="n">
        <v>20</v>
      </c>
      <c r="H8" s="17" t="n">
        <v>5</v>
      </c>
      <c r="I8" s="0"/>
      <c r="J8" s="0"/>
      <c r="K8" s="0"/>
      <c r="L8" s="17" t="n">
        <v>7</v>
      </c>
      <c r="M8" s="6" t="s">
        <v>113</v>
      </c>
      <c r="N8" s="17" t="n">
        <v>7</v>
      </c>
      <c r="O8" s="24" t="e">
        <f aca="false">AVERAGE('[1]end point'!e28:I28)</f>
        <v>#NAME?</v>
      </c>
      <c r="P8" s="25" t="inlineStr">
        <f aca="false">O8*100/1000</f>
        <is>
          <t/>
        </is>
      </c>
      <c r="Q8" s="0"/>
      <c r="R8" s="25" t="n">
        <v>20.8</v>
      </c>
      <c r="S8" s="26" t="n">
        <f aca="false">R8*50</f>
        <v>1040</v>
      </c>
      <c r="T8" s="0"/>
      <c r="U8" s="17" t="n">
        <v>1.93</v>
      </c>
      <c r="V8" s="27"/>
      <c r="W8" s="28" t="s">
        <v>114</v>
      </c>
      <c r="X8" s="27"/>
      <c r="Y8" s="27"/>
      <c r="Z8" s="27"/>
      <c r="AA8" s="27"/>
      <c r="AB8" s="6"/>
      <c r="AC8" s="6"/>
      <c r="AD8" s="6"/>
      <c r="AE8" s="6"/>
      <c r="AF8" s="0"/>
      <c r="AG8" s="0"/>
      <c r="AH8" s="0"/>
      <c r="AI8" s="0"/>
      <c r="AJ8" s="0"/>
      <c r="AK8" s="0"/>
      <c r="AL8" s="0"/>
      <c r="AM8" s="0"/>
      <c r="AN8" s="6"/>
      <c r="AO8" s="6"/>
      <c r="AP8" s="6"/>
      <c r="AQ8" s="17"/>
    </row>
    <row r="9" customFormat="false" ht="13.8" hidden="false" customHeight="false" outlineLevel="0" collapsed="false">
      <c r="A9" s="23" t="s">
        <v>111</v>
      </c>
      <c r="B9" s="17" t="n">
        <v>13</v>
      </c>
      <c r="C9" s="17" t="n">
        <v>0</v>
      </c>
      <c r="D9" s="17" t="n">
        <v>1</v>
      </c>
      <c r="E9" s="17" t="n">
        <v>8</v>
      </c>
      <c r="F9" s="6" t="n">
        <v>75</v>
      </c>
      <c r="G9" s="17" t="n">
        <v>20</v>
      </c>
      <c r="H9" s="17" t="n">
        <v>5</v>
      </c>
      <c r="I9" s="0"/>
      <c r="J9" s="0"/>
      <c r="K9" s="0"/>
      <c r="L9" s="17" t="n">
        <v>8</v>
      </c>
      <c r="M9" s="6" t="s">
        <v>113</v>
      </c>
      <c r="N9" s="17" t="n">
        <v>8</v>
      </c>
      <c r="O9" s="24" t="e">
        <f aca="false">AVERAGE('[1]end point'!f29:I29)</f>
        <v>#NAME?</v>
      </c>
      <c r="P9" s="25" t="inlineStr">
        <f aca="false">O9*100/1000</f>
        <is>
          <t/>
        </is>
      </c>
      <c r="Q9" s="0"/>
      <c r="R9" s="25" t="n">
        <v>25.12</v>
      </c>
      <c r="S9" s="26" t="n">
        <f aca="false">R9*50</f>
        <v>1256</v>
      </c>
      <c r="T9" s="0"/>
      <c r="U9" s="17" t="n">
        <v>1.91</v>
      </c>
      <c r="V9" s="27"/>
      <c r="W9" s="28" t="s">
        <v>114</v>
      </c>
      <c r="X9" s="27"/>
      <c r="Y9" s="27"/>
      <c r="Z9" s="27"/>
      <c r="AA9" s="27"/>
      <c r="AB9" s="6"/>
      <c r="AC9" s="6"/>
      <c r="AD9" s="6"/>
      <c r="AE9" s="6"/>
      <c r="AF9" s="0"/>
      <c r="AG9" s="0"/>
      <c r="AH9" s="0"/>
      <c r="AI9" s="0"/>
      <c r="AJ9" s="0"/>
      <c r="AK9" s="0"/>
      <c r="AL9" s="0"/>
      <c r="AM9" s="0"/>
      <c r="AN9" s="6"/>
      <c r="AO9" s="6"/>
      <c r="AP9" s="6"/>
      <c r="AQ9" s="17"/>
    </row>
    <row r="10" customFormat="false" ht="13.8" hidden="false" customHeight="false" outlineLevel="0" collapsed="false">
      <c r="A10" s="23" t="s">
        <v>111</v>
      </c>
      <c r="B10" s="17" t="n">
        <v>13</v>
      </c>
      <c r="C10" s="17" t="n">
        <v>0</v>
      </c>
      <c r="D10" s="17" t="n">
        <v>1</v>
      </c>
      <c r="E10" s="17" t="n">
        <v>9</v>
      </c>
      <c r="F10" s="6" t="n">
        <v>80</v>
      </c>
      <c r="G10" s="17" t="n">
        <v>15</v>
      </c>
      <c r="H10" s="17" t="n">
        <v>5</v>
      </c>
      <c r="I10" s="0"/>
      <c r="J10" s="0"/>
      <c r="K10" s="0"/>
      <c r="L10" s="17" t="n">
        <v>9</v>
      </c>
      <c r="M10" s="6" t="s">
        <v>113</v>
      </c>
      <c r="N10" s="17" t="n">
        <v>9</v>
      </c>
      <c r="O10" s="24" t="e">
        <f aca="false">AVERAGE('[1]end point'!i22:L22)</f>
        <v>#NAME?</v>
      </c>
      <c r="P10" s="25" t="inlineStr">
        <f aca="false">O10*100/1000</f>
        <is>
          <t/>
        </is>
      </c>
      <c r="Q10" s="0"/>
      <c r="R10" s="25" t="n">
        <v>63.17</v>
      </c>
      <c r="S10" s="26" t="n">
        <f aca="false">R10*50</f>
        <v>3158.5</v>
      </c>
      <c r="T10" s="0"/>
      <c r="U10" s="17" t="n">
        <v>2.1</v>
      </c>
      <c r="V10" s="27"/>
      <c r="W10" s="28" t="s">
        <v>114</v>
      </c>
      <c r="X10" s="27"/>
      <c r="Y10" s="27"/>
      <c r="Z10" s="27"/>
      <c r="AA10" s="27"/>
      <c r="AB10" s="6"/>
      <c r="AC10" s="6"/>
      <c r="AD10" s="6"/>
      <c r="AE10" s="6"/>
      <c r="AF10" s="0"/>
      <c r="AG10" s="0"/>
      <c r="AH10" s="0"/>
      <c r="AI10" s="0"/>
      <c r="AJ10" s="0"/>
      <c r="AK10" s="0"/>
      <c r="AL10" s="0"/>
      <c r="AM10" s="0"/>
      <c r="AN10" s="6"/>
      <c r="AO10" s="6"/>
      <c r="AP10" s="6"/>
      <c r="AQ10" s="17"/>
    </row>
    <row r="11" customFormat="false" ht="13.8" hidden="false" customHeight="false" outlineLevel="0" collapsed="false">
      <c r="A11" s="23" t="s">
        <v>111</v>
      </c>
      <c r="B11" s="17" t="n">
        <v>13</v>
      </c>
      <c r="C11" s="17" t="n">
        <v>0</v>
      </c>
      <c r="D11" s="17" t="n">
        <v>1</v>
      </c>
      <c r="E11" s="17" t="n">
        <v>10</v>
      </c>
      <c r="F11" s="6" t="n">
        <v>85</v>
      </c>
      <c r="G11" s="17" t="n">
        <v>10</v>
      </c>
      <c r="H11" s="17" t="n">
        <v>5</v>
      </c>
      <c r="I11" s="0"/>
      <c r="J11" s="0"/>
      <c r="K11" s="0"/>
      <c r="L11" s="17" t="n">
        <v>10</v>
      </c>
      <c r="M11" s="6" t="s">
        <v>113</v>
      </c>
      <c r="N11" s="17" t="n">
        <v>10</v>
      </c>
      <c r="O11" s="24" t="e">
        <f aca="false">AVERAGE('[1]end point'!h23:K23)</f>
        <v>#NAME?</v>
      </c>
      <c r="P11" s="25" t="inlineStr">
        <f aca="false">O11*100/1000</f>
        <is>
          <t/>
        </is>
      </c>
      <c r="Q11" s="0"/>
      <c r="R11" s="25" t="n">
        <v>72.1</v>
      </c>
      <c r="S11" s="26" t="n">
        <f aca="false">R11*50</f>
        <v>3605</v>
      </c>
      <c r="T11" s="0"/>
      <c r="U11" s="17" t="n">
        <v>2.05</v>
      </c>
      <c r="V11" s="27"/>
      <c r="W11" s="28" t="s">
        <v>114</v>
      </c>
      <c r="X11" s="27"/>
      <c r="Y11" s="27"/>
      <c r="Z11" s="27"/>
      <c r="AA11" s="27"/>
      <c r="AB11" s="6"/>
      <c r="AC11" s="6"/>
      <c r="AD11" s="6"/>
      <c r="AE11" s="6"/>
      <c r="AF11" s="0"/>
      <c r="AG11" s="0"/>
      <c r="AH11" s="0"/>
      <c r="AI11" s="0"/>
      <c r="AJ11" s="0"/>
      <c r="AK11" s="0"/>
      <c r="AL11" s="0"/>
      <c r="AM11" s="0"/>
      <c r="AN11" s="6"/>
      <c r="AO11" s="6"/>
      <c r="AP11" s="6"/>
      <c r="AQ11" s="17"/>
    </row>
    <row r="12" customFormat="false" ht="13.8" hidden="false" customHeight="false" outlineLevel="0" collapsed="false">
      <c r="A12" s="23" t="s">
        <v>111</v>
      </c>
      <c r="B12" s="17" t="n">
        <v>13</v>
      </c>
      <c r="C12" s="17" t="n">
        <v>1</v>
      </c>
      <c r="D12" s="17" t="n">
        <v>1</v>
      </c>
      <c r="E12" s="29" t="n">
        <v>11</v>
      </c>
      <c r="F12" s="29" t="n">
        <v>85</v>
      </c>
      <c r="G12" s="29" t="n">
        <v>10</v>
      </c>
      <c r="H12" s="29" t="n">
        <v>5</v>
      </c>
      <c r="I12" s="29"/>
      <c r="J12" s="29"/>
      <c r="K12" s="29"/>
      <c r="L12" s="29" t="n">
        <v>11</v>
      </c>
      <c r="M12" s="17" t="s">
        <v>113</v>
      </c>
      <c r="N12" s="29" t="n">
        <v>11</v>
      </c>
      <c r="O12" s="30" t="e">
        <f aca="false">AVERAGE('[1]end point'!h24:K24)</f>
        <v>#NAME?</v>
      </c>
      <c r="P12" s="31" t="inlineStr">
        <f aca="false">O12*100/1000</f>
        <is>
          <t/>
        </is>
      </c>
      <c r="Q12" s="0"/>
      <c r="R12" s="25" t="n">
        <v>55.07</v>
      </c>
      <c r="S12" s="26" t="n">
        <f aca="false">R12*50</f>
        <v>2753.5</v>
      </c>
      <c r="T12" s="0"/>
      <c r="U12" s="17" t="n">
        <v>2.06</v>
      </c>
      <c r="V12" s="27"/>
      <c r="W12" s="28" t="s">
        <v>114</v>
      </c>
      <c r="X12" s="27"/>
      <c r="Y12" s="27"/>
      <c r="Z12" s="27"/>
      <c r="AA12" s="27"/>
      <c r="AB12" s="6"/>
      <c r="AC12" s="6"/>
      <c r="AD12" s="6"/>
      <c r="AE12" s="6"/>
      <c r="AF12" s="0"/>
      <c r="AG12" s="0"/>
      <c r="AH12" s="0"/>
      <c r="AI12" s="0"/>
      <c r="AJ12" s="0"/>
      <c r="AK12" s="0"/>
      <c r="AL12" s="0"/>
      <c r="AM12" s="0"/>
      <c r="AN12" s="6"/>
      <c r="AO12" s="6"/>
      <c r="AP12" s="6"/>
      <c r="AQ12" s="17"/>
    </row>
    <row r="13" customFormat="false" ht="13.8" hidden="false" customHeight="false" outlineLevel="0" collapsed="false">
      <c r="A13" s="23" t="s">
        <v>111</v>
      </c>
      <c r="B13" s="17" t="n">
        <v>13</v>
      </c>
      <c r="C13" s="17" t="n">
        <v>1</v>
      </c>
      <c r="D13" s="17" t="n">
        <v>1</v>
      </c>
      <c r="E13" s="29" t="n">
        <v>12</v>
      </c>
      <c r="F13" s="29" t="n">
        <v>85</v>
      </c>
      <c r="G13" s="29" t="n">
        <v>10</v>
      </c>
      <c r="H13" s="29" t="n">
        <v>5</v>
      </c>
      <c r="I13" s="29"/>
      <c r="J13" s="29"/>
      <c r="K13" s="29"/>
      <c r="L13" s="29" t="n">
        <v>12</v>
      </c>
      <c r="M13" s="17" t="s">
        <v>113</v>
      </c>
      <c r="N13" s="29" t="n">
        <v>12</v>
      </c>
      <c r="O13" s="30" t="e">
        <f aca="false">AVERAGE('[1]end point'!h25:L25)</f>
        <v>#NAME?</v>
      </c>
      <c r="P13" s="31" t="inlineStr">
        <f aca="false">O13*100/1000</f>
        <is>
          <t/>
        </is>
      </c>
      <c r="Q13" s="25" t="e">
        <f aca="false">SUM(P2:P13)</f>
        <v>#NAME?</v>
      </c>
      <c r="R13" s="25" t="n">
        <v>26.62</v>
      </c>
      <c r="S13" s="26" t="n">
        <f aca="false">R13*50</f>
        <v>1331</v>
      </c>
      <c r="T13" s="25" t="n">
        <f aca="false">SUM(S2:S13)/1000</f>
        <v>18.3216</v>
      </c>
      <c r="U13" s="17" t="n">
        <v>2.14</v>
      </c>
      <c r="V13" s="27"/>
      <c r="W13" s="28" t="s">
        <v>114</v>
      </c>
      <c r="X13" s="27"/>
      <c r="Y13" s="27"/>
      <c r="Z13" s="27"/>
      <c r="AA13" s="27"/>
      <c r="AB13" s="6"/>
      <c r="AC13" s="6"/>
      <c r="AD13" s="6"/>
      <c r="AE13" s="6"/>
      <c r="AF13" s="0"/>
      <c r="AG13" s="0"/>
      <c r="AH13" s="0"/>
      <c r="AI13" s="0"/>
      <c r="AJ13" s="0"/>
      <c r="AK13" s="0"/>
      <c r="AL13" s="0"/>
      <c r="AM13" s="0"/>
      <c r="AN13" s="6"/>
      <c r="AO13" s="6"/>
      <c r="AP13" s="6"/>
      <c r="AQ13" s="17"/>
    </row>
    <row r="14" s="33" customFormat="true" ht="13.8" hidden="false" customHeight="false" outlineLevel="0" collapsed="false">
      <c r="A14" s="32" t="s">
        <v>111</v>
      </c>
      <c r="B14" s="33" t="n">
        <v>13</v>
      </c>
      <c r="C14" s="33" t="n">
        <v>1</v>
      </c>
      <c r="D14" s="33" t="n">
        <v>1</v>
      </c>
      <c r="E14" s="34" t="n">
        <v>13</v>
      </c>
      <c r="F14" s="34" t="n">
        <v>85</v>
      </c>
      <c r="G14" s="34" t="n">
        <v>10</v>
      </c>
      <c r="H14" s="34" t="n">
        <v>5</v>
      </c>
      <c r="I14" s="34"/>
      <c r="J14" s="34"/>
      <c r="K14" s="34"/>
      <c r="L14" s="34" t="n">
        <v>13</v>
      </c>
      <c r="M14" s="35" t="s">
        <v>113</v>
      </c>
      <c r="V14" s="36"/>
      <c r="W14" s="37"/>
      <c r="X14" s="36"/>
      <c r="Y14" s="36"/>
      <c r="Z14" s="36"/>
      <c r="AA14" s="36"/>
      <c r="AB14" s="35"/>
      <c r="AC14" s="35"/>
      <c r="AD14" s="35"/>
      <c r="AE14" s="35"/>
      <c r="AN14" s="35"/>
      <c r="AO14" s="35"/>
      <c r="AP14" s="35"/>
    </row>
    <row r="15" customFormat="false" ht="13.8" hidden="false" customHeight="false" outlineLevel="0" collapsed="false">
      <c r="A15" s="23" t="s">
        <v>115</v>
      </c>
      <c r="B15" s="17" t="n">
        <v>4</v>
      </c>
      <c r="C15" s="17" t="n">
        <v>1</v>
      </c>
      <c r="D15" s="17" t="n">
        <v>1</v>
      </c>
      <c r="E15" s="29" t="n">
        <v>1</v>
      </c>
      <c r="F15" s="29" t="n">
        <v>80</v>
      </c>
      <c r="G15" s="29" t="n">
        <v>20</v>
      </c>
      <c r="H15" s="29" t="n">
        <v>0</v>
      </c>
      <c r="I15" s="29"/>
      <c r="J15" s="29" t="s">
        <v>116</v>
      </c>
      <c r="K15" s="29"/>
      <c r="L15" s="29" t="n">
        <v>14</v>
      </c>
      <c r="M15" s="17" t="s">
        <v>113</v>
      </c>
      <c r="N15" s="29" t="n">
        <v>1</v>
      </c>
      <c r="O15" s="30" t="n">
        <v>62.88</v>
      </c>
      <c r="P15" s="31" t="n">
        <f aca="false">O15*100/1000</f>
        <v>6.288</v>
      </c>
      <c r="Q15" s="17"/>
      <c r="R15" s="25" t="n">
        <v>61.58</v>
      </c>
      <c r="S15" s="26" t="n">
        <f aca="false">R15*50</f>
        <v>3079</v>
      </c>
      <c r="T15" s="0"/>
      <c r="U15" s="17" t="n">
        <v>2.05</v>
      </c>
      <c r="V15" s="27"/>
      <c r="W15" s="28" t="s">
        <v>114</v>
      </c>
      <c r="X15" s="27"/>
      <c r="Y15" s="27"/>
      <c r="Z15" s="27"/>
      <c r="AA15" s="27"/>
      <c r="AB15" s="17"/>
      <c r="AC15" s="17"/>
      <c r="AD15" s="17"/>
      <c r="AE15" s="17"/>
      <c r="AF15" s="0"/>
      <c r="AG15" s="17"/>
      <c r="AH15" s="17"/>
      <c r="AI15" s="0"/>
      <c r="AJ15" s="0"/>
      <c r="AK15" s="17"/>
      <c r="AL15" s="17"/>
      <c r="AM15" s="0"/>
      <c r="AN15" s="17"/>
      <c r="AO15" s="17"/>
      <c r="AP15" s="17"/>
      <c r="AQ15" s="17"/>
    </row>
    <row r="16" customFormat="false" ht="13.8" hidden="false" customHeight="false" outlineLevel="0" collapsed="false">
      <c r="A16" s="23" t="s">
        <v>115</v>
      </c>
      <c r="B16" s="17" t="n">
        <v>4</v>
      </c>
      <c r="C16" s="17" t="n">
        <v>1</v>
      </c>
      <c r="D16" s="17" t="n">
        <v>1</v>
      </c>
      <c r="E16" s="29" t="n">
        <v>2</v>
      </c>
      <c r="F16" s="29" t="n">
        <v>80</v>
      </c>
      <c r="G16" s="29" t="n">
        <v>15</v>
      </c>
      <c r="H16" s="29" t="n">
        <v>5</v>
      </c>
      <c r="I16" s="29"/>
      <c r="J16" s="29"/>
      <c r="K16" s="29"/>
      <c r="L16" s="29" t="n">
        <v>15</v>
      </c>
      <c r="M16" s="17" t="s">
        <v>113</v>
      </c>
      <c r="N16" s="29" t="n">
        <v>2</v>
      </c>
      <c r="O16" s="30" t="n">
        <v>81.92</v>
      </c>
      <c r="P16" s="31" t="n">
        <f aca="false">O16*100/1000</f>
        <v>8.192</v>
      </c>
      <c r="Q16" s="0"/>
      <c r="R16" s="25" t="n">
        <v>90.93</v>
      </c>
      <c r="S16" s="26" t="n">
        <f aca="false">R16*50</f>
        <v>4546.5</v>
      </c>
      <c r="T16" s="0"/>
      <c r="U16" s="17" t="n">
        <v>2.06</v>
      </c>
      <c r="V16" s="27"/>
      <c r="W16" s="28" t="s">
        <v>114</v>
      </c>
      <c r="X16" s="27"/>
      <c r="Y16" s="27"/>
      <c r="Z16" s="27"/>
      <c r="AA16" s="27"/>
      <c r="AB16" s="6"/>
      <c r="AC16" s="6"/>
      <c r="AD16" s="6"/>
      <c r="AE16" s="6"/>
      <c r="AF16" s="0"/>
      <c r="AG16" s="0"/>
      <c r="AH16" s="0"/>
      <c r="AI16" s="0"/>
      <c r="AJ16" s="0"/>
      <c r="AK16" s="0"/>
      <c r="AL16" s="0"/>
      <c r="AM16" s="0"/>
      <c r="AN16" s="6"/>
      <c r="AO16" s="6"/>
      <c r="AP16" s="6"/>
      <c r="AQ16" s="17"/>
    </row>
    <row r="17" customFormat="false" ht="13.8" hidden="false" customHeight="false" outlineLevel="0" collapsed="false">
      <c r="A17" s="23" t="s">
        <v>115</v>
      </c>
      <c r="B17" s="17" t="n">
        <v>4</v>
      </c>
      <c r="C17" s="17" t="n">
        <v>1</v>
      </c>
      <c r="D17" s="17" t="n">
        <v>1</v>
      </c>
      <c r="E17" s="29" t="n">
        <v>3</v>
      </c>
      <c r="F17" s="29" t="n">
        <v>75</v>
      </c>
      <c r="G17" s="29" t="n">
        <v>20</v>
      </c>
      <c r="H17" s="29" t="n">
        <v>5</v>
      </c>
      <c r="I17" s="29"/>
      <c r="J17" s="29"/>
      <c r="K17" s="29"/>
      <c r="L17" s="29" t="n">
        <v>16</v>
      </c>
      <c r="M17" s="17" t="s">
        <v>113</v>
      </c>
      <c r="N17" s="29" t="n">
        <v>3</v>
      </c>
      <c r="O17" s="30" t="n">
        <v>84.37</v>
      </c>
      <c r="P17" s="31" t="n">
        <f aca="false">O17*100/1000</f>
        <v>8.437</v>
      </c>
      <c r="Q17" s="0"/>
      <c r="R17" s="25" t="n">
        <v>73.15</v>
      </c>
      <c r="S17" s="26" t="n">
        <f aca="false">R17*50</f>
        <v>3657.5</v>
      </c>
      <c r="T17" s="0"/>
      <c r="U17" s="17" t="n">
        <v>2.02</v>
      </c>
      <c r="V17" s="27"/>
      <c r="W17" s="28" t="s">
        <v>114</v>
      </c>
      <c r="X17" s="27"/>
      <c r="Y17" s="27"/>
      <c r="Z17" s="27"/>
      <c r="AA17" s="27"/>
      <c r="AB17" s="6"/>
      <c r="AC17" s="6"/>
      <c r="AD17" s="6"/>
      <c r="AE17" s="6"/>
      <c r="AF17" s="0"/>
      <c r="AG17" s="0"/>
      <c r="AH17" s="0"/>
      <c r="AI17" s="0"/>
      <c r="AJ17" s="0"/>
      <c r="AK17" s="0"/>
      <c r="AL17" s="0"/>
      <c r="AM17" s="0"/>
      <c r="AN17" s="6"/>
      <c r="AO17" s="6"/>
      <c r="AP17" s="6"/>
      <c r="AQ17" s="17"/>
    </row>
    <row r="18" customFormat="false" ht="13.8" hidden="false" customHeight="false" outlineLevel="0" collapsed="false">
      <c r="A18" s="23" t="s">
        <v>115</v>
      </c>
      <c r="B18" s="17" t="n">
        <v>4</v>
      </c>
      <c r="C18" s="17" t="n">
        <v>1</v>
      </c>
      <c r="D18" s="17" t="n">
        <v>1</v>
      </c>
      <c r="E18" s="29" t="n">
        <v>4</v>
      </c>
      <c r="F18" s="29" t="n">
        <v>70</v>
      </c>
      <c r="G18" s="29" t="n">
        <v>25</v>
      </c>
      <c r="H18" s="29" t="n">
        <v>5</v>
      </c>
      <c r="I18" s="29"/>
      <c r="J18" s="29"/>
      <c r="K18" s="29"/>
      <c r="L18" s="29" t="n">
        <v>17</v>
      </c>
      <c r="M18" s="17" t="s">
        <v>113</v>
      </c>
      <c r="N18" s="17" t="n">
        <v>4</v>
      </c>
      <c r="O18" s="24" t="n">
        <v>94.99</v>
      </c>
      <c r="P18" s="25" t="n">
        <f aca="false">O18*100/1000</f>
        <v>9.499</v>
      </c>
      <c r="Q18" s="0"/>
      <c r="R18" s="25" t="n">
        <v>68.34</v>
      </c>
      <c r="S18" s="26" t="n">
        <f aca="false">R18*50</f>
        <v>3417</v>
      </c>
      <c r="T18" s="0"/>
      <c r="U18" s="17" t="n">
        <v>2.02</v>
      </c>
      <c r="V18" s="27"/>
      <c r="W18" s="28" t="s">
        <v>114</v>
      </c>
      <c r="X18" s="27"/>
      <c r="Y18" s="27"/>
      <c r="Z18" s="27"/>
      <c r="AA18" s="27"/>
      <c r="AB18" s="6"/>
      <c r="AC18" s="6"/>
      <c r="AD18" s="6"/>
      <c r="AE18" s="6"/>
      <c r="AF18" s="0"/>
      <c r="AG18" s="0"/>
      <c r="AH18" s="0"/>
      <c r="AI18" s="0"/>
      <c r="AJ18" s="0"/>
      <c r="AK18" s="0"/>
      <c r="AL18" s="0"/>
      <c r="AM18" s="0"/>
      <c r="AN18" s="6"/>
      <c r="AO18" s="6"/>
      <c r="AP18" s="6"/>
      <c r="AQ18" s="17"/>
    </row>
    <row r="19" customFormat="false" ht="13.8" hidden="false" customHeight="false" outlineLevel="0" collapsed="false">
      <c r="A19" s="23" t="s">
        <v>115</v>
      </c>
      <c r="B19" s="17" t="n">
        <v>4</v>
      </c>
      <c r="C19" s="17" t="n">
        <v>0</v>
      </c>
      <c r="D19" s="17" t="n">
        <v>1</v>
      </c>
      <c r="E19" s="17" t="n">
        <v>5</v>
      </c>
      <c r="F19" s="6" t="n">
        <v>70</v>
      </c>
      <c r="G19" s="17" t="n">
        <v>25</v>
      </c>
      <c r="H19" s="17" t="n">
        <v>5</v>
      </c>
      <c r="I19" s="17"/>
      <c r="J19" s="0"/>
      <c r="K19" s="0"/>
      <c r="L19" s="6" t="n">
        <v>18</v>
      </c>
      <c r="M19" s="6" t="s">
        <v>113</v>
      </c>
      <c r="N19" s="17" t="n">
        <v>5</v>
      </c>
      <c r="O19" s="24" t="n">
        <v>107.47</v>
      </c>
      <c r="P19" s="25" t="n">
        <f aca="false">O19*100/1000</f>
        <v>10.747</v>
      </c>
      <c r="Q19" s="0"/>
      <c r="R19" s="25" t="n">
        <v>116.3</v>
      </c>
      <c r="S19" s="26" t="n">
        <f aca="false">R19*50</f>
        <v>5815</v>
      </c>
      <c r="T19" s="0"/>
      <c r="U19" s="17" t="n">
        <v>2.07</v>
      </c>
      <c r="V19" s="27"/>
      <c r="W19" s="28" t="s">
        <v>114</v>
      </c>
      <c r="X19" s="27"/>
      <c r="Y19" s="27"/>
      <c r="Z19" s="27"/>
      <c r="AA19" s="27"/>
      <c r="AB19" s="6"/>
      <c r="AC19" s="6"/>
      <c r="AD19" s="6"/>
      <c r="AE19" s="6"/>
      <c r="AF19" s="0"/>
      <c r="AG19" s="0"/>
      <c r="AH19" s="0"/>
      <c r="AI19" s="0"/>
      <c r="AJ19" s="0"/>
      <c r="AK19" s="0"/>
      <c r="AL19" s="0"/>
      <c r="AM19" s="0"/>
      <c r="AN19" s="6"/>
      <c r="AO19" s="6"/>
      <c r="AP19" s="6"/>
      <c r="AQ19" s="17"/>
    </row>
    <row r="20" customFormat="false" ht="13.8" hidden="false" customHeight="false" outlineLevel="0" collapsed="false">
      <c r="A20" s="23" t="s">
        <v>115</v>
      </c>
      <c r="B20" s="17" t="n">
        <v>4</v>
      </c>
      <c r="C20" s="17" t="n">
        <v>0</v>
      </c>
      <c r="D20" s="17" t="n">
        <v>1</v>
      </c>
      <c r="E20" s="17" t="n">
        <v>6</v>
      </c>
      <c r="F20" s="6" t="n">
        <v>60</v>
      </c>
      <c r="G20" s="17" t="n">
        <v>30</v>
      </c>
      <c r="H20" s="17" t="n">
        <v>10</v>
      </c>
      <c r="I20" s="17"/>
      <c r="J20" s="0"/>
      <c r="K20" s="0"/>
      <c r="L20" s="6" t="n">
        <v>19</v>
      </c>
      <c r="M20" s="6" t="s">
        <v>113</v>
      </c>
      <c r="N20" s="17" t="n">
        <v>6</v>
      </c>
      <c r="O20" s="24" t="n">
        <v>74.33</v>
      </c>
      <c r="P20" s="25" t="n">
        <f aca="false">O20*100/1000</f>
        <v>7.433</v>
      </c>
      <c r="Q20" s="0"/>
      <c r="R20" s="25" t="n">
        <v>65.73</v>
      </c>
      <c r="S20" s="26" t="n">
        <f aca="false">R20*50</f>
        <v>3286.5</v>
      </c>
      <c r="T20" s="0"/>
      <c r="U20" s="17" t="n">
        <v>2.13</v>
      </c>
      <c r="V20" s="27"/>
      <c r="W20" s="28" t="s">
        <v>114</v>
      </c>
      <c r="X20" s="27"/>
      <c r="Y20" s="27"/>
      <c r="Z20" s="27"/>
      <c r="AA20" s="27"/>
      <c r="AB20" s="6"/>
      <c r="AC20" s="6"/>
      <c r="AD20" s="6"/>
      <c r="AE20" s="6"/>
      <c r="AF20" s="0"/>
      <c r="AG20" s="0"/>
      <c r="AH20" s="0"/>
      <c r="AI20" s="0"/>
      <c r="AJ20" s="0"/>
      <c r="AK20" s="0"/>
      <c r="AL20" s="0"/>
      <c r="AM20" s="0"/>
      <c r="AN20" s="6"/>
      <c r="AO20" s="6"/>
      <c r="AP20" s="6"/>
      <c r="AQ20" s="17"/>
    </row>
    <row r="21" customFormat="false" ht="13.8" hidden="false" customHeight="false" outlineLevel="0" collapsed="false">
      <c r="A21" s="23" t="s">
        <v>115</v>
      </c>
      <c r="B21" s="17" t="n">
        <v>4</v>
      </c>
      <c r="C21" s="17" t="n">
        <v>0</v>
      </c>
      <c r="D21" s="17" t="n">
        <v>1</v>
      </c>
      <c r="E21" s="17" t="n">
        <v>7</v>
      </c>
      <c r="F21" s="6" t="n">
        <v>50</v>
      </c>
      <c r="G21" s="17" t="n">
        <v>40</v>
      </c>
      <c r="H21" s="17" t="n">
        <v>10</v>
      </c>
      <c r="I21" s="17"/>
      <c r="J21" s="0"/>
      <c r="K21" s="0"/>
      <c r="L21" s="6" t="n">
        <v>20</v>
      </c>
      <c r="M21" s="6" t="s">
        <v>113</v>
      </c>
      <c r="N21" s="17" t="n">
        <v>7</v>
      </c>
      <c r="O21" s="24" t="n">
        <v>71.95</v>
      </c>
      <c r="P21" s="25" t="n">
        <f aca="false">O21*100/1000</f>
        <v>7.195</v>
      </c>
      <c r="Q21" s="0"/>
      <c r="R21" s="25" t="n">
        <v>73.08</v>
      </c>
      <c r="S21" s="26" t="n">
        <f aca="false">R21*50</f>
        <v>3654</v>
      </c>
      <c r="T21" s="0"/>
      <c r="U21" s="17" t="n">
        <v>2.08</v>
      </c>
      <c r="V21" s="27"/>
      <c r="W21" s="28" t="s">
        <v>114</v>
      </c>
      <c r="X21" s="27"/>
      <c r="Y21" s="27"/>
      <c r="Z21" s="27"/>
      <c r="AA21" s="27"/>
      <c r="AB21" s="6"/>
      <c r="AC21" s="6"/>
      <c r="AD21" s="6"/>
      <c r="AE21" s="6"/>
      <c r="AF21" s="0"/>
      <c r="AG21" s="0"/>
      <c r="AH21" s="0"/>
      <c r="AI21" s="0"/>
      <c r="AJ21" s="0"/>
      <c r="AK21" s="0"/>
      <c r="AL21" s="0"/>
      <c r="AM21" s="0"/>
      <c r="AN21" s="6"/>
      <c r="AO21" s="6"/>
      <c r="AP21" s="6"/>
      <c r="AQ21" s="17"/>
    </row>
    <row r="22" customFormat="false" ht="13.8" hidden="false" customHeight="false" outlineLevel="0" collapsed="false">
      <c r="A22" s="23" t="s">
        <v>115</v>
      </c>
      <c r="B22" s="17" t="n">
        <v>4</v>
      </c>
      <c r="C22" s="17" t="n">
        <v>0</v>
      </c>
      <c r="D22" s="17" t="n">
        <v>1</v>
      </c>
      <c r="E22" s="17" t="n">
        <v>8</v>
      </c>
      <c r="F22" s="6" t="n">
        <v>50</v>
      </c>
      <c r="G22" s="17" t="n">
        <v>40</v>
      </c>
      <c r="H22" s="17" t="n">
        <v>10</v>
      </c>
      <c r="I22" s="17"/>
      <c r="J22" s="0"/>
      <c r="K22" s="0"/>
      <c r="L22" s="6" t="n">
        <v>21</v>
      </c>
      <c r="M22" s="6" t="s">
        <v>113</v>
      </c>
      <c r="N22" s="17" t="n">
        <v>8</v>
      </c>
      <c r="O22" s="24" t="n">
        <v>79.43</v>
      </c>
      <c r="P22" s="25" t="n">
        <f aca="false">O22*100/1000</f>
        <v>7.943</v>
      </c>
      <c r="Q22" s="0"/>
      <c r="R22" s="25" t="n">
        <v>29.91</v>
      </c>
      <c r="S22" s="26" t="n">
        <f aca="false">R22*50</f>
        <v>1495.5</v>
      </c>
      <c r="T22" s="0"/>
      <c r="U22" s="17" t="n">
        <v>2.09</v>
      </c>
      <c r="V22" s="27"/>
      <c r="W22" s="28" t="s">
        <v>114</v>
      </c>
      <c r="X22" s="27"/>
      <c r="Y22" s="27"/>
      <c r="Z22" s="27"/>
      <c r="AA22" s="27"/>
      <c r="AB22" s="6"/>
      <c r="AC22" s="6"/>
      <c r="AD22" s="6"/>
      <c r="AE22" s="6"/>
      <c r="AF22" s="0"/>
      <c r="AG22" s="0"/>
      <c r="AH22" s="0"/>
      <c r="AI22" s="0"/>
      <c r="AJ22" s="0"/>
      <c r="AK22" s="0"/>
      <c r="AL22" s="0"/>
      <c r="AM22" s="0"/>
      <c r="AN22" s="6"/>
      <c r="AO22" s="6"/>
      <c r="AP22" s="6"/>
      <c r="AQ22" s="17"/>
    </row>
    <row r="23" customFormat="false" ht="13.8" hidden="false" customHeight="false" outlineLevel="0" collapsed="false">
      <c r="A23" s="23" t="s">
        <v>115</v>
      </c>
      <c r="B23" s="17" t="n">
        <v>4</v>
      </c>
      <c r="C23" s="17" t="n">
        <v>0</v>
      </c>
      <c r="D23" s="17" t="n">
        <v>1</v>
      </c>
      <c r="E23" s="17" t="n">
        <v>9</v>
      </c>
      <c r="F23" s="6" t="n">
        <v>50</v>
      </c>
      <c r="G23" s="17" t="n">
        <v>40</v>
      </c>
      <c r="H23" s="17" t="n">
        <v>10</v>
      </c>
      <c r="I23" s="17"/>
      <c r="J23" s="0"/>
      <c r="K23" s="0"/>
      <c r="L23" s="6" t="n">
        <v>22</v>
      </c>
      <c r="M23" s="6" t="s">
        <v>113</v>
      </c>
      <c r="N23" s="17" t="n">
        <v>9</v>
      </c>
      <c r="O23" s="24" t="n">
        <v>44.9</v>
      </c>
      <c r="P23" s="25" t="n">
        <f aca="false">O23*100/1000</f>
        <v>4.49</v>
      </c>
      <c r="Q23" s="0"/>
      <c r="R23" s="25" t="n">
        <v>47.79</v>
      </c>
      <c r="S23" s="26" t="n">
        <f aca="false">R23*50</f>
        <v>2389.5</v>
      </c>
      <c r="T23" s="0"/>
      <c r="U23" s="17" t="n">
        <v>2.03</v>
      </c>
      <c r="V23" s="27"/>
      <c r="W23" s="28" t="s">
        <v>114</v>
      </c>
      <c r="X23" s="27"/>
      <c r="Y23" s="27"/>
      <c r="Z23" s="27"/>
      <c r="AA23" s="27"/>
      <c r="AB23" s="6"/>
      <c r="AC23" s="6"/>
      <c r="AD23" s="6"/>
      <c r="AE23" s="6"/>
      <c r="AF23" s="0"/>
      <c r="AG23" s="0"/>
      <c r="AH23" s="0"/>
      <c r="AI23" s="0"/>
      <c r="AJ23" s="0"/>
      <c r="AK23" s="0"/>
      <c r="AL23" s="0"/>
      <c r="AM23" s="0"/>
      <c r="AN23" s="6"/>
      <c r="AO23" s="6"/>
      <c r="AP23" s="6"/>
      <c r="AQ23" s="17"/>
    </row>
    <row r="24" customFormat="false" ht="13.8" hidden="false" customHeight="false" outlineLevel="0" collapsed="false">
      <c r="A24" s="23" t="s">
        <v>115</v>
      </c>
      <c r="B24" s="17" t="n">
        <v>4</v>
      </c>
      <c r="C24" s="17" t="n">
        <v>0</v>
      </c>
      <c r="D24" s="17" t="n">
        <v>1</v>
      </c>
      <c r="E24" s="17" t="n">
        <v>10</v>
      </c>
      <c r="F24" s="6" t="n">
        <v>60</v>
      </c>
      <c r="G24" s="17" t="n">
        <v>20</v>
      </c>
      <c r="H24" s="17" t="n">
        <v>20</v>
      </c>
      <c r="I24" s="17"/>
      <c r="J24" s="6" t="s">
        <v>116</v>
      </c>
      <c r="K24" s="0"/>
      <c r="L24" s="6" t="n">
        <v>23</v>
      </c>
      <c r="M24" s="6" t="s">
        <v>113</v>
      </c>
      <c r="N24" s="17" t="n">
        <v>10</v>
      </c>
      <c r="O24" s="24" t="n">
        <v>53.29</v>
      </c>
      <c r="P24" s="25" t="n">
        <f aca="false">O24*100/1000</f>
        <v>5.329</v>
      </c>
      <c r="Q24" s="25" t="n">
        <f aca="false">SUM(P15:P24)</f>
        <v>75.553</v>
      </c>
      <c r="R24" s="25" t="n">
        <v>40.47</v>
      </c>
      <c r="S24" s="26" t="n">
        <f aca="false">R24*50</f>
        <v>2023.5</v>
      </c>
      <c r="T24" s="25" t="n">
        <f aca="false">SUM(S15:S24)/1000</f>
        <v>33.364</v>
      </c>
      <c r="U24" s="17" t="n">
        <v>2.06</v>
      </c>
      <c r="V24" s="27"/>
      <c r="W24" s="28" t="s">
        <v>114</v>
      </c>
      <c r="X24" s="27"/>
      <c r="Y24" s="27"/>
      <c r="Z24" s="27"/>
      <c r="AA24" s="27"/>
      <c r="AB24" s="6"/>
      <c r="AC24" s="6"/>
      <c r="AD24" s="6"/>
      <c r="AE24" s="6"/>
      <c r="AF24" s="0"/>
      <c r="AG24" s="0"/>
      <c r="AH24" s="0"/>
      <c r="AI24" s="0"/>
      <c r="AJ24" s="0"/>
      <c r="AK24" s="0"/>
      <c r="AL24" s="0"/>
      <c r="AM24" s="0"/>
      <c r="AN24" s="6"/>
      <c r="AO24" s="6"/>
      <c r="AP24" s="6"/>
      <c r="AQ24" s="17"/>
    </row>
    <row r="25" s="33" customFormat="true" ht="13.8" hidden="false" customHeight="false" outlineLevel="0" collapsed="false">
      <c r="A25" s="32" t="s">
        <v>115</v>
      </c>
      <c r="B25" s="33" t="n">
        <v>4</v>
      </c>
      <c r="C25" s="33" t="n">
        <v>0</v>
      </c>
      <c r="D25" s="33" t="n">
        <v>1</v>
      </c>
      <c r="E25" s="33" t="n">
        <v>11</v>
      </c>
      <c r="F25" s="35" t="n">
        <v>60</v>
      </c>
      <c r="G25" s="33" t="n">
        <v>20</v>
      </c>
      <c r="H25" s="33" t="n">
        <v>20</v>
      </c>
      <c r="J25" s="35" t="s">
        <v>116</v>
      </c>
      <c r="L25" s="35" t="n">
        <v>24</v>
      </c>
      <c r="M25" s="35" t="s">
        <v>113</v>
      </c>
      <c r="P25" s="38"/>
      <c r="V25" s="36"/>
      <c r="W25" s="37"/>
      <c r="X25" s="36"/>
      <c r="Y25" s="36"/>
      <c r="Z25" s="36"/>
      <c r="AA25" s="36"/>
      <c r="AB25" s="35"/>
      <c r="AC25" s="35"/>
      <c r="AD25" s="35"/>
      <c r="AE25" s="35"/>
      <c r="AN25" s="35"/>
      <c r="AO25" s="35"/>
      <c r="AP25" s="35"/>
    </row>
    <row r="26" customFormat="false" ht="13.8" hidden="false" customHeight="false" outlineLevel="0" collapsed="false">
      <c r="A26" s="23" t="s">
        <v>117</v>
      </c>
      <c r="B26" s="17" t="n">
        <v>8</v>
      </c>
      <c r="C26" s="17" t="n">
        <v>0</v>
      </c>
      <c r="D26" s="17" t="n">
        <v>0</v>
      </c>
      <c r="E26" s="17" t="n">
        <v>1</v>
      </c>
      <c r="F26" s="6" t="s">
        <v>118</v>
      </c>
      <c r="G26" s="6" t="s">
        <v>118</v>
      </c>
      <c r="H26" s="6" t="s">
        <v>118</v>
      </c>
      <c r="L26" s="17" t="n">
        <v>25</v>
      </c>
      <c r="M26" s="6" t="s">
        <v>113</v>
      </c>
      <c r="N26" s="17" t="n">
        <v>1</v>
      </c>
      <c r="O26" s="6" t="s">
        <v>118</v>
      </c>
      <c r="P26" s="6" t="s">
        <v>118</v>
      </c>
      <c r="Q26" s="17"/>
      <c r="R26" s="25" t="n">
        <v>9.908</v>
      </c>
      <c r="S26" s="26" t="n">
        <f aca="false">R26*50</f>
        <v>495.4</v>
      </c>
      <c r="U26" s="17"/>
      <c r="W26" s="39" t="s">
        <v>114</v>
      </c>
      <c r="Z26" s="17"/>
      <c r="AB26" s="17"/>
      <c r="AC26" s="17"/>
      <c r="AD26" s="17"/>
      <c r="AE26" s="17"/>
      <c r="AG26" s="17"/>
      <c r="AH26" s="17"/>
      <c r="AK26" s="17"/>
      <c r="AL26" s="17"/>
      <c r="AN26" s="17"/>
      <c r="AO26" s="17"/>
      <c r="AP26" s="17"/>
      <c r="AQ26" s="17"/>
    </row>
    <row r="27" customFormat="false" ht="13.8" hidden="false" customHeight="false" outlineLevel="0" collapsed="false">
      <c r="A27" s="23" t="s">
        <v>117</v>
      </c>
      <c r="B27" s="17" t="n">
        <v>8</v>
      </c>
      <c r="C27" s="17" t="n">
        <v>0</v>
      </c>
      <c r="D27" s="17" t="n">
        <v>0</v>
      </c>
      <c r="E27" s="6" t="n">
        <v>2</v>
      </c>
      <c r="F27" s="6" t="s">
        <v>118</v>
      </c>
      <c r="G27" s="6" t="s">
        <v>118</v>
      </c>
      <c r="H27" s="6" t="s">
        <v>118</v>
      </c>
      <c r="I27" s="17"/>
      <c r="L27" s="17" t="n">
        <v>26</v>
      </c>
      <c r="M27" s="6" t="s">
        <v>113</v>
      </c>
      <c r="N27" s="17" t="n">
        <v>2</v>
      </c>
      <c r="O27" s="6" t="s">
        <v>118</v>
      </c>
      <c r="P27" s="6" t="s">
        <v>118</v>
      </c>
      <c r="Q27" s="0"/>
      <c r="R27" s="25" t="n">
        <v>1.877</v>
      </c>
      <c r="S27" s="26" t="n">
        <f aca="false">R27*50</f>
        <v>93.85</v>
      </c>
      <c r="U27" s="17"/>
      <c r="W27" s="39" t="s">
        <v>114</v>
      </c>
      <c r="Z27" s="17"/>
      <c r="AB27" s="6"/>
      <c r="AC27" s="6"/>
      <c r="AD27" s="6"/>
      <c r="AE27" s="6"/>
      <c r="AF27" s="0"/>
      <c r="AG27" s="0"/>
      <c r="AH27" s="0"/>
      <c r="AI27" s="0"/>
      <c r="AJ27" s="0"/>
      <c r="AK27" s="0"/>
      <c r="AL27" s="0"/>
      <c r="AM27" s="0"/>
      <c r="AN27" s="6"/>
      <c r="AO27" s="6"/>
      <c r="AP27" s="6"/>
      <c r="AQ27" s="17"/>
    </row>
    <row r="28" customFormat="false" ht="13.8" hidden="false" customHeight="false" outlineLevel="0" collapsed="false">
      <c r="A28" s="23" t="s">
        <v>117</v>
      </c>
      <c r="B28" s="17" t="n">
        <v>8</v>
      </c>
      <c r="C28" s="17" t="n">
        <v>0</v>
      </c>
      <c r="D28" s="17" t="n">
        <v>0</v>
      </c>
      <c r="E28" s="6" t="n">
        <v>3</v>
      </c>
      <c r="F28" s="6" t="s">
        <v>118</v>
      </c>
      <c r="G28" s="6" t="s">
        <v>118</v>
      </c>
      <c r="H28" s="6" t="s">
        <v>118</v>
      </c>
      <c r="I28" s="17"/>
      <c r="L28" s="17" t="n">
        <v>27</v>
      </c>
      <c r="M28" s="6" t="s">
        <v>113</v>
      </c>
      <c r="N28" s="17" t="n">
        <v>3</v>
      </c>
      <c r="O28" s="6" t="s">
        <v>118</v>
      </c>
      <c r="P28" s="6" t="s">
        <v>118</v>
      </c>
      <c r="Q28" s="0"/>
      <c r="R28" s="25" t="n">
        <v>5.266</v>
      </c>
      <c r="S28" s="26" t="n">
        <f aca="false">R28*50</f>
        <v>263.3</v>
      </c>
      <c r="U28" s="17"/>
      <c r="W28" s="39" t="s">
        <v>114</v>
      </c>
      <c r="Z28" s="17"/>
      <c r="AB28" s="6"/>
      <c r="AC28" s="6"/>
      <c r="AD28" s="6"/>
      <c r="AE28" s="6"/>
      <c r="AF28" s="0"/>
      <c r="AG28" s="0"/>
      <c r="AH28" s="0"/>
      <c r="AI28" s="0"/>
      <c r="AJ28" s="0"/>
      <c r="AK28" s="0"/>
      <c r="AL28" s="0"/>
      <c r="AM28" s="0"/>
      <c r="AN28" s="6"/>
      <c r="AO28" s="6"/>
      <c r="AP28" s="6"/>
      <c r="AQ28" s="17"/>
    </row>
    <row r="29" customFormat="false" ht="13.8" hidden="false" customHeight="false" outlineLevel="0" collapsed="false">
      <c r="A29" s="23" t="s">
        <v>117</v>
      </c>
      <c r="B29" s="17" t="n">
        <v>8</v>
      </c>
      <c r="C29" s="17" t="n">
        <v>0</v>
      </c>
      <c r="D29" s="17" t="n">
        <v>0</v>
      </c>
      <c r="E29" s="6" t="n">
        <v>4</v>
      </c>
      <c r="F29" s="6" t="s">
        <v>118</v>
      </c>
      <c r="G29" s="6" t="s">
        <v>118</v>
      </c>
      <c r="H29" s="6" t="s">
        <v>118</v>
      </c>
      <c r="I29" s="17"/>
      <c r="L29" s="17" t="n">
        <v>28</v>
      </c>
      <c r="M29" s="6" t="s">
        <v>113</v>
      </c>
      <c r="N29" s="17" t="n">
        <v>4</v>
      </c>
      <c r="O29" s="6" t="s">
        <v>118</v>
      </c>
      <c r="P29" s="6" t="s">
        <v>118</v>
      </c>
      <c r="Q29" s="0"/>
      <c r="R29" s="25" t="n">
        <v>5.253</v>
      </c>
      <c r="S29" s="26" t="n">
        <f aca="false">R29*50</f>
        <v>262.65</v>
      </c>
      <c r="U29" s="17"/>
      <c r="W29" s="39" t="s">
        <v>114</v>
      </c>
      <c r="Z29" s="17"/>
      <c r="AB29" s="6"/>
      <c r="AC29" s="6"/>
      <c r="AD29" s="6"/>
      <c r="AE29" s="6"/>
      <c r="AF29" s="0"/>
      <c r="AG29" s="0"/>
      <c r="AH29" s="0"/>
      <c r="AI29" s="0"/>
      <c r="AJ29" s="0"/>
      <c r="AK29" s="0"/>
      <c r="AL29" s="0"/>
      <c r="AM29" s="0"/>
      <c r="AN29" s="6"/>
      <c r="AO29" s="6"/>
      <c r="AP29" s="6"/>
      <c r="AQ29" s="17"/>
    </row>
    <row r="30" customFormat="false" ht="13.8" hidden="false" customHeight="false" outlineLevel="0" collapsed="false">
      <c r="A30" s="23" t="s">
        <v>117</v>
      </c>
      <c r="B30" s="17" t="n">
        <v>8</v>
      </c>
      <c r="C30" s="17" t="n">
        <v>0</v>
      </c>
      <c r="D30" s="17" t="n">
        <v>0</v>
      </c>
      <c r="E30" s="6" t="n">
        <v>5</v>
      </c>
      <c r="F30" s="6" t="s">
        <v>118</v>
      </c>
      <c r="G30" s="6" t="s">
        <v>118</v>
      </c>
      <c r="H30" s="6" t="s">
        <v>118</v>
      </c>
      <c r="I30" s="17"/>
      <c r="L30" s="17" t="n">
        <v>29</v>
      </c>
      <c r="M30" s="6" t="s">
        <v>113</v>
      </c>
      <c r="N30" s="17" t="n">
        <v>5</v>
      </c>
      <c r="O30" s="6" t="s">
        <v>118</v>
      </c>
      <c r="P30" s="6" t="s">
        <v>118</v>
      </c>
      <c r="Q30" s="0"/>
      <c r="R30" s="25" t="n">
        <v>4.01</v>
      </c>
      <c r="S30" s="26" t="n">
        <f aca="false">R30*50</f>
        <v>200.5</v>
      </c>
      <c r="U30" s="17"/>
      <c r="W30" s="39" t="s">
        <v>114</v>
      </c>
      <c r="Z30" s="17"/>
      <c r="AB30" s="6"/>
      <c r="AC30" s="6"/>
      <c r="AD30" s="6"/>
      <c r="AE30" s="6"/>
      <c r="AF30" s="0"/>
      <c r="AG30" s="0"/>
      <c r="AH30" s="0"/>
      <c r="AI30" s="0"/>
      <c r="AJ30" s="0"/>
      <c r="AK30" s="0"/>
      <c r="AL30" s="0"/>
      <c r="AM30" s="0"/>
      <c r="AN30" s="6"/>
      <c r="AO30" s="6"/>
      <c r="AP30" s="6"/>
      <c r="AQ30" s="17"/>
    </row>
    <row r="31" customFormat="false" ht="13.8" hidden="false" customHeight="false" outlineLevel="0" collapsed="false">
      <c r="A31" s="23" t="s">
        <v>117</v>
      </c>
      <c r="B31" s="17" t="n">
        <v>8</v>
      </c>
      <c r="C31" s="17" t="n">
        <v>0</v>
      </c>
      <c r="D31" s="17" t="n">
        <v>0</v>
      </c>
      <c r="E31" s="6" t="n">
        <v>6</v>
      </c>
      <c r="F31" s="6" t="s">
        <v>118</v>
      </c>
      <c r="G31" s="6" t="s">
        <v>118</v>
      </c>
      <c r="H31" s="6" t="s">
        <v>118</v>
      </c>
      <c r="I31" s="17"/>
      <c r="L31" s="17" t="n">
        <v>30</v>
      </c>
      <c r="M31" s="6" t="s">
        <v>113</v>
      </c>
      <c r="N31" s="17" t="n">
        <v>6</v>
      </c>
      <c r="O31" s="6" t="s">
        <v>118</v>
      </c>
      <c r="P31" s="6" t="s">
        <v>118</v>
      </c>
      <c r="Q31" s="0"/>
      <c r="R31" s="25" t="n">
        <v>4.942</v>
      </c>
      <c r="S31" s="26" t="n">
        <f aca="false">R31*50</f>
        <v>247.1</v>
      </c>
      <c r="U31" s="17"/>
      <c r="W31" s="39" t="s">
        <v>114</v>
      </c>
      <c r="Z31" s="17"/>
      <c r="AB31" s="6"/>
      <c r="AC31" s="6"/>
      <c r="AD31" s="6"/>
      <c r="AE31" s="6"/>
      <c r="AF31" s="0"/>
      <c r="AG31" s="0"/>
      <c r="AH31" s="0"/>
      <c r="AI31" s="0"/>
      <c r="AJ31" s="0"/>
      <c r="AK31" s="0"/>
      <c r="AL31" s="0"/>
      <c r="AM31" s="0"/>
      <c r="AN31" s="6"/>
      <c r="AO31" s="6"/>
      <c r="AP31" s="6"/>
      <c r="AQ31" s="17"/>
    </row>
    <row r="32" customFormat="false" ht="13.8" hidden="false" customHeight="false" outlineLevel="0" collapsed="false">
      <c r="A32" s="23" t="s">
        <v>117</v>
      </c>
      <c r="B32" s="17" t="n">
        <v>8</v>
      </c>
      <c r="C32" s="17" t="n">
        <v>0</v>
      </c>
      <c r="D32" s="17" t="n">
        <v>0</v>
      </c>
      <c r="E32" s="6" t="n">
        <v>7</v>
      </c>
      <c r="F32" s="6" t="s">
        <v>118</v>
      </c>
      <c r="G32" s="6" t="s">
        <v>118</v>
      </c>
      <c r="H32" s="6" t="s">
        <v>118</v>
      </c>
      <c r="I32" s="17"/>
      <c r="L32" s="17" t="n">
        <v>31</v>
      </c>
      <c r="M32" s="6" t="s">
        <v>113</v>
      </c>
      <c r="N32" s="17" t="n">
        <v>7</v>
      </c>
      <c r="O32" s="6" t="s">
        <v>118</v>
      </c>
      <c r="P32" s="6" t="s">
        <v>118</v>
      </c>
      <c r="Q32" s="0"/>
      <c r="R32" s="25" t="n">
        <v>4.242</v>
      </c>
      <c r="S32" s="26" t="n">
        <f aca="false">R32*50</f>
        <v>212.1</v>
      </c>
      <c r="U32" s="17"/>
      <c r="W32" s="39" t="s">
        <v>114</v>
      </c>
      <c r="Z32" s="17"/>
      <c r="AB32" s="6"/>
      <c r="AC32" s="6"/>
      <c r="AD32" s="6"/>
      <c r="AE32" s="6"/>
      <c r="AF32" s="0"/>
      <c r="AG32" s="0"/>
      <c r="AH32" s="0"/>
      <c r="AI32" s="0"/>
      <c r="AJ32" s="0"/>
      <c r="AK32" s="0"/>
      <c r="AL32" s="0"/>
      <c r="AM32" s="0"/>
      <c r="AN32" s="6"/>
      <c r="AO32" s="6"/>
      <c r="AP32" s="6"/>
      <c r="AQ32" s="17"/>
    </row>
    <row r="33" customFormat="false" ht="13.8" hidden="false" customHeight="false" outlineLevel="0" collapsed="false">
      <c r="A33" s="23" t="s">
        <v>117</v>
      </c>
      <c r="B33" s="17" t="n">
        <v>8</v>
      </c>
      <c r="C33" s="17" t="n">
        <v>0</v>
      </c>
      <c r="D33" s="17" t="n">
        <v>0</v>
      </c>
      <c r="E33" s="6" t="n">
        <v>8</v>
      </c>
      <c r="F33" s="6" t="s">
        <v>118</v>
      </c>
      <c r="G33" s="6" t="s">
        <v>118</v>
      </c>
      <c r="H33" s="6" t="s">
        <v>118</v>
      </c>
      <c r="I33" s="17"/>
      <c r="L33" s="17" t="n">
        <v>32</v>
      </c>
      <c r="M33" s="6" t="s">
        <v>113</v>
      </c>
      <c r="N33" s="17" t="n">
        <v>8</v>
      </c>
      <c r="O33" s="6" t="s">
        <v>118</v>
      </c>
      <c r="P33" s="6" t="s">
        <v>118</v>
      </c>
      <c r="Q33" s="0"/>
      <c r="R33" s="25" t="n">
        <v>3.994</v>
      </c>
      <c r="S33" s="26" t="n">
        <f aca="false">R33*50</f>
        <v>199.7</v>
      </c>
      <c r="U33" s="17"/>
      <c r="W33" s="39" t="s">
        <v>114</v>
      </c>
      <c r="Z33" s="17"/>
      <c r="AB33" s="6"/>
      <c r="AC33" s="6"/>
      <c r="AD33" s="6"/>
      <c r="AE33" s="6"/>
      <c r="AF33" s="0"/>
      <c r="AG33" s="0"/>
      <c r="AH33" s="0"/>
      <c r="AI33" s="0"/>
      <c r="AJ33" s="0"/>
      <c r="AK33" s="0"/>
      <c r="AL33" s="0"/>
      <c r="AM33" s="0"/>
      <c r="AN33" s="6"/>
      <c r="AO33" s="6"/>
      <c r="AP33" s="6"/>
      <c r="AQ33" s="17"/>
    </row>
    <row r="34" customFormat="false" ht="13.8" hidden="false" customHeight="false" outlineLevel="0" collapsed="false">
      <c r="A34" s="23" t="s">
        <v>117</v>
      </c>
      <c r="B34" s="17" t="n">
        <v>8</v>
      </c>
      <c r="C34" s="17" t="n">
        <v>0</v>
      </c>
      <c r="D34" s="17" t="n">
        <v>0</v>
      </c>
      <c r="E34" s="6" t="n">
        <v>9</v>
      </c>
      <c r="F34" s="6" t="s">
        <v>118</v>
      </c>
      <c r="G34" s="6" t="s">
        <v>118</v>
      </c>
      <c r="H34" s="6" t="s">
        <v>118</v>
      </c>
      <c r="I34" s="17"/>
      <c r="L34" s="17" t="n">
        <v>33</v>
      </c>
      <c r="M34" s="6" t="s">
        <v>113</v>
      </c>
      <c r="N34" s="17" t="n">
        <v>9</v>
      </c>
      <c r="O34" s="6" t="s">
        <v>118</v>
      </c>
      <c r="P34" s="6" t="s">
        <v>118</v>
      </c>
      <c r="Q34" s="0"/>
      <c r="R34" s="25" t="n">
        <v>3.065</v>
      </c>
      <c r="S34" s="26" t="n">
        <f aca="false">R34*50</f>
        <v>153.25</v>
      </c>
      <c r="U34" s="17"/>
      <c r="W34" s="39" t="s">
        <v>114</v>
      </c>
      <c r="Z34" s="17"/>
      <c r="AB34" s="6"/>
      <c r="AC34" s="6"/>
      <c r="AD34" s="6"/>
      <c r="AE34" s="6"/>
      <c r="AF34" s="0"/>
      <c r="AG34" s="0"/>
      <c r="AH34" s="0"/>
      <c r="AI34" s="0"/>
      <c r="AJ34" s="0"/>
      <c r="AK34" s="0"/>
      <c r="AL34" s="0"/>
      <c r="AM34" s="0"/>
      <c r="AN34" s="6"/>
      <c r="AO34" s="6"/>
      <c r="AP34" s="6"/>
      <c r="AQ34" s="17"/>
    </row>
    <row r="35" customFormat="false" ht="13.8" hidden="false" customHeight="false" outlineLevel="0" collapsed="false">
      <c r="A35" s="23" t="s">
        <v>117</v>
      </c>
      <c r="B35" s="17" t="n">
        <v>8</v>
      </c>
      <c r="C35" s="17" t="n">
        <v>0</v>
      </c>
      <c r="D35" s="17" t="n">
        <v>0</v>
      </c>
      <c r="E35" s="6" t="n">
        <v>10</v>
      </c>
      <c r="F35" s="6" t="s">
        <v>118</v>
      </c>
      <c r="G35" s="6" t="s">
        <v>118</v>
      </c>
      <c r="H35" s="6" t="s">
        <v>118</v>
      </c>
      <c r="I35" s="17"/>
      <c r="L35" s="17" t="n">
        <v>34</v>
      </c>
      <c r="M35" s="6" t="s">
        <v>113</v>
      </c>
      <c r="N35" s="17" t="n">
        <v>10</v>
      </c>
      <c r="O35" s="6" t="s">
        <v>118</v>
      </c>
      <c r="P35" s="6" t="s">
        <v>118</v>
      </c>
      <c r="Q35" s="0"/>
      <c r="R35" s="25" t="n">
        <v>2.313</v>
      </c>
      <c r="S35" s="26" t="n">
        <f aca="false">R35*50</f>
        <v>115.65</v>
      </c>
      <c r="U35" s="17"/>
      <c r="W35" s="39" t="s">
        <v>114</v>
      </c>
      <c r="Z35" s="17"/>
      <c r="AB35" s="6"/>
      <c r="AC35" s="6"/>
      <c r="AD35" s="6"/>
      <c r="AE35" s="6"/>
      <c r="AF35" s="0"/>
      <c r="AG35" s="0"/>
      <c r="AH35" s="0"/>
      <c r="AI35" s="0"/>
      <c r="AJ35" s="0"/>
      <c r="AK35" s="0"/>
      <c r="AL35" s="0"/>
      <c r="AM35" s="0"/>
      <c r="AN35" s="6"/>
      <c r="AO35" s="6"/>
      <c r="AP35" s="6"/>
      <c r="AQ35" s="17"/>
    </row>
    <row r="36" s="33" customFormat="true" ht="13.8" hidden="false" customHeight="false" outlineLevel="0" collapsed="false">
      <c r="A36" s="32" t="s">
        <v>117</v>
      </c>
      <c r="B36" s="33" t="n">
        <v>8</v>
      </c>
      <c r="C36" s="33" t="n">
        <v>0</v>
      </c>
      <c r="D36" s="33" t="n">
        <v>0</v>
      </c>
      <c r="E36" s="33" t="n">
        <v>11</v>
      </c>
      <c r="F36" s="35" t="s">
        <v>118</v>
      </c>
      <c r="G36" s="35" t="s">
        <v>118</v>
      </c>
      <c r="H36" s="35" t="s">
        <v>118</v>
      </c>
      <c r="L36" s="33" t="n">
        <v>35</v>
      </c>
      <c r="M36" s="35" t="s">
        <v>113</v>
      </c>
      <c r="N36" s="33" t="n">
        <v>11</v>
      </c>
      <c r="O36" s="35" t="s">
        <v>118</v>
      </c>
      <c r="P36" s="35" t="s">
        <v>118</v>
      </c>
      <c r="R36" s="38" t="n">
        <v>6.619</v>
      </c>
      <c r="S36" s="40" t="n">
        <f aca="false">R36*50</f>
        <v>330.95</v>
      </c>
      <c r="T36" s="38" t="n">
        <f aca="false">SUM(S26:S36)/1000</f>
        <v>2.57445</v>
      </c>
      <c r="U36" s="38"/>
      <c r="W36" s="41" t="s">
        <v>114</v>
      </c>
    </row>
    <row r="37" customFormat="false" ht="13.8" hidden="false" customHeight="false" outlineLevel="0" collapsed="false">
      <c r="A37" s="23" t="s">
        <v>52</v>
      </c>
      <c r="B37" s="17" t="n">
        <v>5</v>
      </c>
      <c r="C37" s="17" t="n">
        <v>1</v>
      </c>
      <c r="D37" s="17" t="n">
        <v>1</v>
      </c>
      <c r="E37" s="17" t="n">
        <v>1</v>
      </c>
      <c r="F37" s="29" t="n">
        <v>60</v>
      </c>
      <c r="G37" s="29" t="n">
        <v>20</v>
      </c>
      <c r="H37" s="29" t="n">
        <v>20</v>
      </c>
      <c r="I37" s="29"/>
      <c r="J37" s="29"/>
      <c r="K37" s="29"/>
      <c r="L37" s="29" t="n">
        <v>36</v>
      </c>
      <c r="M37" s="17" t="s">
        <v>113</v>
      </c>
      <c r="N37" s="29" t="n">
        <v>1</v>
      </c>
      <c r="O37" s="29" t="n">
        <v>36.43</v>
      </c>
      <c r="P37" s="31" t="n">
        <f aca="false">O37*100/1000</f>
        <v>3.643</v>
      </c>
      <c r="Q37" s="17"/>
      <c r="R37" s="25" t="n">
        <v>114.5</v>
      </c>
      <c r="S37" s="26" t="n">
        <f aca="false">R37*50</f>
        <v>5725</v>
      </c>
      <c r="T37" s="0"/>
      <c r="U37" s="17" t="n">
        <v>2.07</v>
      </c>
      <c r="V37" s="42"/>
      <c r="W37" s="28" t="s">
        <v>114</v>
      </c>
      <c r="X37" s="42"/>
      <c r="Y37" s="42"/>
      <c r="Z37" s="42"/>
      <c r="AA37" s="42"/>
      <c r="AB37" s="17"/>
      <c r="AC37" s="17"/>
      <c r="AD37" s="17"/>
      <c r="AE37" s="17"/>
      <c r="AF37" s="0"/>
      <c r="AG37" s="17"/>
      <c r="AH37" s="17"/>
      <c r="AI37" s="0"/>
      <c r="AJ37" s="0"/>
      <c r="AK37" s="17"/>
      <c r="AL37" s="17"/>
      <c r="AM37" s="0"/>
      <c r="AN37" s="17"/>
      <c r="AO37" s="17"/>
      <c r="AP37" s="17"/>
      <c r="AQ37" s="17"/>
    </row>
    <row r="38" customFormat="false" ht="13.8" hidden="false" customHeight="false" outlineLevel="0" collapsed="false">
      <c r="A38" s="23" t="s">
        <v>52</v>
      </c>
      <c r="B38" s="17" t="n">
        <v>5</v>
      </c>
      <c r="C38" s="17" t="n">
        <v>1</v>
      </c>
      <c r="D38" s="17" t="n">
        <v>1</v>
      </c>
      <c r="E38" s="17" t="n">
        <v>2</v>
      </c>
      <c r="F38" s="29" t="n">
        <v>60</v>
      </c>
      <c r="G38" s="29" t="n">
        <v>25</v>
      </c>
      <c r="H38" s="29" t="n">
        <v>15</v>
      </c>
      <c r="I38" s="29"/>
      <c r="J38" s="29"/>
      <c r="K38" s="29"/>
      <c r="L38" s="29" t="n">
        <v>37</v>
      </c>
      <c r="M38" s="17" t="s">
        <v>113</v>
      </c>
      <c r="N38" s="29" t="n">
        <v>2</v>
      </c>
      <c r="O38" s="29" t="n">
        <v>71.56</v>
      </c>
      <c r="P38" s="31" t="n">
        <f aca="false">O38*100/1000</f>
        <v>7.156</v>
      </c>
      <c r="Q38" s="0"/>
      <c r="R38" s="25" t="n">
        <v>103.1</v>
      </c>
      <c r="S38" s="26" t="n">
        <f aca="false">R38*50</f>
        <v>5155</v>
      </c>
      <c r="T38" s="0"/>
      <c r="U38" s="17" t="n">
        <v>2.06</v>
      </c>
      <c r="V38" s="42"/>
      <c r="W38" s="28" t="s">
        <v>114</v>
      </c>
      <c r="X38" s="42"/>
      <c r="Y38" s="42"/>
      <c r="Z38" s="42"/>
      <c r="AA38" s="42"/>
      <c r="AB38" s="6"/>
      <c r="AC38" s="6"/>
      <c r="AD38" s="6"/>
      <c r="AE38" s="6"/>
      <c r="AF38" s="0"/>
      <c r="AG38" s="0"/>
      <c r="AH38" s="0"/>
      <c r="AI38" s="0"/>
      <c r="AJ38" s="0"/>
      <c r="AK38" s="0"/>
      <c r="AL38" s="0"/>
      <c r="AM38" s="0"/>
      <c r="AN38" s="6"/>
      <c r="AO38" s="6"/>
      <c r="AP38" s="6"/>
      <c r="AQ38" s="17"/>
    </row>
    <row r="39" customFormat="false" ht="13.8" hidden="false" customHeight="false" outlineLevel="0" collapsed="false">
      <c r="A39" s="23" t="s">
        <v>52</v>
      </c>
      <c r="B39" s="17" t="n">
        <v>5</v>
      </c>
      <c r="C39" s="17" t="n">
        <v>1</v>
      </c>
      <c r="D39" s="17" t="n">
        <v>1</v>
      </c>
      <c r="E39" s="17" t="n">
        <v>3</v>
      </c>
      <c r="F39" s="29" t="n">
        <v>60</v>
      </c>
      <c r="G39" s="29" t="n">
        <v>30</v>
      </c>
      <c r="H39" s="29" t="n">
        <v>10</v>
      </c>
      <c r="I39" s="29"/>
      <c r="J39" s="29"/>
      <c r="K39" s="29"/>
      <c r="L39" s="29" t="n">
        <v>38</v>
      </c>
      <c r="M39" s="17" t="s">
        <v>113</v>
      </c>
      <c r="N39" s="29" t="n">
        <v>3</v>
      </c>
      <c r="O39" s="29" t="n">
        <v>46.59</v>
      </c>
      <c r="P39" s="31" t="n">
        <f aca="false">O39*100/1000</f>
        <v>4.659</v>
      </c>
      <c r="Q39" s="0"/>
      <c r="R39" s="25" t="n">
        <v>65.44</v>
      </c>
      <c r="S39" s="26" t="n">
        <f aca="false">R39*50</f>
        <v>3272</v>
      </c>
      <c r="T39" s="0"/>
      <c r="U39" s="17" t="n">
        <v>2.07</v>
      </c>
      <c r="V39" s="42"/>
      <c r="W39" s="28" t="s">
        <v>114</v>
      </c>
      <c r="X39" s="42"/>
      <c r="Y39" s="42"/>
      <c r="Z39" s="42"/>
      <c r="AA39" s="42"/>
      <c r="AB39" s="6"/>
      <c r="AC39" s="6"/>
      <c r="AD39" s="6"/>
      <c r="AE39" s="6"/>
      <c r="AF39" s="0"/>
      <c r="AG39" s="0"/>
      <c r="AH39" s="0"/>
      <c r="AI39" s="0"/>
      <c r="AJ39" s="0"/>
      <c r="AK39" s="0"/>
      <c r="AL39" s="0"/>
      <c r="AM39" s="0"/>
      <c r="AN39" s="6"/>
      <c r="AO39" s="6"/>
      <c r="AP39" s="6"/>
      <c r="AQ39" s="17"/>
    </row>
    <row r="40" customFormat="false" ht="13.8" hidden="false" customHeight="false" outlineLevel="0" collapsed="false">
      <c r="A40" s="23" t="s">
        <v>52</v>
      </c>
      <c r="B40" s="17" t="n">
        <v>5</v>
      </c>
      <c r="C40" s="17" t="n">
        <v>1</v>
      </c>
      <c r="D40" s="17" t="n">
        <v>1</v>
      </c>
      <c r="E40" s="17" t="n">
        <v>4</v>
      </c>
      <c r="F40" s="29" t="n">
        <v>50</v>
      </c>
      <c r="G40" s="29" t="n">
        <v>40</v>
      </c>
      <c r="H40" s="29" t="n">
        <v>10</v>
      </c>
      <c r="I40" s="29"/>
      <c r="J40" s="29"/>
      <c r="K40" s="29"/>
      <c r="L40" s="29" t="n">
        <v>39</v>
      </c>
      <c r="M40" s="17" t="s">
        <v>113</v>
      </c>
      <c r="N40" s="29" t="n">
        <v>4</v>
      </c>
      <c r="O40" s="29" t="n">
        <v>34.01</v>
      </c>
      <c r="P40" s="31" t="n">
        <f aca="false">O40*100/1000</f>
        <v>3.401</v>
      </c>
      <c r="Q40" s="0"/>
      <c r="R40" s="25" t="n">
        <v>42.65</v>
      </c>
      <c r="S40" s="26" t="n">
        <f aca="false">R40*50</f>
        <v>2132.5</v>
      </c>
      <c r="T40" s="0"/>
      <c r="U40" s="17" t="n">
        <v>2</v>
      </c>
      <c r="V40" s="42"/>
      <c r="W40" s="28" t="s">
        <v>114</v>
      </c>
      <c r="X40" s="42"/>
      <c r="Y40" s="42"/>
      <c r="Z40" s="42"/>
      <c r="AA40" s="42"/>
      <c r="AB40" s="6"/>
      <c r="AC40" s="6"/>
      <c r="AD40" s="6"/>
      <c r="AE40" s="6"/>
      <c r="AF40" s="0"/>
      <c r="AG40" s="0"/>
      <c r="AH40" s="0"/>
      <c r="AI40" s="0"/>
      <c r="AJ40" s="0"/>
      <c r="AK40" s="0"/>
      <c r="AL40" s="0"/>
      <c r="AM40" s="0"/>
      <c r="AN40" s="6"/>
      <c r="AO40" s="6"/>
      <c r="AP40" s="6"/>
      <c r="AQ40" s="17"/>
    </row>
    <row r="41" customFormat="false" ht="13.8" hidden="false" customHeight="false" outlineLevel="0" collapsed="false">
      <c r="A41" s="23" t="s">
        <v>52</v>
      </c>
      <c r="B41" s="17" t="n">
        <v>5</v>
      </c>
      <c r="C41" s="17" t="n">
        <v>1</v>
      </c>
      <c r="D41" s="17" t="n">
        <v>1</v>
      </c>
      <c r="E41" s="17" t="n">
        <v>5</v>
      </c>
      <c r="F41" s="29" t="n">
        <v>30</v>
      </c>
      <c r="G41" s="29" t="n">
        <v>40</v>
      </c>
      <c r="H41" s="29" t="n">
        <v>40</v>
      </c>
      <c r="I41" s="29"/>
      <c r="J41" s="29"/>
      <c r="K41" s="29"/>
      <c r="L41" s="29" t="n">
        <v>40</v>
      </c>
      <c r="M41" s="17" t="s">
        <v>113</v>
      </c>
      <c r="N41" s="17" t="n">
        <v>5</v>
      </c>
      <c r="O41" s="17" t="n">
        <v>48.63</v>
      </c>
      <c r="P41" s="25" t="n">
        <f aca="false">O41*100/1000</f>
        <v>4.863</v>
      </c>
      <c r="Q41" s="0"/>
      <c r="R41" s="25" t="n">
        <v>42.37</v>
      </c>
      <c r="S41" s="26" t="n">
        <f aca="false">R41*50</f>
        <v>2118.5</v>
      </c>
      <c r="T41" s="0"/>
      <c r="U41" s="17" t="n">
        <v>2.05</v>
      </c>
      <c r="V41" s="42"/>
      <c r="W41" s="28" t="s">
        <v>114</v>
      </c>
      <c r="X41" s="42"/>
      <c r="Y41" s="42"/>
      <c r="Z41" s="42"/>
      <c r="AA41" s="42"/>
      <c r="AB41" s="6"/>
      <c r="AC41" s="6"/>
      <c r="AD41" s="6"/>
      <c r="AE41" s="6"/>
      <c r="AF41" s="0"/>
      <c r="AG41" s="0"/>
      <c r="AH41" s="0"/>
      <c r="AI41" s="0"/>
      <c r="AJ41" s="0"/>
      <c r="AK41" s="0"/>
      <c r="AL41" s="0"/>
      <c r="AM41" s="0"/>
      <c r="AN41" s="6"/>
      <c r="AO41" s="6"/>
      <c r="AP41" s="6"/>
      <c r="AQ41" s="17"/>
    </row>
    <row r="42" customFormat="false" ht="13.8" hidden="false" customHeight="false" outlineLevel="0" collapsed="false">
      <c r="A42" s="23" t="s">
        <v>52</v>
      </c>
      <c r="B42" s="17" t="n">
        <v>5</v>
      </c>
      <c r="C42" s="17" t="n">
        <v>0</v>
      </c>
      <c r="D42" s="17" t="n">
        <v>1</v>
      </c>
      <c r="E42" s="17" t="n">
        <v>6</v>
      </c>
      <c r="F42" s="6" t="n">
        <v>20</v>
      </c>
      <c r="G42" s="17" t="n">
        <v>40</v>
      </c>
      <c r="H42" s="17" t="n">
        <v>40</v>
      </c>
      <c r="I42" s="17"/>
      <c r="J42" s="0"/>
      <c r="K42" s="0"/>
      <c r="L42" s="6" t="n">
        <v>41</v>
      </c>
      <c r="M42" s="6" t="s">
        <v>113</v>
      </c>
      <c r="N42" s="17" t="n">
        <v>6</v>
      </c>
      <c r="O42" s="17" t="n">
        <v>36.41</v>
      </c>
      <c r="P42" s="25" t="n">
        <f aca="false">O42*100/1000</f>
        <v>3.641</v>
      </c>
      <c r="Q42" s="0"/>
      <c r="R42" s="25" t="n">
        <v>23.33</v>
      </c>
      <c r="S42" s="26" t="n">
        <f aca="false">R42*50</f>
        <v>1166.5</v>
      </c>
      <c r="T42" s="0"/>
      <c r="U42" s="17" t="n">
        <v>2.09</v>
      </c>
      <c r="V42" s="42"/>
      <c r="W42" s="28" t="s">
        <v>114</v>
      </c>
      <c r="X42" s="42"/>
      <c r="Y42" s="42"/>
      <c r="Z42" s="42"/>
      <c r="AA42" s="42"/>
      <c r="AB42" s="6"/>
      <c r="AC42" s="6"/>
      <c r="AD42" s="6"/>
      <c r="AE42" s="6"/>
      <c r="AF42" s="0"/>
      <c r="AG42" s="0"/>
      <c r="AH42" s="0"/>
      <c r="AI42" s="0"/>
      <c r="AJ42" s="0"/>
      <c r="AK42" s="0"/>
      <c r="AL42" s="0"/>
      <c r="AM42" s="0"/>
      <c r="AN42" s="6"/>
      <c r="AO42" s="6"/>
      <c r="AP42" s="6"/>
      <c r="AQ42" s="17"/>
    </row>
    <row r="43" customFormat="false" ht="13.8" hidden="false" customHeight="false" outlineLevel="0" collapsed="false">
      <c r="A43" s="23" t="s">
        <v>52</v>
      </c>
      <c r="B43" s="17" t="n">
        <v>5</v>
      </c>
      <c r="C43" s="17" t="n">
        <v>0</v>
      </c>
      <c r="D43" s="17" t="n">
        <v>1</v>
      </c>
      <c r="E43" s="17" t="n">
        <v>7</v>
      </c>
      <c r="F43" s="6" t="n">
        <v>15</v>
      </c>
      <c r="G43" s="17" t="n">
        <v>45</v>
      </c>
      <c r="H43" s="17" t="n">
        <v>40</v>
      </c>
      <c r="I43" s="17"/>
      <c r="J43" s="0"/>
      <c r="K43" s="0"/>
      <c r="L43" s="6" t="n">
        <v>42</v>
      </c>
      <c r="M43" s="6" t="s">
        <v>113</v>
      </c>
      <c r="N43" s="17" t="n">
        <v>7</v>
      </c>
      <c r="O43" s="17" t="n">
        <v>26.03</v>
      </c>
      <c r="P43" s="25" t="n">
        <f aca="false">O43*100/1000</f>
        <v>2.603</v>
      </c>
      <c r="Q43" s="0"/>
      <c r="R43" s="25" t="n">
        <v>16.82</v>
      </c>
      <c r="S43" s="26" t="n">
        <f aca="false">R43*50</f>
        <v>841</v>
      </c>
      <c r="T43" s="0"/>
      <c r="U43" s="17" t="n">
        <v>2.01</v>
      </c>
      <c r="V43" s="42"/>
      <c r="W43" s="28" t="s">
        <v>114</v>
      </c>
      <c r="X43" s="42"/>
      <c r="Y43" s="42"/>
      <c r="Z43" s="42"/>
      <c r="AA43" s="42"/>
      <c r="AB43" s="6"/>
      <c r="AC43" s="6"/>
      <c r="AD43" s="6"/>
      <c r="AE43" s="6"/>
      <c r="AF43" s="0"/>
      <c r="AG43" s="0"/>
      <c r="AH43" s="0"/>
      <c r="AI43" s="0"/>
      <c r="AJ43" s="0"/>
      <c r="AK43" s="0"/>
      <c r="AL43" s="0"/>
      <c r="AM43" s="0"/>
      <c r="AN43" s="6"/>
      <c r="AO43" s="6"/>
      <c r="AP43" s="6"/>
      <c r="AQ43" s="17"/>
    </row>
    <row r="44" customFormat="false" ht="13.8" hidden="false" customHeight="false" outlineLevel="0" collapsed="false">
      <c r="A44" s="23" t="s">
        <v>52</v>
      </c>
      <c r="B44" s="17" t="n">
        <v>5</v>
      </c>
      <c r="C44" s="17" t="n">
        <v>0</v>
      </c>
      <c r="D44" s="17" t="n">
        <v>1</v>
      </c>
      <c r="E44" s="17" t="n">
        <v>8</v>
      </c>
      <c r="F44" s="6" t="n">
        <v>10</v>
      </c>
      <c r="G44" s="17" t="n">
        <v>45</v>
      </c>
      <c r="H44" s="17" t="n">
        <v>45</v>
      </c>
      <c r="I44" s="17"/>
      <c r="J44" s="0"/>
      <c r="K44" s="0"/>
      <c r="L44" s="6" t="n">
        <v>43</v>
      </c>
      <c r="M44" s="6" t="s">
        <v>113</v>
      </c>
      <c r="N44" s="17" t="n">
        <v>8</v>
      </c>
      <c r="O44" s="17" t="n">
        <v>40.3</v>
      </c>
      <c r="P44" s="25" t="n">
        <f aca="false">O44*100/1000</f>
        <v>4.03</v>
      </c>
      <c r="Q44" s="0"/>
      <c r="R44" s="25" t="n">
        <v>13.23</v>
      </c>
      <c r="S44" s="26" t="n">
        <f aca="false">R44*50</f>
        <v>661.5</v>
      </c>
      <c r="T44" s="0"/>
      <c r="U44" s="17" t="n">
        <v>1.95</v>
      </c>
      <c r="V44" s="42"/>
      <c r="W44" s="28" t="s">
        <v>114</v>
      </c>
      <c r="X44" s="42"/>
      <c r="Y44" s="42"/>
      <c r="Z44" s="42"/>
      <c r="AA44" s="42"/>
      <c r="AB44" s="6"/>
      <c r="AC44" s="6"/>
      <c r="AD44" s="6"/>
      <c r="AE44" s="6"/>
      <c r="AF44" s="0"/>
      <c r="AG44" s="0"/>
      <c r="AH44" s="0"/>
      <c r="AI44" s="0"/>
      <c r="AJ44" s="0"/>
      <c r="AK44" s="0"/>
      <c r="AL44" s="0"/>
      <c r="AM44" s="0"/>
      <c r="AN44" s="6"/>
      <c r="AO44" s="6"/>
      <c r="AP44" s="6"/>
      <c r="AQ44" s="17"/>
    </row>
    <row r="45" customFormat="false" ht="13.8" hidden="false" customHeight="false" outlineLevel="0" collapsed="false">
      <c r="A45" s="23" t="s">
        <v>52</v>
      </c>
      <c r="B45" s="17" t="n">
        <v>5</v>
      </c>
      <c r="C45" s="17" t="n">
        <v>0</v>
      </c>
      <c r="D45" s="17" t="n">
        <v>1</v>
      </c>
      <c r="E45" s="17" t="n">
        <v>9</v>
      </c>
      <c r="F45" s="6" t="n">
        <v>5</v>
      </c>
      <c r="G45" s="17" t="n">
        <v>50</v>
      </c>
      <c r="H45" s="17" t="n">
        <v>45</v>
      </c>
      <c r="I45" s="17"/>
      <c r="J45" s="6" t="s">
        <v>119</v>
      </c>
      <c r="K45" s="0"/>
      <c r="L45" s="6" t="n">
        <v>44</v>
      </c>
      <c r="M45" s="6" t="s">
        <v>113</v>
      </c>
      <c r="N45" s="17" t="n">
        <v>9</v>
      </c>
      <c r="O45" s="17" t="n">
        <v>29.44</v>
      </c>
      <c r="P45" s="25" t="n">
        <f aca="false">O45*100/1000</f>
        <v>2.944</v>
      </c>
      <c r="Q45" s="0"/>
      <c r="R45" s="25" t="n">
        <v>12.72</v>
      </c>
      <c r="S45" s="26" t="n">
        <f aca="false">R45*50</f>
        <v>636</v>
      </c>
      <c r="T45" s="0"/>
      <c r="U45" s="17" t="n">
        <v>2.08</v>
      </c>
      <c r="V45" s="42"/>
      <c r="W45" s="28" t="s">
        <v>114</v>
      </c>
      <c r="X45" s="42"/>
      <c r="Y45" s="42"/>
      <c r="Z45" s="42"/>
      <c r="AA45" s="42"/>
      <c r="AB45" s="6"/>
      <c r="AC45" s="6"/>
      <c r="AD45" s="6"/>
      <c r="AE45" s="6"/>
      <c r="AF45" s="0"/>
      <c r="AG45" s="0"/>
      <c r="AH45" s="0"/>
      <c r="AI45" s="0"/>
      <c r="AJ45" s="0"/>
      <c r="AK45" s="0"/>
      <c r="AL45" s="0"/>
      <c r="AM45" s="0"/>
      <c r="AN45" s="6"/>
      <c r="AO45" s="6"/>
      <c r="AP45" s="6"/>
      <c r="AQ45" s="17"/>
    </row>
    <row r="46" customFormat="false" ht="13.8" hidden="false" customHeight="false" outlineLevel="0" collapsed="false">
      <c r="A46" s="23" t="s">
        <v>52</v>
      </c>
      <c r="B46" s="17" t="n">
        <v>5</v>
      </c>
      <c r="C46" s="17" t="n">
        <v>0</v>
      </c>
      <c r="D46" s="17" t="n">
        <v>1</v>
      </c>
      <c r="E46" s="17" t="n">
        <v>10</v>
      </c>
      <c r="F46" s="6" t="n">
        <v>0</v>
      </c>
      <c r="G46" s="17" t="n">
        <v>50</v>
      </c>
      <c r="H46" s="17" t="n">
        <v>50</v>
      </c>
      <c r="I46" s="17"/>
      <c r="J46" s="0"/>
      <c r="K46" s="0"/>
      <c r="L46" s="6" t="n">
        <v>45</v>
      </c>
      <c r="M46" s="6" t="s">
        <v>113</v>
      </c>
      <c r="N46" s="17" t="n">
        <v>10</v>
      </c>
      <c r="O46" s="17" t="n">
        <v>55.47</v>
      </c>
      <c r="P46" s="25" t="n">
        <f aca="false">O46*100/1000</f>
        <v>5.547</v>
      </c>
      <c r="Q46" s="0"/>
      <c r="R46" s="25" t="n">
        <v>9.752</v>
      </c>
      <c r="S46" s="26" t="n">
        <f aca="false">R46*50</f>
        <v>487.6</v>
      </c>
      <c r="T46" s="0"/>
      <c r="U46" s="17" t="n">
        <v>1.63</v>
      </c>
      <c r="V46" s="42"/>
      <c r="W46" s="28" t="s">
        <v>114</v>
      </c>
      <c r="X46" s="42"/>
      <c r="Y46" s="42"/>
      <c r="Z46" s="42"/>
      <c r="AA46" s="42"/>
      <c r="AB46" s="6"/>
      <c r="AC46" s="6"/>
      <c r="AD46" s="6"/>
      <c r="AE46" s="6"/>
      <c r="AF46" s="0"/>
      <c r="AG46" s="0"/>
      <c r="AH46" s="0"/>
      <c r="AI46" s="0"/>
      <c r="AJ46" s="0"/>
      <c r="AK46" s="0"/>
      <c r="AL46" s="0"/>
      <c r="AM46" s="0"/>
      <c r="AN46" s="6"/>
      <c r="AO46" s="6"/>
      <c r="AP46" s="6"/>
      <c r="AQ46" s="17"/>
    </row>
    <row r="47" customFormat="false" ht="13.8" hidden="false" customHeight="false" outlineLevel="0" collapsed="false">
      <c r="A47" s="23" t="s">
        <v>52</v>
      </c>
      <c r="B47" s="17" t="n">
        <v>5</v>
      </c>
      <c r="C47" s="17" t="n">
        <v>0</v>
      </c>
      <c r="D47" s="17" t="n">
        <v>1</v>
      </c>
      <c r="E47" s="17" t="n">
        <v>11</v>
      </c>
      <c r="F47" s="6" t="n">
        <v>0</v>
      </c>
      <c r="G47" s="17" t="n">
        <v>50</v>
      </c>
      <c r="H47" s="17" t="n">
        <v>50</v>
      </c>
      <c r="I47" s="17"/>
      <c r="J47" s="0"/>
      <c r="K47" s="0"/>
      <c r="L47" s="6" t="n">
        <v>46</v>
      </c>
      <c r="M47" s="6" t="s">
        <v>113</v>
      </c>
      <c r="N47" s="17" t="n">
        <v>11</v>
      </c>
      <c r="O47" s="17" t="n">
        <v>29.29</v>
      </c>
      <c r="P47" s="25" t="n">
        <f aca="false">O47*100/1000</f>
        <v>2.929</v>
      </c>
      <c r="Q47" s="0"/>
      <c r="R47" s="25" t="n">
        <v>29.7</v>
      </c>
      <c r="S47" s="26" t="n">
        <f aca="false">R47*50</f>
        <v>1485</v>
      </c>
      <c r="T47" s="0"/>
      <c r="U47" s="17" t="n">
        <v>2.02</v>
      </c>
      <c r="V47" s="42"/>
      <c r="W47" s="28" t="s">
        <v>114</v>
      </c>
      <c r="X47" s="42"/>
      <c r="Y47" s="42"/>
      <c r="Z47" s="42"/>
      <c r="AA47" s="42"/>
      <c r="AB47" s="6"/>
      <c r="AC47" s="6"/>
      <c r="AD47" s="6"/>
      <c r="AE47" s="6"/>
      <c r="AF47" s="0"/>
      <c r="AG47" s="0"/>
      <c r="AH47" s="0"/>
      <c r="AI47" s="0"/>
      <c r="AJ47" s="0"/>
      <c r="AK47" s="0"/>
      <c r="AL47" s="0"/>
      <c r="AM47" s="0"/>
      <c r="AN47" s="6"/>
      <c r="AO47" s="6"/>
      <c r="AP47" s="6"/>
      <c r="AQ47" s="17"/>
    </row>
    <row r="48" customFormat="false" ht="13.8" hidden="false" customHeight="false" outlineLevel="0" collapsed="false">
      <c r="A48" s="23" t="s">
        <v>52</v>
      </c>
      <c r="B48" s="17" t="n">
        <v>5</v>
      </c>
      <c r="C48" s="17" t="n">
        <v>0</v>
      </c>
      <c r="D48" s="17" t="n">
        <v>1</v>
      </c>
      <c r="E48" s="17" t="n">
        <v>12</v>
      </c>
      <c r="F48" s="6" t="n">
        <v>0</v>
      </c>
      <c r="G48" s="17" t="n">
        <v>50</v>
      </c>
      <c r="H48" s="17" t="n">
        <v>50</v>
      </c>
      <c r="I48" s="17"/>
      <c r="J48" s="0"/>
      <c r="K48" s="0"/>
      <c r="L48" s="6" t="n">
        <v>47</v>
      </c>
      <c r="M48" s="6" t="s">
        <v>113</v>
      </c>
      <c r="N48" s="17" t="n">
        <v>12</v>
      </c>
      <c r="O48" s="17" t="n">
        <v>33.68</v>
      </c>
      <c r="P48" s="25" t="n">
        <f aca="false">O48*100/1000</f>
        <v>3.368</v>
      </c>
      <c r="Q48" s="25" t="n">
        <f aca="false">SUM(P37:P48)</f>
        <v>48.784</v>
      </c>
      <c r="R48" s="25" t="n">
        <v>16.23</v>
      </c>
      <c r="S48" s="26" t="n">
        <f aca="false">R48*50</f>
        <v>811.5</v>
      </c>
      <c r="T48" s="25" t="n">
        <f aca="false">SUM(S37:S48)/1000</f>
        <v>24.4921</v>
      </c>
      <c r="U48" s="17" t="n">
        <v>1.82</v>
      </c>
      <c r="V48" s="42"/>
      <c r="W48" s="28" t="s">
        <v>114</v>
      </c>
      <c r="X48" s="42"/>
      <c r="Y48" s="42"/>
      <c r="Z48" s="42"/>
      <c r="AA48" s="42"/>
      <c r="AB48" s="6"/>
      <c r="AC48" s="6"/>
      <c r="AD48" s="6"/>
      <c r="AE48" s="6"/>
      <c r="AF48" s="0"/>
      <c r="AG48" s="0"/>
      <c r="AH48" s="0"/>
      <c r="AI48" s="0"/>
      <c r="AJ48" s="0"/>
      <c r="AK48" s="0"/>
      <c r="AL48" s="0"/>
      <c r="AM48" s="0"/>
      <c r="AN48" s="6"/>
      <c r="AO48" s="6"/>
      <c r="AP48" s="6"/>
      <c r="AQ48" s="17"/>
    </row>
    <row r="49" s="33" customFormat="true" ht="13.8" hidden="false" customHeight="false" outlineLevel="0" collapsed="false">
      <c r="A49" s="32" t="s">
        <v>52</v>
      </c>
      <c r="B49" s="33" t="n">
        <v>5</v>
      </c>
      <c r="C49" s="33" t="n">
        <v>0</v>
      </c>
      <c r="D49" s="33" t="n">
        <v>1</v>
      </c>
      <c r="E49" s="33" t="n">
        <v>13</v>
      </c>
      <c r="F49" s="33" t="n">
        <v>0</v>
      </c>
      <c r="G49" s="33" t="n">
        <v>60</v>
      </c>
      <c r="H49" s="33" t="n">
        <v>40</v>
      </c>
      <c r="L49" s="33" t="n">
        <v>48</v>
      </c>
      <c r="M49" s="35" t="s">
        <v>113</v>
      </c>
      <c r="P49" s="38"/>
      <c r="V49" s="43"/>
      <c r="W49" s="37"/>
      <c r="X49" s="43"/>
      <c r="Y49" s="43"/>
      <c r="Z49" s="43"/>
      <c r="AA49" s="43"/>
    </row>
    <row r="50" customFormat="false" ht="13.8" hidden="false" customHeight="false" outlineLevel="0" collapsed="false">
      <c r="A50" s="23" t="s">
        <v>54</v>
      </c>
      <c r="B50" s="17" t="n">
        <v>9</v>
      </c>
      <c r="C50" s="17" t="n">
        <v>0</v>
      </c>
      <c r="D50" s="17" t="n">
        <v>0</v>
      </c>
      <c r="E50" s="17" t="n">
        <v>1</v>
      </c>
      <c r="F50" s="6" t="s">
        <v>118</v>
      </c>
      <c r="G50" s="6" t="s">
        <v>118</v>
      </c>
      <c r="H50" s="6" t="s">
        <v>118</v>
      </c>
      <c r="L50" s="17" t="n">
        <v>49</v>
      </c>
      <c r="M50" s="6" t="s">
        <v>113</v>
      </c>
      <c r="N50" s="17" t="n">
        <v>1</v>
      </c>
      <c r="O50" s="6" t="s">
        <v>118</v>
      </c>
      <c r="P50" s="6" t="s">
        <v>118</v>
      </c>
      <c r="Q50" s="17"/>
      <c r="R50" s="25" t="n">
        <v>26.42</v>
      </c>
      <c r="S50" s="26" t="n">
        <f aca="false">R50*50</f>
        <v>1321</v>
      </c>
      <c r="U50" s="17" t="n">
        <v>2.09</v>
      </c>
      <c r="W50" s="39" t="s">
        <v>114</v>
      </c>
      <c r="Z50" s="17"/>
      <c r="AC50" s="17"/>
    </row>
    <row r="51" customFormat="false" ht="13.8" hidden="false" customHeight="false" outlineLevel="0" collapsed="false">
      <c r="A51" s="23" t="s">
        <v>54</v>
      </c>
      <c r="B51" s="17" t="n">
        <v>9</v>
      </c>
      <c r="C51" s="17" t="n">
        <v>0</v>
      </c>
      <c r="D51" s="17" t="n">
        <v>0</v>
      </c>
      <c r="E51" s="17" t="n">
        <v>2</v>
      </c>
      <c r="F51" s="6" t="s">
        <v>118</v>
      </c>
      <c r="G51" s="6" t="s">
        <v>118</v>
      </c>
      <c r="H51" s="6" t="s">
        <v>118</v>
      </c>
      <c r="I51" s="17"/>
      <c r="L51" s="17" t="n">
        <v>50</v>
      </c>
      <c r="M51" s="6" t="s">
        <v>113</v>
      </c>
      <c r="N51" s="17" t="n">
        <v>2</v>
      </c>
      <c r="O51" s="6" t="s">
        <v>118</v>
      </c>
      <c r="P51" s="6" t="s">
        <v>118</v>
      </c>
      <c r="Q51" s="0"/>
      <c r="R51" s="25" t="n">
        <v>13.74</v>
      </c>
      <c r="S51" s="26" t="n">
        <f aca="false">R51*50</f>
        <v>687</v>
      </c>
      <c r="U51" s="17" t="n">
        <v>1.72</v>
      </c>
      <c r="W51" s="39" t="s">
        <v>114</v>
      </c>
      <c r="Z51" s="17"/>
      <c r="AC51" s="17"/>
    </row>
    <row r="52" customFormat="false" ht="13.8" hidden="false" customHeight="false" outlineLevel="0" collapsed="false">
      <c r="A52" s="23" t="s">
        <v>54</v>
      </c>
      <c r="B52" s="17" t="n">
        <v>9</v>
      </c>
      <c r="C52" s="17" t="n">
        <v>0</v>
      </c>
      <c r="D52" s="17" t="n">
        <v>0</v>
      </c>
      <c r="E52" s="17" t="n">
        <v>3</v>
      </c>
      <c r="F52" s="6" t="s">
        <v>118</v>
      </c>
      <c r="G52" s="6" t="s">
        <v>118</v>
      </c>
      <c r="H52" s="6" t="s">
        <v>118</v>
      </c>
      <c r="I52" s="17"/>
      <c r="L52" s="17" t="n">
        <v>51</v>
      </c>
      <c r="M52" s="6" t="s">
        <v>113</v>
      </c>
      <c r="N52" s="17" t="n">
        <v>3</v>
      </c>
      <c r="O52" s="6" t="s">
        <v>118</v>
      </c>
      <c r="P52" s="6" t="s">
        <v>118</v>
      </c>
      <c r="Q52" s="0"/>
      <c r="R52" s="25" t="n">
        <v>9.661</v>
      </c>
      <c r="S52" s="26" t="n">
        <f aca="false">R52*50</f>
        <v>483.05</v>
      </c>
      <c r="U52" s="17" t="n">
        <v>1.8</v>
      </c>
      <c r="W52" s="39" t="s">
        <v>114</v>
      </c>
      <c r="Z52" s="17"/>
      <c r="AC52" s="17"/>
    </row>
    <row r="53" customFormat="false" ht="13.8" hidden="false" customHeight="false" outlineLevel="0" collapsed="false">
      <c r="A53" s="23" t="s">
        <v>54</v>
      </c>
      <c r="B53" s="17" t="n">
        <v>9</v>
      </c>
      <c r="C53" s="17" t="n">
        <v>0</v>
      </c>
      <c r="D53" s="17" t="n">
        <v>0</v>
      </c>
      <c r="E53" s="17" t="n">
        <v>4</v>
      </c>
      <c r="F53" s="6" t="s">
        <v>118</v>
      </c>
      <c r="G53" s="6" t="s">
        <v>118</v>
      </c>
      <c r="H53" s="6" t="s">
        <v>118</v>
      </c>
      <c r="I53" s="17"/>
      <c r="L53" s="17" t="n">
        <v>52</v>
      </c>
      <c r="M53" s="6" t="s">
        <v>113</v>
      </c>
      <c r="N53" s="17" t="n">
        <v>4</v>
      </c>
      <c r="O53" s="6" t="s">
        <v>118</v>
      </c>
      <c r="P53" s="6" t="s">
        <v>118</v>
      </c>
      <c r="Q53" s="0"/>
      <c r="R53" s="25" t="n">
        <v>10.92</v>
      </c>
      <c r="S53" s="26" t="n">
        <f aca="false">R53*50</f>
        <v>546</v>
      </c>
      <c r="U53" s="17" t="n">
        <v>2.07</v>
      </c>
      <c r="W53" s="39" t="s">
        <v>114</v>
      </c>
      <c r="Z53" s="17"/>
      <c r="AC53" s="17"/>
    </row>
    <row r="54" customFormat="false" ht="13.8" hidden="false" customHeight="false" outlineLevel="0" collapsed="false">
      <c r="A54" s="23" t="s">
        <v>54</v>
      </c>
      <c r="B54" s="17" t="n">
        <v>9</v>
      </c>
      <c r="C54" s="17" t="n">
        <v>0</v>
      </c>
      <c r="D54" s="17" t="n">
        <v>1</v>
      </c>
      <c r="E54" s="17" t="n">
        <v>5</v>
      </c>
      <c r="F54" s="6" t="n">
        <v>10</v>
      </c>
      <c r="G54" s="17" t="n">
        <v>80</v>
      </c>
      <c r="H54" s="6" t="n">
        <v>20</v>
      </c>
      <c r="I54" s="17"/>
      <c r="J54" s="0"/>
      <c r="K54" s="0"/>
      <c r="L54" s="6" t="n">
        <v>53</v>
      </c>
      <c r="M54" s="6" t="s">
        <v>113</v>
      </c>
      <c r="N54" s="17" t="n">
        <v>5</v>
      </c>
      <c r="O54" s="17" t="n">
        <v>18.05</v>
      </c>
      <c r="P54" s="25" t="n">
        <f aca="false">O54*100/1000</f>
        <v>1.805</v>
      </c>
      <c r="Q54" s="0"/>
      <c r="R54" s="25" t="n">
        <v>19.38</v>
      </c>
      <c r="S54" s="26" t="n">
        <f aca="false">R54*50</f>
        <v>969</v>
      </c>
      <c r="T54" s="0"/>
      <c r="U54" s="17" t="n">
        <v>1.96</v>
      </c>
      <c r="V54" s="42"/>
      <c r="W54" s="28" t="s">
        <v>114</v>
      </c>
      <c r="X54" s="42"/>
      <c r="Y54" s="42"/>
      <c r="Z54" s="42"/>
      <c r="AA54" s="42"/>
      <c r="AC54" s="17"/>
      <c r="AF54" s="0"/>
      <c r="AG54" s="0"/>
      <c r="AH54" s="0"/>
      <c r="AI54" s="0"/>
      <c r="AJ54" s="0"/>
      <c r="AK54" s="0"/>
      <c r="AL54" s="0"/>
      <c r="AM54" s="0"/>
    </row>
    <row r="55" customFormat="false" ht="13.8" hidden="false" customHeight="false" outlineLevel="0" collapsed="false">
      <c r="A55" s="23" t="s">
        <v>54</v>
      </c>
      <c r="B55" s="17" t="n">
        <v>9</v>
      </c>
      <c r="C55" s="17" t="n">
        <v>0</v>
      </c>
      <c r="D55" s="17" t="n">
        <v>1</v>
      </c>
      <c r="E55" s="17" t="n">
        <v>6</v>
      </c>
      <c r="F55" s="6" t="n">
        <v>10</v>
      </c>
      <c r="G55" s="17" t="n">
        <v>80</v>
      </c>
      <c r="H55" s="6" t="n">
        <v>20</v>
      </c>
      <c r="I55" s="17"/>
      <c r="J55" s="0"/>
      <c r="K55" s="0"/>
      <c r="L55" s="6" t="n">
        <v>54</v>
      </c>
      <c r="M55" s="6" t="s">
        <v>113</v>
      </c>
      <c r="N55" s="17" t="n">
        <v>6</v>
      </c>
      <c r="O55" s="17" t="n">
        <v>21.22</v>
      </c>
      <c r="P55" s="25" t="n">
        <f aca="false">O55*100/1000</f>
        <v>2.122</v>
      </c>
      <c r="Q55" s="0"/>
      <c r="R55" s="25" t="n">
        <v>19.51</v>
      </c>
      <c r="S55" s="26" t="n">
        <f aca="false">R55*50</f>
        <v>975.5</v>
      </c>
      <c r="T55" s="0"/>
      <c r="U55" s="17" t="n">
        <v>1.99</v>
      </c>
      <c r="V55" s="42"/>
      <c r="W55" s="28" t="s">
        <v>114</v>
      </c>
      <c r="X55" s="42"/>
      <c r="Y55" s="42"/>
      <c r="Z55" s="42"/>
      <c r="AA55" s="42"/>
      <c r="AC55" s="17"/>
      <c r="AF55" s="0"/>
      <c r="AG55" s="0"/>
      <c r="AH55" s="0"/>
      <c r="AI55" s="0"/>
      <c r="AJ55" s="0"/>
      <c r="AK55" s="0"/>
      <c r="AL55" s="0"/>
      <c r="AM55" s="0"/>
    </row>
    <row r="56" customFormat="false" ht="13.8" hidden="false" customHeight="false" outlineLevel="0" collapsed="false">
      <c r="A56" s="23" t="s">
        <v>54</v>
      </c>
      <c r="B56" s="17" t="n">
        <v>9</v>
      </c>
      <c r="C56" s="17" t="n">
        <v>0</v>
      </c>
      <c r="D56" s="17" t="n">
        <v>1</v>
      </c>
      <c r="E56" s="17" t="n">
        <v>7</v>
      </c>
      <c r="F56" s="6" t="n">
        <v>5</v>
      </c>
      <c r="G56" s="17" t="n">
        <v>70</v>
      </c>
      <c r="H56" s="6" t="n">
        <v>30</v>
      </c>
      <c r="I56" s="17"/>
      <c r="J56" s="0"/>
      <c r="K56" s="0"/>
      <c r="L56" s="6" t="n">
        <v>55</v>
      </c>
      <c r="M56" s="6" t="s">
        <v>113</v>
      </c>
      <c r="N56" s="17" t="n">
        <v>7</v>
      </c>
      <c r="O56" s="17" t="n">
        <v>23.92</v>
      </c>
      <c r="P56" s="25" t="n">
        <f aca="false">O56*100/1000</f>
        <v>2.392</v>
      </c>
      <c r="Q56" s="0"/>
      <c r="R56" s="25" t="n">
        <v>21.08</v>
      </c>
      <c r="S56" s="26" t="n">
        <f aca="false">R56*50</f>
        <v>1054</v>
      </c>
      <c r="T56" s="0"/>
      <c r="U56" s="17" t="n">
        <v>1.94</v>
      </c>
      <c r="V56" s="42"/>
      <c r="W56" s="28" t="s">
        <v>114</v>
      </c>
      <c r="X56" s="42"/>
      <c r="Y56" s="42"/>
      <c r="Z56" s="42"/>
      <c r="AA56" s="42"/>
      <c r="AC56" s="17"/>
      <c r="AF56" s="0"/>
      <c r="AG56" s="0"/>
      <c r="AH56" s="0"/>
      <c r="AI56" s="0"/>
      <c r="AJ56" s="0"/>
      <c r="AK56" s="0"/>
      <c r="AL56" s="0"/>
      <c r="AM56" s="0"/>
    </row>
    <row r="57" customFormat="false" ht="13.8" hidden="false" customHeight="false" outlineLevel="0" collapsed="false">
      <c r="A57" s="23" t="s">
        <v>54</v>
      </c>
      <c r="B57" s="17" t="n">
        <v>9</v>
      </c>
      <c r="C57" s="17" t="n">
        <v>0</v>
      </c>
      <c r="D57" s="17" t="n">
        <v>1</v>
      </c>
      <c r="E57" s="17" t="n">
        <v>8</v>
      </c>
      <c r="F57" s="6" t="n">
        <v>5</v>
      </c>
      <c r="G57" s="17" t="n">
        <v>70</v>
      </c>
      <c r="H57" s="17" t="n">
        <v>30</v>
      </c>
      <c r="I57" s="0"/>
      <c r="J57" s="0"/>
      <c r="K57" s="0"/>
      <c r="L57" s="6" t="n">
        <v>56</v>
      </c>
      <c r="M57" s="6" t="s">
        <v>113</v>
      </c>
      <c r="N57" s="17" t="n">
        <v>8</v>
      </c>
      <c r="O57" s="17" t="n">
        <v>23.44</v>
      </c>
      <c r="P57" s="25" t="n">
        <f aca="false">O57*100/1000</f>
        <v>2.344</v>
      </c>
      <c r="Q57" s="0"/>
      <c r="R57" s="25" t="n">
        <v>23.49</v>
      </c>
      <c r="S57" s="26" t="n">
        <f aca="false">R57*50</f>
        <v>1174.5</v>
      </c>
      <c r="T57" s="0"/>
      <c r="U57" s="17" t="n">
        <v>2.05</v>
      </c>
      <c r="V57" s="42"/>
      <c r="W57" s="28" t="s">
        <v>114</v>
      </c>
      <c r="X57" s="42"/>
      <c r="Y57" s="42"/>
      <c r="Z57" s="42"/>
      <c r="AA57" s="42"/>
      <c r="AC57" s="17"/>
      <c r="AF57" s="0"/>
      <c r="AG57" s="0"/>
      <c r="AH57" s="0"/>
      <c r="AI57" s="0"/>
      <c r="AJ57" s="0"/>
      <c r="AK57" s="0"/>
      <c r="AL57" s="0"/>
      <c r="AM57" s="0"/>
    </row>
    <row r="58" customFormat="false" ht="13.8" hidden="false" customHeight="false" outlineLevel="0" collapsed="false">
      <c r="A58" s="23" t="s">
        <v>54</v>
      </c>
      <c r="B58" s="17" t="n">
        <v>9</v>
      </c>
      <c r="C58" s="17" t="n">
        <v>0</v>
      </c>
      <c r="D58" s="17" t="n">
        <v>1</v>
      </c>
      <c r="E58" s="17" t="n">
        <v>9</v>
      </c>
      <c r="F58" s="6" t="n">
        <v>5</v>
      </c>
      <c r="G58" s="17" t="n">
        <v>55</v>
      </c>
      <c r="H58" s="17" t="n">
        <v>40</v>
      </c>
      <c r="I58" s="17"/>
      <c r="J58" s="0"/>
      <c r="K58" s="0"/>
      <c r="L58" s="6" t="n">
        <v>57</v>
      </c>
      <c r="M58" s="6" t="s">
        <v>113</v>
      </c>
      <c r="N58" s="17" t="n">
        <v>9</v>
      </c>
      <c r="O58" s="17" t="n">
        <v>10.13</v>
      </c>
      <c r="P58" s="25" t="n">
        <f aca="false">O58*100/1000</f>
        <v>1.013</v>
      </c>
      <c r="Q58" s="0"/>
      <c r="R58" s="25" t="n">
        <v>23.19</v>
      </c>
      <c r="S58" s="26" t="n">
        <f aca="false">R58*50</f>
        <v>1159.5</v>
      </c>
      <c r="T58" s="0"/>
      <c r="U58" s="17" t="n">
        <v>1.95</v>
      </c>
      <c r="V58" s="42"/>
      <c r="W58" s="28" t="s">
        <v>114</v>
      </c>
      <c r="X58" s="42"/>
      <c r="Y58" s="42"/>
      <c r="Z58" s="42"/>
      <c r="AA58" s="42"/>
      <c r="AC58" s="17"/>
      <c r="AF58" s="0"/>
      <c r="AG58" s="0"/>
      <c r="AH58" s="0"/>
      <c r="AI58" s="0"/>
      <c r="AJ58" s="0"/>
      <c r="AK58" s="0"/>
      <c r="AL58" s="0"/>
      <c r="AM58" s="0"/>
    </row>
    <row r="59" customFormat="false" ht="13.8" hidden="false" customHeight="false" outlineLevel="0" collapsed="false">
      <c r="A59" s="23" t="s">
        <v>54</v>
      </c>
      <c r="B59" s="17" t="n">
        <v>9</v>
      </c>
      <c r="C59" s="17" t="n">
        <v>0</v>
      </c>
      <c r="D59" s="17" t="n">
        <v>1</v>
      </c>
      <c r="E59" s="17" t="n">
        <v>10</v>
      </c>
      <c r="F59" s="6" t="n">
        <v>5</v>
      </c>
      <c r="G59" s="17" t="n">
        <v>55</v>
      </c>
      <c r="H59" s="17" t="n">
        <v>40</v>
      </c>
      <c r="I59" s="17"/>
      <c r="J59" s="0"/>
      <c r="K59" s="0"/>
      <c r="L59" s="6" t="n">
        <v>58</v>
      </c>
      <c r="M59" s="6" t="s">
        <v>113</v>
      </c>
      <c r="N59" s="17" t="n">
        <v>10</v>
      </c>
      <c r="O59" s="17" t="n">
        <v>25.28</v>
      </c>
      <c r="P59" s="25" t="n">
        <f aca="false">O59*100/1000</f>
        <v>2.528</v>
      </c>
      <c r="Q59" s="0"/>
      <c r="R59" s="25" t="n">
        <v>20.83</v>
      </c>
      <c r="S59" s="26" t="n">
        <f aca="false">R59*50</f>
        <v>1041.5</v>
      </c>
      <c r="T59" s="0"/>
      <c r="U59" s="17" t="n">
        <v>1.82</v>
      </c>
      <c r="V59" s="42"/>
      <c r="W59" s="28" t="s">
        <v>114</v>
      </c>
      <c r="X59" s="42"/>
      <c r="Y59" s="42"/>
      <c r="Z59" s="42"/>
      <c r="AA59" s="42"/>
      <c r="AC59" s="17"/>
      <c r="AF59" s="0"/>
      <c r="AG59" s="0"/>
      <c r="AH59" s="0"/>
      <c r="AI59" s="0"/>
      <c r="AJ59" s="0"/>
      <c r="AK59" s="0"/>
      <c r="AL59" s="0"/>
      <c r="AM59" s="0"/>
    </row>
    <row r="60" customFormat="false" ht="13.8" hidden="false" customHeight="false" outlineLevel="0" collapsed="false">
      <c r="A60" s="23" t="s">
        <v>54</v>
      </c>
      <c r="B60" s="17" t="n">
        <v>9</v>
      </c>
      <c r="C60" s="17" t="n">
        <v>0</v>
      </c>
      <c r="D60" s="17" t="n">
        <v>1</v>
      </c>
      <c r="E60" s="17" t="n">
        <v>11</v>
      </c>
      <c r="F60" s="6" t="n">
        <v>5</v>
      </c>
      <c r="G60" s="17" t="n">
        <v>55</v>
      </c>
      <c r="H60" s="17" t="n">
        <v>40</v>
      </c>
      <c r="I60" s="17"/>
      <c r="J60" s="0"/>
      <c r="K60" s="0"/>
      <c r="L60" s="6" t="n">
        <v>59</v>
      </c>
      <c r="M60" s="6" t="s">
        <v>113</v>
      </c>
      <c r="N60" s="17" t="n">
        <v>11</v>
      </c>
      <c r="O60" s="17" t="n">
        <v>11.46</v>
      </c>
      <c r="P60" s="25" t="n">
        <f aca="false">O60*100/1000</f>
        <v>1.146</v>
      </c>
      <c r="Q60" s="0"/>
      <c r="R60" s="25" t="n">
        <v>13.43</v>
      </c>
      <c r="S60" s="26" t="n">
        <f aca="false">R60*50</f>
        <v>671.5</v>
      </c>
      <c r="T60" s="0"/>
      <c r="U60" s="17" t="n">
        <v>1.78</v>
      </c>
      <c r="V60" s="42"/>
      <c r="W60" s="28" t="s">
        <v>114</v>
      </c>
      <c r="X60" s="42"/>
      <c r="Y60" s="42"/>
      <c r="Z60" s="42"/>
      <c r="AA60" s="42"/>
      <c r="AC60" s="17"/>
      <c r="AF60" s="0"/>
      <c r="AG60" s="0"/>
      <c r="AH60" s="0"/>
      <c r="AI60" s="0"/>
      <c r="AJ60" s="0"/>
      <c r="AK60" s="0"/>
      <c r="AL60" s="0"/>
      <c r="AM60" s="0"/>
    </row>
    <row r="61" customFormat="false" ht="13.8" hidden="false" customHeight="false" outlineLevel="0" collapsed="false">
      <c r="A61" s="23" t="s">
        <v>54</v>
      </c>
      <c r="B61" s="17" t="n">
        <v>9</v>
      </c>
      <c r="C61" s="17" t="n">
        <v>0</v>
      </c>
      <c r="D61" s="17" t="n">
        <v>1</v>
      </c>
      <c r="E61" s="17" t="n">
        <v>12</v>
      </c>
      <c r="F61" s="6" t="n">
        <v>5</v>
      </c>
      <c r="G61" s="17" t="n">
        <v>65</v>
      </c>
      <c r="H61" s="17" t="n">
        <v>30</v>
      </c>
      <c r="I61" s="17"/>
      <c r="J61" s="0"/>
      <c r="K61" s="0"/>
      <c r="L61" s="6" t="n">
        <v>60</v>
      </c>
      <c r="M61" s="6" t="s">
        <v>113</v>
      </c>
      <c r="N61" s="17" t="n">
        <v>12</v>
      </c>
      <c r="O61" s="17" t="n">
        <v>21.44</v>
      </c>
      <c r="P61" s="25" t="n">
        <f aca="false">O61*100/1000</f>
        <v>2.144</v>
      </c>
      <c r="Q61" s="25" t="n">
        <f aca="false">SUM(P50:P61)</f>
        <v>15.494</v>
      </c>
      <c r="R61" s="25" t="n">
        <v>11.2</v>
      </c>
      <c r="S61" s="26" t="n">
        <f aca="false">R61*50</f>
        <v>560</v>
      </c>
      <c r="T61" s="25" t="n">
        <f aca="false">SUM(S50:S61)/1000</f>
        <v>10.64255</v>
      </c>
      <c r="U61" s="17" t="n">
        <v>1.89</v>
      </c>
      <c r="V61" s="42"/>
      <c r="W61" s="28" t="s">
        <v>114</v>
      </c>
      <c r="X61" s="42"/>
      <c r="Y61" s="42"/>
      <c r="Z61" s="42"/>
      <c r="AA61" s="42"/>
      <c r="AC61" s="17"/>
      <c r="AF61" s="0"/>
      <c r="AG61" s="0"/>
      <c r="AH61" s="0"/>
      <c r="AI61" s="0"/>
      <c r="AJ61" s="0"/>
      <c r="AK61" s="0"/>
      <c r="AL61" s="0"/>
      <c r="AM61" s="0"/>
    </row>
    <row r="62" s="33" customFormat="true" ht="13.8" hidden="false" customHeight="false" outlineLevel="0" collapsed="false">
      <c r="A62" s="32" t="s">
        <v>54</v>
      </c>
      <c r="B62" s="33" t="n">
        <v>9</v>
      </c>
      <c r="C62" s="33" t="n">
        <v>0</v>
      </c>
      <c r="D62" s="33" t="n">
        <v>1</v>
      </c>
      <c r="E62" s="33" t="n">
        <v>13</v>
      </c>
      <c r="F62" s="33" t="n">
        <v>5</v>
      </c>
      <c r="G62" s="33" t="n">
        <v>70</v>
      </c>
      <c r="H62" s="33" t="n">
        <v>25</v>
      </c>
      <c r="L62" s="33" t="n">
        <v>61</v>
      </c>
      <c r="M62" s="35" t="s">
        <v>113</v>
      </c>
      <c r="P62" s="38"/>
      <c r="V62" s="43"/>
      <c r="W62" s="37"/>
      <c r="X62" s="43"/>
      <c r="Y62" s="43"/>
      <c r="Z62" s="43"/>
      <c r="AA62" s="43"/>
      <c r="AG62" s="35"/>
      <c r="AH62" s="35"/>
      <c r="AK62" s="35"/>
      <c r="AL62" s="35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2012-03-16T11:03:47Z</dcterms:created>
  <dc:creator>Windows User</dc:creator>
  <dc:language>en-GB</dc:language>
  <cp:lastModifiedBy>Valeria Bo</cp:lastModifiedBy>
  <cp:lastPrinted>2015-06-29T15:32:20Z</cp:lastPrinted>
  <dcterms:modified xsi:type="dcterms:W3CDTF">2016-01-21T08:59:57Z</dcterms:modified>
  <cp:revision>0</cp:revision>
</cp:coreProperties>
</file>