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nancial_mathematics_1\"/>
    </mc:Choice>
  </mc:AlternateContent>
  <bookViews>
    <workbookView xWindow="0" yWindow="0" windowWidth="18600" windowHeight="11355"/>
  </bookViews>
  <sheets>
    <sheet name="Домашнее задание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'Домашнее задание'!$B$21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7" i="1"/>
  <c r="B49" i="1"/>
  <c r="D48" i="1"/>
  <c r="C48" i="1"/>
  <c r="B48" i="1"/>
  <c r="B46" i="1"/>
  <c r="B34" i="1"/>
  <c r="B32" i="1"/>
  <c r="B10" i="1"/>
  <c r="B21" i="1"/>
</calcChain>
</file>

<file path=xl/sharedStrings.xml><?xml version="1.0" encoding="utf-8"?>
<sst xmlns="http://schemas.openxmlformats.org/spreadsheetml/2006/main" count="44" uniqueCount="44">
  <si>
    <t xml:space="preserve">Задача 1. </t>
  </si>
  <si>
    <t>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</si>
  <si>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Цена покупки</t>
  </si>
  <si>
    <t>Цена продажи</t>
  </si>
  <si>
    <t>Доходность</t>
  </si>
  <si>
    <t>Число лет владения акцией</t>
  </si>
  <si>
    <t>Задача 2</t>
  </si>
  <si>
    <t>Инвестору исполнилось только что 30 лет. Он хочет выйти на пенсию в 60 лет и жить на доход с капитала.</t>
  </si>
  <si>
    <t>Допустим, его целевой уровень капитала к пенсии составляет $350 000. Если он ожидает ставку доходности на рынке порядка 8% годовых,</t>
  </si>
  <si>
    <t>то какую сумму ему надо инвестировать каждый год для достижения цели?</t>
  </si>
  <si>
    <t>Финансовая математика</t>
  </si>
  <si>
    <t>Урок 1. Временная стоимость денег. Процентные расчеты</t>
  </si>
  <si>
    <t>Срок накоплений, лет</t>
  </si>
  <si>
    <t>Сумма накоплений</t>
  </si>
  <si>
    <t xml:space="preserve"> Ставка доходности</t>
  </si>
  <si>
    <t>Ежегодная инвестиция</t>
  </si>
  <si>
    <t>Задача 3</t>
  </si>
  <si>
    <t xml:space="preserve">Человек взял ипотечный кредит на сумму 8 млн руб., на 20 лет под 10% годовых. </t>
  </si>
  <si>
    <t>Погашение кредита будет происходить ежемесячными аннуитетными платежами.</t>
  </si>
  <si>
    <t>Определить, сколько составит общая переплата (сумма процентов) по кредиту.</t>
  </si>
  <si>
    <t>Сумма кредита</t>
  </si>
  <si>
    <t>Ставка</t>
  </si>
  <si>
    <t>Сумма переплаты</t>
  </si>
  <si>
    <t>Срок займа, месяцев</t>
  </si>
  <si>
    <t>Задача 4</t>
  </si>
  <si>
    <t xml:space="preserve">Известно, что безрисковая ставка на рынке составляет 1%, инфляция ожидается 6% годовых и для данного проекта премия за риск равна 4%. </t>
  </si>
  <si>
    <t xml:space="preserve">Пусть ставка дисконтирования определяется как сумма этих трех составляющих, тогда чему равна приведенная стоимость потоков по проекту, </t>
  </si>
  <si>
    <t>если в первый год ожидается $2000, во второй $5000 и в третьем году проект будет продан за $10000?</t>
  </si>
  <si>
    <t>Безрисковая ставка</t>
  </si>
  <si>
    <t xml:space="preserve"> Инфляция</t>
  </si>
  <si>
    <t xml:space="preserve"> Премия за риск</t>
  </si>
  <si>
    <t>Ставка дисконтирования</t>
  </si>
  <si>
    <t>Период, лет</t>
  </si>
  <si>
    <t>Приведенная стоимость потоков (NPV)</t>
  </si>
  <si>
    <t>Прибыль</t>
  </si>
  <si>
    <t>Приведенная стоимость потоков по проекту</t>
  </si>
  <si>
    <t>Задача 5</t>
  </si>
  <si>
    <t xml:space="preserve">Что выгодней: положить деньги на депозит под 11% годовых с ежемесячной капитализацией </t>
  </si>
  <si>
    <t>или на депозит под 11,5% с ежегодной капитализацией процентов?</t>
  </si>
  <si>
    <t xml:space="preserve">Сумма вклада </t>
  </si>
  <si>
    <t xml:space="preserve">Ежемесячная капитализация </t>
  </si>
  <si>
    <t>Ежегодная капитализация</t>
  </si>
  <si>
    <t xml:space="preserve">Выгоднее положить деньги на депозит под 11% годовых с ежемесячной капитализацией </t>
  </si>
  <si>
    <t>Вывод: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</si>
</sst>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₽&quot;;[Red]\-#,##0.00\ &quot;₽&quot;"/>
    <numFmt numFmtId="42" formatCode="_-* #,##0\ &quot;₽&quot;_-;\-* #,##0\ &quot;₽&quot;_-;_-* &quot;-&quot;\ &quot;₽&quot;_-;_-@_-"/>
    <numFmt numFmtId="166" formatCode="_-[$$-409]* #,##0_ ;_-[$$-409]* \-#,##0\ ;_-[$$-409]* &quot;-&quot;_ ;_-@_ "/>
    <numFmt numFmtId="167" formatCode="0.0%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8" fontId="0" fillId="0" borderId="1" xfId="0" applyNumberFormat="1" applyBorder="1"/>
    <xf numFmtId="166" fontId="0" fillId="0" borderId="1" xfId="0" applyNumberFormat="1" applyBorder="1"/>
    <xf numFmtId="42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tabSelected="1" topLeftCell="A28" workbookViewId="0">
      <selection activeCell="A60" sqref="A60"/>
    </sheetView>
  </sheetViews>
  <sheetFormatPr defaultRowHeight="15" x14ac:dyDescent="0.25"/>
  <cols>
    <col min="1" max="1" width="43" customWidth="1"/>
    <col min="2" max="2" width="12.5703125" customWidth="1"/>
    <col min="3" max="3" width="9.5703125" bestFit="1" customWidth="1"/>
  </cols>
  <sheetData>
    <row r="2" spans="1:2" x14ac:dyDescent="0.25">
      <c r="A2" t="s">
        <v>10</v>
      </c>
    </row>
    <row r="4" spans="1:2" x14ac:dyDescent="0.25">
      <c r="A4" t="s">
        <v>11</v>
      </c>
    </row>
    <row r="6" spans="1:2" x14ac:dyDescent="0.25">
      <c r="A6" t="s">
        <v>0</v>
      </c>
    </row>
    <row r="7" spans="1:2" x14ac:dyDescent="0.25">
      <c r="A7" t="s">
        <v>1</v>
      </c>
    </row>
    <row r="9" spans="1:2" x14ac:dyDescent="0.25">
      <c r="A9" s="3" t="s">
        <v>2</v>
      </c>
      <c r="B9" s="1">
        <v>10</v>
      </c>
    </row>
    <row r="10" spans="1:2" x14ac:dyDescent="0.25">
      <c r="A10" s="3" t="s">
        <v>3</v>
      </c>
      <c r="B10" s="5">
        <f>FV(B12,B11,0,-B9)</f>
        <v>49.999983255965866</v>
      </c>
    </row>
    <row r="11" spans="1:2" x14ac:dyDescent="0.25">
      <c r="A11" s="3" t="s">
        <v>5</v>
      </c>
      <c r="B11" s="1">
        <v>6</v>
      </c>
    </row>
    <row r="12" spans="1:2" x14ac:dyDescent="0.25">
      <c r="A12" s="4" t="s">
        <v>4</v>
      </c>
      <c r="B12" s="2">
        <v>0.3076604130267811</v>
      </c>
    </row>
    <row r="15" spans="1:2" x14ac:dyDescent="0.25">
      <c r="A15" t="s">
        <v>6</v>
      </c>
    </row>
    <row r="16" spans="1:2" x14ac:dyDescent="0.25">
      <c r="A16" t="s">
        <v>7</v>
      </c>
    </row>
    <row r="17" spans="1:2" x14ac:dyDescent="0.25">
      <c r="A17" t="s">
        <v>8</v>
      </c>
    </row>
    <row r="18" spans="1:2" x14ac:dyDescent="0.25">
      <c r="A18" t="s">
        <v>9</v>
      </c>
    </row>
    <row r="20" spans="1:2" x14ac:dyDescent="0.25">
      <c r="A20" s="3" t="s">
        <v>12</v>
      </c>
      <c r="B20" s="1">
        <v>30</v>
      </c>
    </row>
    <row r="21" spans="1:2" x14ac:dyDescent="0.25">
      <c r="A21" s="3" t="s">
        <v>13</v>
      </c>
      <c r="B21" s="6">
        <f>FV(B22,B20,-B23)</f>
        <v>350000</v>
      </c>
    </row>
    <row r="22" spans="1:2" x14ac:dyDescent="0.25">
      <c r="A22" s="3" t="s">
        <v>14</v>
      </c>
      <c r="B22" s="2">
        <v>0.08</v>
      </c>
    </row>
    <row r="23" spans="1:2" x14ac:dyDescent="0.25">
      <c r="A23" s="4" t="s">
        <v>15</v>
      </c>
      <c r="B23" s="6">
        <v>3089.6016855452954</v>
      </c>
    </row>
    <row r="26" spans="1:2" x14ac:dyDescent="0.25">
      <c r="A26" t="s">
        <v>16</v>
      </c>
    </row>
    <row r="27" spans="1:2" x14ac:dyDescent="0.25">
      <c r="A27" t="s">
        <v>17</v>
      </c>
    </row>
    <row r="28" spans="1:2" x14ac:dyDescent="0.25">
      <c r="A28" t="s">
        <v>18</v>
      </c>
    </row>
    <row r="29" spans="1:2" x14ac:dyDescent="0.25">
      <c r="A29" t="s">
        <v>19</v>
      </c>
    </row>
    <row r="31" spans="1:2" x14ac:dyDescent="0.25">
      <c r="A31" s="3" t="s">
        <v>20</v>
      </c>
      <c r="B31" s="7">
        <v>8000000</v>
      </c>
    </row>
    <row r="32" spans="1:2" x14ac:dyDescent="0.25">
      <c r="A32" s="3" t="s">
        <v>23</v>
      </c>
      <c r="B32" s="1">
        <f>20*12</f>
        <v>240</v>
      </c>
    </row>
    <row r="33" spans="1:4" x14ac:dyDescent="0.25">
      <c r="A33" s="3" t="s">
        <v>21</v>
      </c>
      <c r="B33" s="2">
        <v>0.1</v>
      </c>
    </row>
    <row r="34" spans="1:4" x14ac:dyDescent="0.25">
      <c r="A34" s="4" t="s">
        <v>22</v>
      </c>
      <c r="B34" s="7">
        <f>-PMT(B33/12,B32,$B$31)*B32-$B$31</f>
        <v>10528415.585420951</v>
      </c>
    </row>
    <row r="37" spans="1:4" x14ac:dyDescent="0.25">
      <c r="A37" t="s">
        <v>24</v>
      </c>
    </row>
    <row r="38" spans="1:4" x14ac:dyDescent="0.25">
      <c r="A38" t="s">
        <v>25</v>
      </c>
    </row>
    <row r="39" spans="1:4" x14ac:dyDescent="0.25">
      <c r="A39" t="s">
        <v>26</v>
      </c>
    </row>
    <row r="40" spans="1:4" x14ac:dyDescent="0.25">
      <c r="A40" t="s">
        <v>27</v>
      </c>
    </row>
    <row r="42" spans="1:4" x14ac:dyDescent="0.25">
      <c r="A42" s="3" t="s">
        <v>32</v>
      </c>
      <c r="B42" s="8">
        <v>1</v>
      </c>
      <c r="C42" s="8">
        <v>2</v>
      </c>
      <c r="D42" s="8">
        <v>3</v>
      </c>
    </row>
    <row r="43" spans="1:4" x14ac:dyDescent="0.25">
      <c r="A43" s="3" t="s">
        <v>28</v>
      </c>
      <c r="B43" s="9">
        <v>0.01</v>
      </c>
      <c r="C43" s="8"/>
      <c r="D43" s="8"/>
    </row>
    <row r="44" spans="1:4" x14ac:dyDescent="0.25">
      <c r="A44" s="3" t="s">
        <v>29</v>
      </c>
      <c r="B44" s="9">
        <v>0.06</v>
      </c>
      <c r="C44" s="8"/>
      <c r="D44" s="8"/>
    </row>
    <row r="45" spans="1:4" x14ac:dyDescent="0.25">
      <c r="A45" s="3" t="s">
        <v>30</v>
      </c>
      <c r="B45" s="9">
        <v>0.04</v>
      </c>
      <c r="C45" s="8"/>
      <c r="D45" s="8"/>
    </row>
    <row r="46" spans="1:4" x14ac:dyDescent="0.25">
      <c r="A46" s="3" t="s">
        <v>31</v>
      </c>
      <c r="B46" s="9">
        <f>B43+B44+B45</f>
        <v>0.10999999999999999</v>
      </c>
      <c r="C46" s="8"/>
      <c r="D46" s="8"/>
    </row>
    <row r="47" spans="1:4" x14ac:dyDescent="0.25">
      <c r="A47" s="3" t="s">
        <v>34</v>
      </c>
      <c r="B47" s="10">
        <v>2000</v>
      </c>
      <c r="C47" s="10">
        <v>5000</v>
      </c>
      <c r="D47" s="10">
        <v>10000</v>
      </c>
    </row>
    <row r="48" spans="1:4" x14ac:dyDescent="0.25">
      <c r="A48" s="3" t="s">
        <v>33</v>
      </c>
      <c r="B48" s="10">
        <f>B47/((1+$B$46)^B42)</f>
        <v>1801.801801801802</v>
      </c>
      <c r="C48" s="10">
        <f>C47/((1+$B$46)^C42)</f>
        <v>4058.112166220275</v>
      </c>
      <c r="D48" s="10">
        <f>D47/((1+$B$46)^D42)</f>
        <v>7311.9138130095052</v>
      </c>
    </row>
    <row r="49" spans="1:4" x14ac:dyDescent="0.25">
      <c r="A49" s="4" t="s">
        <v>35</v>
      </c>
      <c r="B49" s="10">
        <f>SUM(B48:D48)</f>
        <v>13171.827781031581</v>
      </c>
      <c r="C49" s="8"/>
      <c r="D49" s="8"/>
    </row>
    <row r="52" spans="1:4" x14ac:dyDescent="0.25">
      <c r="A52" t="s">
        <v>36</v>
      </c>
    </row>
    <row r="53" spans="1:4" x14ac:dyDescent="0.25">
      <c r="A53" t="s">
        <v>37</v>
      </c>
    </row>
    <row r="54" spans="1:4" x14ac:dyDescent="0.25">
      <c r="A54" t="s">
        <v>38</v>
      </c>
    </row>
    <row r="56" spans="1:4" x14ac:dyDescent="0.25">
      <c r="A56" s="3" t="s">
        <v>39</v>
      </c>
      <c r="B56" s="7"/>
      <c r="C56" s="7">
        <v>1000</v>
      </c>
    </row>
    <row r="57" spans="1:4" x14ac:dyDescent="0.25">
      <c r="A57" s="4" t="s">
        <v>40</v>
      </c>
      <c r="B57" s="9">
        <v>0.11</v>
      </c>
      <c r="C57" s="5">
        <f>-FV(B57/12,12,0,C56)</f>
        <v>1115.7188361952149</v>
      </c>
    </row>
    <row r="58" spans="1:4" x14ac:dyDescent="0.25">
      <c r="A58" s="4" t="s">
        <v>41</v>
      </c>
      <c r="B58" s="11">
        <v>0.115</v>
      </c>
      <c r="C58" s="5">
        <f>-FV(B58,1,0,C56)</f>
        <v>1115</v>
      </c>
    </row>
    <row r="59" spans="1:4" x14ac:dyDescent="0.25">
      <c r="A59" t="s">
        <v>43</v>
      </c>
    </row>
    <row r="60" spans="1:4" x14ac:dyDescent="0.25">
      <c r="A6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Домашнее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2023-10-23T15:34:46Z</dcterms:created>
  <dcterms:modified xsi:type="dcterms:W3CDTF">2023-10-23T18:50:12Z</dcterms:modified>
</cp:coreProperties>
</file>