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ncial_mathematics_2\"/>
    </mc:Choice>
  </mc:AlternateContent>
  <bookViews>
    <workbookView xWindow="0" yWindow="0" windowWidth="18600" windowHeight="113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5" i="1" l="1"/>
  <c r="E75" i="1"/>
  <c r="F75" i="1" s="1"/>
  <c r="G75" i="1" s="1"/>
  <c r="C74" i="1"/>
  <c r="D74" i="1"/>
  <c r="E74" i="1"/>
  <c r="F74" i="1"/>
  <c r="G74" i="1"/>
  <c r="C75" i="1"/>
  <c r="D71" i="1"/>
  <c r="E71" i="1"/>
  <c r="F71" i="1" s="1"/>
  <c r="G71" i="1" s="1"/>
  <c r="C71" i="1"/>
  <c r="C70" i="1"/>
  <c r="D70" i="1"/>
  <c r="E70" i="1"/>
  <c r="F70" i="1"/>
  <c r="G70" i="1"/>
  <c r="B74" i="1"/>
  <c r="B75" i="1"/>
  <c r="B70" i="1"/>
  <c r="B71" i="1"/>
  <c r="C53" i="1"/>
  <c r="B53" i="1"/>
  <c r="C52" i="1"/>
  <c r="B52" i="1"/>
  <c r="B39" i="1"/>
  <c r="C30" i="1"/>
  <c r="B30" i="1"/>
  <c r="B15" i="1"/>
  <c r="D30" i="1" l="1"/>
  <c r="C31" i="1"/>
  <c r="B31" i="1"/>
  <c r="D31" i="1" l="1"/>
  <c r="E30" i="1"/>
  <c r="F30" i="1" l="1"/>
  <c r="E31" i="1"/>
  <c r="G30" i="1" l="1"/>
  <c r="F31" i="1"/>
  <c r="H30" i="1" l="1"/>
  <c r="H31" i="1" s="1"/>
  <c r="G31" i="1"/>
  <c r="B33" i="1" s="1"/>
</calcChain>
</file>

<file path=xl/sharedStrings.xml><?xml version="1.0" encoding="utf-8"?>
<sst xmlns="http://schemas.openxmlformats.org/spreadsheetml/2006/main" count="52" uniqueCount="35">
  <si>
    <t>Финансовая математика</t>
  </si>
  <si>
    <t>Урок 2. Оценка эффективности инвестиций</t>
  </si>
  <si>
    <t>Задача 1</t>
  </si>
  <si>
    <t>Есть инвестиционный проект с денежными потоками по кварталам:</t>
  </si>
  <si>
    <t>Квартал</t>
  </si>
  <si>
    <t>Денежный поток</t>
  </si>
  <si>
    <t>Необходимо принять решение, инвестируем в проект или нет, если ставка дисконтирования 15% годовых</t>
  </si>
  <si>
    <t>Решение:</t>
  </si>
  <si>
    <t>Вычислим чистую приведенную стоимость (NPV)</t>
  </si>
  <si>
    <t>NPV</t>
  </si>
  <si>
    <t>NPV проекта оказывается положительным, значит проект экономически эффективен - будем инвестировать в проект.</t>
  </si>
  <si>
    <t>Задача 2</t>
  </si>
  <si>
    <t>Для инвестиционного проекта с денежными потоками:</t>
  </si>
  <si>
    <t>Год</t>
  </si>
  <si>
    <t>Найти NPV, если первые два года ставка дисконтирования равна 20%, следующие два года она равна 15%, и затем становится 10%.</t>
  </si>
  <si>
    <t>Ставка дисконтирования</t>
  </si>
  <si>
    <t>Коэфициент дисконтирования</t>
  </si>
  <si>
    <t>Дисконтированный денежный поток</t>
  </si>
  <si>
    <t>Задача 3</t>
  </si>
  <si>
    <t>Для проекта из задачи 2 найти внутреннюю норму доходности</t>
  </si>
  <si>
    <t>Внутренняя норма доходности (IRR)</t>
  </si>
  <si>
    <t>Задача 4</t>
  </si>
  <si>
    <t>Есть два инвестиционных проекта со следующими денежными потоками:</t>
  </si>
  <si>
    <t>Проект А</t>
  </si>
  <si>
    <t>Проект Б</t>
  </si>
  <si>
    <t>Если стоимость денег равна 10%, и инвестор хочет получить максимальную доходность на вложенный рубль инвестиций, то какой проект он должен выбрать?</t>
  </si>
  <si>
    <t xml:space="preserve">NPV </t>
  </si>
  <si>
    <t>Индекс прибыльности  (PI)</t>
  </si>
  <si>
    <t>Вывод: При выборе проекта Б получим большую доходность на каждый вложенный рубль инвестиций.</t>
  </si>
  <si>
    <t>Задача 5</t>
  </si>
  <si>
    <t>Инвестор хочет выбрать один из проектов по критерию ликвидности с учетом временной стоимости денег в размере 10% годовых. Какой он должен выбрать?</t>
  </si>
  <si>
    <t>Проект А:</t>
  </si>
  <si>
    <t>Кумулятивный денежный поток</t>
  </si>
  <si>
    <t>Проект Б:</t>
  </si>
  <si>
    <t>Вывод: Выбираем проект Б. Он окупается быстее- в  конце 4 года, а проект А в начале 5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</si>
</sst>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9" formatCode="#,##0\ &quot;₽&quot;"/>
    <numFmt numFmtId="170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42" fontId="0" fillId="0" borderId="1" xfId="0" applyNumberFormat="1" applyBorder="1" applyAlignment="1">
      <alignment horizontal="center" vertical="center" wrapText="1"/>
    </xf>
    <xf numFmtId="42" fontId="0" fillId="0" borderId="1" xfId="0" applyNumberFormat="1" applyBorder="1"/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9" fontId="0" fillId="0" borderId="1" xfId="0" applyNumberFormat="1" applyBorder="1"/>
    <xf numFmtId="2" fontId="1" fillId="0" borderId="1" xfId="0" applyNumberFormat="1" applyFont="1" applyBorder="1"/>
    <xf numFmtId="170" fontId="1" fillId="0" borderId="2" xfId="0" applyNumberFormat="1" applyFont="1" applyBorder="1"/>
    <xf numFmtId="170" fontId="0" fillId="0" borderId="1" xfId="0" applyNumberFormat="1" applyBorder="1"/>
    <xf numFmtId="10" fontId="0" fillId="0" borderId="1" xfId="0" applyNumberFormat="1" applyBorder="1" applyAlignment="1">
      <alignment horizontal="center" vertical="center"/>
    </xf>
    <xf numFmtId="0" fontId="0" fillId="0" borderId="0" xfId="0" applyFill="1" applyBorder="1"/>
    <xf numFmtId="42" fontId="0" fillId="0" borderId="1" xfId="0" applyNumberFormat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44" fontId="0" fillId="0" borderId="1" xfId="0" applyNumberFormat="1" applyBorder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42" fontId="0" fillId="0" borderId="5" xfId="0" applyNumberFormat="1" applyBorder="1" applyAlignment="1">
      <alignment horizontal="center" vertical="center" wrapText="1"/>
    </xf>
    <xf numFmtId="42" fontId="0" fillId="0" borderId="3" xfId="0" applyNumberFormat="1" applyBorder="1" applyAlignment="1">
      <alignment horizontal="center" vertical="center" wrapText="1"/>
    </xf>
    <xf numFmtId="42" fontId="0" fillId="0" borderId="6" xfId="0" applyNumberFormat="1" applyBorder="1" applyAlignment="1">
      <alignment horizontal="center" vertical="center" wrapText="1"/>
    </xf>
    <xf numFmtId="42" fontId="0" fillId="0" borderId="7" xfId="0" applyNumberFormat="1" applyBorder="1" applyAlignment="1">
      <alignment horizontal="center" vertical="center" wrapText="1"/>
    </xf>
    <xf numFmtId="0" fontId="0" fillId="0" borderId="3" xfId="0" applyFill="1" applyBorder="1"/>
    <xf numFmtId="169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58" workbookViewId="0">
      <selection activeCell="A78" sqref="A78"/>
    </sheetView>
  </sheetViews>
  <sheetFormatPr defaultRowHeight="15" x14ac:dyDescent="0.25"/>
  <cols>
    <col min="1" max="1" width="27.85546875" customWidth="1"/>
    <col min="2" max="2" width="15.140625" customWidth="1"/>
    <col min="3" max="3" width="10.7109375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t="s">
        <v>2</v>
      </c>
    </row>
    <row r="6" spans="1:7" x14ac:dyDescent="0.25">
      <c r="A6" t="s">
        <v>3</v>
      </c>
    </row>
    <row r="8" spans="1:7" x14ac:dyDescent="0.25">
      <c r="A8" s="2" t="s">
        <v>4</v>
      </c>
      <c r="B8" s="4">
        <v>0</v>
      </c>
      <c r="C8" s="4">
        <v>1</v>
      </c>
      <c r="D8" s="4">
        <v>2</v>
      </c>
      <c r="E8" s="4">
        <v>3</v>
      </c>
      <c r="F8" s="4">
        <v>4</v>
      </c>
      <c r="G8" s="4">
        <v>5</v>
      </c>
    </row>
    <row r="9" spans="1:7" x14ac:dyDescent="0.25">
      <c r="A9" s="2" t="s">
        <v>5</v>
      </c>
      <c r="B9" s="5">
        <v>-1200</v>
      </c>
      <c r="C9" s="5">
        <v>100</v>
      </c>
      <c r="D9" s="5">
        <v>200</v>
      </c>
      <c r="E9" s="5">
        <v>300</v>
      </c>
      <c r="F9" s="5">
        <v>400</v>
      </c>
      <c r="G9" s="5">
        <v>500</v>
      </c>
    </row>
    <row r="11" spans="1:7" x14ac:dyDescent="0.25">
      <c r="A11" t="s">
        <v>6</v>
      </c>
    </row>
    <row r="13" spans="1:7" x14ac:dyDescent="0.25">
      <c r="A13" t="s">
        <v>7</v>
      </c>
    </row>
    <row r="14" spans="1:7" ht="16.5" customHeight="1" x14ac:dyDescent="0.25">
      <c r="A14" t="s">
        <v>8</v>
      </c>
    </row>
    <row r="15" spans="1:7" x14ac:dyDescent="0.25">
      <c r="A15" s="7" t="s">
        <v>9</v>
      </c>
      <c r="B15" s="6">
        <f>NPV(15%/4,C9:G9)+B9</f>
        <v>111.98857701149109</v>
      </c>
    </row>
    <row r="16" spans="1:7" x14ac:dyDescent="0.25">
      <c r="A16" t="s">
        <v>10</v>
      </c>
    </row>
    <row r="19" spans="1:8" x14ac:dyDescent="0.25">
      <c r="A19" t="s">
        <v>11</v>
      </c>
    </row>
    <row r="20" spans="1:8" x14ac:dyDescent="0.25">
      <c r="A20" t="s">
        <v>12</v>
      </c>
    </row>
    <row r="22" spans="1:8" x14ac:dyDescent="0.25">
      <c r="A22" s="2" t="s">
        <v>13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</row>
    <row r="23" spans="1:8" x14ac:dyDescent="0.25">
      <c r="A23" s="2" t="s">
        <v>5</v>
      </c>
      <c r="B23" s="5">
        <v>-1500</v>
      </c>
      <c r="C23" s="5">
        <v>100</v>
      </c>
      <c r="D23" s="5">
        <v>200</v>
      </c>
      <c r="E23" s="5">
        <v>300</v>
      </c>
      <c r="F23" s="5">
        <v>400</v>
      </c>
      <c r="G23" s="5">
        <v>500</v>
      </c>
      <c r="H23" s="5">
        <v>600</v>
      </c>
    </row>
    <row r="25" spans="1:8" x14ac:dyDescent="0.25">
      <c r="A25" t="s">
        <v>14</v>
      </c>
    </row>
    <row r="27" spans="1:8" x14ac:dyDescent="0.25">
      <c r="A27" s="9" t="s">
        <v>13</v>
      </c>
      <c r="B27" s="4">
        <v>0</v>
      </c>
      <c r="C27" s="4">
        <v>1</v>
      </c>
      <c r="D27" s="4">
        <v>2</v>
      </c>
      <c r="E27" s="4">
        <v>3</v>
      </c>
      <c r="F27" s="4">
        <v>4</v>
      </c>
      <c r="G27" s="4">
        <v>5</v>
      </c>
      <c r="H27" s="4">
        <v>6</v>
      </c>
    </row>
    <row r="28" spans="1:8" ht="24" customHeight="1" x14ac:dyDescent="0.25">
      <c r="A28" s="9" t="s">
        <v>5</v>
      </c>
      <c r="B28" s="5">
        <v>-1500</v>
      </c>
      <c r="C28" s="5">
        <v>100</v>
      </c>
      <c r="D28" s="5">
        <v>200</v>
      </c>
      <c r="E28" s="5">
        <v>300</v>
      </c>
      <c r="F28" s="5">
        <v>400</v>
      </c>
      <c r="G28" s="5">
        <v>500</v>
      </c>
      <c r="H28" s="5">
        <v>600</v>
      </c>
    </row>
    <row r="29" spans="1:8" ht="24" customHeight="1" x14ac:dyDescent="0.25">
      <c r="A29" s="9" t="s">
        <v>15</v>
      </c>
      <c r="B29" s="1"/>
      <c r="C29" s="11">
        <v>0.2</v>
      </c>
      <c r="D29" s="11">
        <v>0.2</v>
      </c>
      <c r="E29" s="11">
        <v>0.15</v>
      </c>
      <c r="F29" s="11">
        <v>0.15</v>
      </c>
      <c r="G29" s="11">
        <v>0.1</v>
      </c>
      <c r="H29" s="11">
        <v>0.1</v>
      </c>
    </row>
    <row r="30" spans="1:8" ht="30" x14ac:dyDescent="0.25">
      <c r="A30" s="9" t="s">
        <v>16</v>
      </c>
      <c r="B30" s="1">
        <f>1/(1+20%)^B27</f>
        <v>1</v>
      </c>
      <c r="C30" s="12">
        <f>B30/(1+C29)</f>
        <v>0.83333333333333337</v>
      </c>
      <c r="D30" s="12">
        <f t="shared" ref="D30:H30" si="0">C30/(1+D29)</f>
        <v>0.69444444444444453</v>
      </c>
      <c r="E30" s="12">
        <f t="shared" si="0"/>
        <v>0.60386473429951704</v>
      </c>
      <c r="F30" s="12">
        <f t="shared" si="0"/>
        <v>0.52509976895610178</v>
      </c>
      <c r="G30" s="12">
        <f t="shared" si="0"/>
        <v>0.47736342632372886</v>
      </c>
      <c r="H30" s="12">
        <f t="shared" si="0"/>
        <v>0.43396675120338984</v>
      </c>
    </row>
    <row r="31" spans="1:8" ht="28.5" customHeight="1" thickBot="1" x14ac:dyDescent="0.3">
      <c r="A31" s="9" t="s">
        <v>17</v>
      </c>
      <c r="B31" s="13">
        <f>B28*B30</f>
        <v>-1500</v>
      </c>
      <c r="C31" s="13">
        <f t="shared" ref="C31:H31" si="1">C28*C30</f>
        <v>83.333333333333343</v>
      </c>
      <c r="D31" s="13">
        <f t="shared" si="1"/>
        <v>138.88888888888891</v>
      </c>
      <c r="E31" s="13">
        <f t="shared" si="1"/>
        <v>181.15942028985512</v>
      </c>
      <c r="F31" s="13">
        <f t="shared" si="1"/>
        <v>210.03990758244072</v>
      </c>
      <c r="G31" s="13">
        <f t="shared" si="1"/>
        <v>238.68171316186442</v>
      </c>
      <c r="H31" s="13">
        <f t="shared" si="1"/>
        <v>260.3800507220339</v>
      </c>
    </row>
    <row r="33" spans="1:7" x14ac:dyDescent="0.25">
      <c r="A33" s="7" t="s">
        <v>9</v>
      </c>
      <c r="B33" s="14">
        <f>SUM(B31:H31)</f>
        <v>-387.51668602158378</v>
      </c>
    </row>
    <row r="36" spans="1:7" x14ac:dyDescent="0.25">
      <c r="A36" t="s">
        <v>18</v>
      </c>
    </row>
    <row r="37" spans="1:7" x14ac:dyDescent="0.25">
      <c r="A37" t="s">
        <v>19</v>
      </c>
    </row>
    <row r="39" spans="1:7" ht="27" customHeight="1" x14ac:dyDescent="0.25">
      <c r="A39" s="10" t="s">
        <v>20</v>
      </c>
      <c r="B39" s="15">
        <f>IRR(B28:H28)</f>
        <v>8.2523831241376966E-2</v>
      </c>
    </row>
    <row r="42" spans="1:7" x14ac:dyDescent="0.25">
      <c r="A42" t="s">
        <v>21</v>
      </c>
    </row>
    <row r="43" spans="1:7" x14ac:dyDescent="0.25">
      <c r="A43" t="s">
        <v>22</v>
      </c>
    </row>
    <row r="45" spans="1:7" x14ac:dyDescent="0.25">
      <c r="A45" s="2" t="s">
        <v>13</v>
      </c>
      <c r="B45" s="4">
        <v>0</v>
      </c>
      <c r="C45" s="4">
        <v>1</v>
      </c>
      <c r="D45" s="4">
        <v>2</v>
      </c>
      <c r="E45" s="4">
        <v>3</v>
      </c>
      <c r="F45" s="4">
        <v>4</v>
      </c>
      <c r="G45" s="4">
        <v>5</v>
      </c>
    </row>
    <row r="46" spans="1:7" x14ac:dyDescent="0.25">
      <c r="A46" s="2" t="s">
        <v>23</v>
      </c>
      <c r="B46" s="5">
        <v>-1000</v>
      </c>
      <c r="C46" s="5">
        <v>100</v>
      </c>
      <c r="D46" s="5">
        <v>250</v>
      </c>
      <c r="E46" s="5">
        <v>450</v>
      </c>
      <c r="F46" s="5">
        <v>500</v>
      </c>
      <c r="G46" s="5">
        <v>550</v>
      </c>
    </row>
    <row r="47" spans="1:7" x14ac:dyDescent="0.25">
      <c r="A47" s="2" t="s">
        <v>24</v>
      </c>
      <c r="B47" s="5">
        <v>-1000</v>
      </c>
      <c r="C47" s="5">
        <v>200</v>
      </c>
      <c r="D47" s="5">
        <v>300</v>
      </c>
      <c r="E47" s="5">
        <v>400</v>
      </c>
      <c r="F47" s="5">
        <v>450</v>
      </c>
      <c r="G47" s="5">
        <v>500</v>
      </c>
    </row>
    <row r="49" spans="1:7" x14ac:dyDescent="0.25">
      <c r="A49" s="16" t="s">
        <v>25</v>
      </c>
    </row>
    <row r="51" spans="1:7" x14ac:dyDescent="0.25">
      <c r="A51" s="1"/>
      <c r="B51" s="18" t="s">
        <v>23</v>
      </c>
      <c r="C51" s="18" t="s">
        <v>24</v>
      </c>
    </row>
    <row r="52" spans="1:7" x14ac:dyDescent="0.25">
      <c r="A52" s="7" t="s">
        <v>26</v>
      </c>
      <c r="B52" s="17">
        <f>NPV(10%,C46:G46)+B46</f>
        <v>318.62577692780496</v>
      </c>
      <c r="C52" s="17">
        <f>NPV(10%,C47:G47)+B47</f>
        <v>348.09470292019273</v>
      </c>
    </row>
    <row r="53" spans="1:7" x14ac:dyDescent="0.25">
      <c r="A53" s="7" t="s">
        <v>27</v>
      </c>
      <c r="B53" s="19">
        <f>1+B52/-B46</f>
        <v>1.3186257769278049</v>
      </c>
      <c r="C53" s="19">
        <f>1+C52/-B47</f>
        <v>1.3480947029201928</v>
      </c>
    </row>
    <row r="55" spans="1:7" x14ac:dyDescent="0.25">
      <c r="A55" t="s">
        <v>28</v>
      </c>
    </row>
    <row r="58" spans="1:7" x14ac:dyDescent="0.25">
      <c r="A58" t="s">
        <v>29</v>
      </c>
    </row>
    <row r="59" spans="1:7" x14ac:dyDescent="0.25">
      <c r="A59" t="s">
        <v>22</v>
      </c>
    </row>
    <row r="61" spans="1:7" x14ac:dyDescent="0.25">
      <c r="A61" s="2" t="s">
        <v>13</v>
      </c>
      <c r="B61" s="4">
        <v>0</v>
      </c>
      <c r="C61" s="4">
        <v>1</v>
      </c>
      <c r="D61" s="4">
        <v>2</v>
      </c>
      <c r="E61" s="4">
        <v>3</v>
      </c>
      <c r="F61" s="4">
        <v>4</v>
      </c>
      <c r="G61" s="4">
        <v>5</v>
      </c>
    </row>
    <row r="62" spans="1:7" x14ac:dyDescent="0.25">
      <c r="A62" s="2" t="s">
        <v>23</v>
      </c>
      <c r="B62" s="5">
        <v>-1000</v>
      </c>
      <c r="C62" s="5">
        <v>100</v>
      </c>
      <c r="D62" s="5">
        <v>250</v>
      </c>
      <c r="E62" s="5">
        <v>450</v>
      </c>
      <c r="F62" s="5">
        <v>500</v>
      </c>
      <c r="G62" s="5">
        <v>550</v>
      </c>
    </row>
    <row r="63" spans="1:7" x14ac:dyDescent="0.25">
      <c r="A63" s="2" t="s">
        <v>24</v>
      </c>
      <c r="B63" s="5">
        <v>-1000</v>
      </c>
      <c r="C63" s="5">
        <v>200</v>
      </c>
      <c r="D63" s="5">
        <v>300</v>
      </c>
      <c r="E63" s="5">
        <v>400</v>
      </c>
      <c r="F63" s="5">
        <v>450</v>
      </c>
      <c r="G63" s="5">
        <v>500</v>
      </c>
    </row>
    <row r="65" spans="1:7" x14ac:dyDescent="0.25">
      <c r="A65" s="16" t="s">
        <v>30</v>
      </c>
    </row>
    <row r="67" spans="1:7" x14ac:dyDescent="0.25">
      <c r="A67" s="3" t="s">
        <v>13</v>
      </c>
      <c r="B67" s="20">
        <v>0</v>
      </c>
      <c r="C67" s="20">
        <v>1</v>
      </c>
      <c r="D67" s="20">
        <v>2</v>
      </c>
      <c r="E67" s="20">
        <v>3</v>
      </c>
      <c r="F67" s="20">
        <v>4</v>
      </c>
      <c r="G67" s="20">
        <v>5</v>
      </c>
    </row>
    <row r="68" spans="1:7" x14ac:dyDescent="0.25">
      <c r="A68" s="25" t="s">
        <v>31</v>
      </c>
      <c r="B68" s="22"/>
      <c r="C68" s="23"/>
      <c r="D68" s="23"/>
      <c r="E68" s="23"/>
      <c r="F68" s="23"/>
      <c r="G68" s="24"/>
    </row>
    <row r="69" spans="1:7" x14ac:dyDescent="0.25">
      <c r="A69" s="2" t="s">
        <v>5</v>
      </c>
      <c r="B69" s="21">
        <v>-1000</v>
      </c>
      <c r="C69" s="21">
        <v>100</v>
      </c>
      <c r="D69" s="21">
        <v>250</v>
      </c>
      <c r="E69" s="21">
        <v>450</v>
      </c>
      <c r="F69" s="21">
        <v>500</v>
      </c>
      <c r="G69" s="21">
        <v>550</v>
      </c>
    </row>
    <row r="70" spans="1:7" ht="30" x14ac:dyDescent="0.25">
      <c r="A70" s="9" t="s">
        <v>17</v>
      </c>
      <c r="B70" s="26">
        <f>B69/(1+10%)^B67</f>
        <v>-1000</v>
      </c>
      <c r="C70" s="26">
        <f t="shared" ref="C70:G70" si="2">C69/(1+10%)^C67</f>
        <v>90.909090909090907</v>
      </c>
      <c r="D70" s="26">
        <f t="shared" si="2"/>
        <v>206.61157024793386</v>
      </c>
      <c r="E70" s="26">
        <f t="shared" si="2"/>
        <v>338.09166040570989</v>
      </c>
      <c r="F70" s="26">
        <f t="shared" si="2"/>
        <v>341.50672768253526</v>
      </c>
      <c r="G70" s="26">
        <f t="shared" si="2"/>
        <v>341.50672768253526</v>
      </c>
    </row>
    <row r="71" spans="1:7" ht="30" x14ac:dyDescent="0.25">
      <c r="A71" s="9" t="s">
        <v>32</v>
      </c>
      <c r="B71" s="26">
        <f>B70</f>
        <v>-1000</v>
      </c>
      <c r="C71" s="26">
        <f>B71+C70</f>
        <v>-909.09090909090912</v>
      </c>
      <c r="D71" s="26">
        <f t="shared" ref="D71:G71" si="3">C71+D70</f>
        <v>-702.47933884297527</v>
      </c>
      <c r="E71" s="26">
        <f t="shared" si="3"/>
        <v>-364.38767843726538</v>
      </c>
      <c r="F71" s="26">
        <f t="shared" si="3"/>
        <v>-22.880950754730122</v>
      </c>
      <c r="G71" s="26">
        <f t="shared" si="3"/>
        <v>318.62577692780513</v>
      </c>
    </row>
    <row r="72" spans="1:7" x14ac:dyDescent="0.25">
      <c r="A72" s="8" t="s">
        <v>33</v>
      </c>
      <c r="B72" s="22"/>
      <c r="C72" s="23"/>
      <c r="D72" s="23"/>
      <c r="E72" s="23"/>
      <c r="F72" s="23"/>
      <c r="G72" s="24"/>
    </row>
    <row r="73" spans="1:7" x14ac:dyDescent="0.25">
      <c r="A73" s="2" t="s">
        <v>5</v>
      </c>
      <c r="B73" s="5">
        <v>-1000</v>
      </c>
      <c r="C73" s="5">
        <v>200</v>
      </c>
      <c r="D73" s="5">
        <v>300</v>
      </c>
      <c r="E73" s="5">
        <v>400</v>
      </c>
      <c r="F73" s="5">
        <v>450</v>
      </c>
      <c r="G73" s="5">
        <v>500</v>
      </c>
    </row>
    <row r="74" spans="1:7" ht="30" x14ac:dyDescent="0.25">
      <c r="A74" s="9" t="s">
        <v>17</v>
      </c>
      <c r="B74" s="26">
        <f>B73/(1+10%)^B67</f>
        <v>-1000</v>
      </c>
      <c r="C74" s="26">
        <f t="shared" ref="C74:G74" si="4">C73/(1+10%)^C67</f>
        <v>181.81818181818181</v>
      </c>
      <c r="D74" s="26">
        <f t="shared" si="4"/>
        <v>247.93388429752062</v>
      </c>
      <c r="E74" s="26">
        <f t="shared" si="4"/>
        <v>300.52592036063101</v>
      </c>
      <c r="F74" s="26">
        <f t="shared" si="4"/>
        <v>307.35605491428174</v>
      </c>
      <c r="G74" s="26">
        <f t="shared" si="4"/>
        <v>310.46066152957746</v>
      </c>
    </row>
    <row r="75" spans="1:7" ht="30" x14ac:dyDescent="0.25">
      <c r="A75" s="9" t="s">
        <v>32</v>
      </c>
      <c r="B75" s="26">
        <f>B74</f>
        <v>-1000</v>
      </c>
      <c r="C75" s="26">
        <f>B75+C74</f>
        <v>-818.18181818181824</v>
      </c>
      <c r="D75" s="26">
        <f t="shared" ref="D75:G75" si="5">C75+D74</f>
        <v>-570.24793388429759</v>
      </c>
      <c r="E75" s="26">
        <f t="shared" si="5"/>
        <v>-269.72201352366659</v>
      </c>
      <c r="F75" s="26">
        <f t="shared" si="5"/>
        <v>37.634041390615153</v>
      </c>
      <c r="G75" s="26">
        <f t="shared" si="5"/>
        <v>348.09470292019262</v>
      </c>
    </row>
    <row r="77" spans="1:7" x14ac:dyDescent="0.25">
      <c r="A7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2023-10-27T07:03:34Z</dcterms:created>
  <dcterms:modified xsi:type="dcterms:W3CDTF">2023-10-27T10:40:19Z</dcterms:modified>
</cp:coreProperties>
</file>