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L16" i="1" l="1"/>
  <c r="P16" i="1" s="1"/>
  <c r="L15" i="1"/>
  <c r="N16" i="1" s="1"/>
  <c r="H3" i="1" l="1"/>
  <c r="C97" i="1" l="1"/>
  <c r="D97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C17" i="1"/>
  <c r="D17" i="1" s="1"/>
  <c r="C9" i="1"/>
  <c r="D9" i="1" s="1"/>
  <c r="C5" i="1"/>
  <c r="D5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C4" i="1"/>
  <c r="D4" i="1" s="1"/>
  <c r="C1" i="1"/>
  <c r="D1" i="1" s="1"/>
  <c r="C93" i="1"/>
  <c r="D93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25" i="1"/>
  <c r="D25" i="1" s="1"/>
  <c r="C13" i="1"/>
  <c r="D13" i="1" s="1"/>
  <c r="C99" i="1"/>
  <c r="D99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3" i="1"/>
  <c r="D3" i="1" s="1"/>
  <c r="C98" i="1"/>
  <c r="D98" i="1" s="1"/>
  <c r="C94" i="1"/>
  <c r="D94" i="1" s="1"/>
  <c r="C90" i="1"/>
  <c r="D90" i="1" s="1"/>
  <c r="C86" i="1"/>
  <c r="D86" i="1" s="1"/>
  <c r="C82" i="1"/>
  <c r="D82" i="1" s="1"/>
  <c r="C78" i="1"/>
  <c r="D78" i="1" s="1"/>
  <c r="C74" i="1"/>
  <c r="D74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18" i="1"/>
  <c r="D18" i="1" s="1"/>
  <c r="C14" i="1"/>
  <c r="D14" i="1" s="1"/>
  <c r="C10" i="1"/>
  <c r="D10" i="1" s="1"/>
  <c r="C6" i="1"/>
  <c r="D6" i="1" s="1"/>
  <c r="C2" i="1"/>
  <c r="D2" i="1" s="1"/>
  <c r="H4" i="1" l="1"/>
  <c r="N10" i="1" s="1"/>
  <c r="H5" i="1"/>
  <c r="O11" i="1" l="1"/>
  <c r="M11" i="1"/>
  <c r="N13" i="1"/>
  <c r="O14" i="1" l="1"/>
  <c r="M14" i="1"/>
</calcChain>
</file>

<file path=xl/sharedStrings.xml><?xml version="1.0" encoding="utf-8"?>
<sst xmlns="http://schemas.openxmlformats.org/spreadsheetml/2006/main" count="18" uniqueCount="15">
  <si>
    <t>СКО</t>
  </si>
  <si>
    <t>Мат ожидание</t>
  </si>
  <si>
    <t>Гамма</t>
  </si>
  <si>
    <t>X гамма</t>
  </si>
  <si>
    <t>Дельта</t>
  </si>
  <si>
    <t>мат ожидания</t>
  </si>
  <si>
    <t>норм распр</t>
  </si>
  <si>
    <t>t-распр</t>
  </si>
  <si>
    <t>Интервальная оценка</t>
  </si>
  <si>
    <t>&lt; Xв &lt;</t>
  </si>
  <si>
    <t>S</t>
  </si>
  <si>
    <t>t гамма</t>
  </si>
  <si>
    <t>Хи Л</t>
  </si>
  <si>
    <t>Хи П</t>
  </si>
  <si>
    <t>&lt; СКО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</si>
</sst>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selection activeCell="R9" sqref="R9"/>
    </sheetView>
  </sheetViews>
  <sheetFormatPr defaultRowHeight="14.4" x14ac:dyDescent="0.3"/>
  <cols>
    <col min="1" max="1" width="8.44140625" style="2" bestFit="1" customWidth="1"/>
    <col min="2" max="2" width="8.88671875" style="2"/>
    <col min="3" max="3" width="8.109375" style="2" bestFit="1" customWidth="1"/>
    <col min="4" max="4" width="11.6640625" style="2" customWidth="1"/>
    <col min="5" max="5" width="10.6640625" style="1" customWidth="1"/>
    <col min="7" max="7" width="15.44140625" style="5" bestFit="1" customWidth="1"/>
    <col min="8" max="8" width="13.6640625" style="5" customWidth="1"/>
    <col min="9" max="9" width="8.88671875" style="5"/>
    <col min="10" max="10" width="13.5546875" style="5" bestFit="1" customWidth="1"/>
    <col min="11" max="11" width="10.88671875" style="5" bestFit="1" customWidth="1"/>
    <col min="12" max="16" width="8.88671875" style="5"/>
  </cols>
  <sheetData>
    <row r="1" spans="1:18" x14ac:dyDescent="0.3">
      <c r="A1" s="2">
        <v>56.297313958928399</v>
      </c>
      <c r="C1" s="2">
        <f>$A1 - $H$3</f>
        <v>-3.4015899866998112</v>
      </c>
      <c r="D1" s="2">
        <f>$C1^2</f>
        <v>11.570814437616422</v>
      </c>
    </row>
    <row r="2" spans="1:18" x14ac:dyDescent="0.3">
      <c r="A2" s="2">
        <v>61.250885391858702</v>
      </c>
      <c r="C2" s="2">
        <f t="shared" ref="C2:C65" si="0">$A2 - $H$3</f>
        <v>1.5519814462304922</v>
      </c>
      <c r="D2" s="2">
        <f t="shared" ref="D2:D65" si="1">$C2^2</f>
        <v>2.4086464094436901</v>
      </c>
    </row>
    <row r="3" spans="1:18" x14ac:dyDescent="0.3">
      <c r="A3" s="2">
        <v>54.883737766895102</v>
      </c>
      <c r="C3" s="2">
        <f t="shared" si="0"/>
        <v>-4.8151661787331079</v>
      </c>
      <c r="D3" s="2">
        <f t="shared" si="1"/>
        <v>23.185825328815202</v>
      </c>
      <c r="G3" s="5" t="s">
        <v>1</v>
      </c>
      <c r="H3" s="5">
        <f>SUM(A1:A100) / 100</f>
        <v>59.69890394562821</v>
      </c>
    </row>
    <row r="4" spans="1:18" x14ac:dyDescent="0.3">
      <c r="A4" s="2">
        <v>62.018861244217398</v>
      </c>
      <c r="C4" s="2">
        <f t="shared" si="0"/>
        <v>2.3199572985891876</v>
      </c>
      <c r="D4" s="2">
        <f t="shared" si="1"/>
        <v>5.3822018672772414</v>
      </c>
      <c r="G4" s="5" t="s">
        <v>0</v>
      </c>
      <c r="H4" s="5">
        <f>SQRT(SUM(D1:D100) / 100)</f>
        <v>2.3176211373624134</v>
      </c>
      <c r="I4" s="4"/>
      <c r="J4" s="4"/>
      <c r="K4" s="4"/>
      <c r="L4" s="4"/>
      <c r="M4" s="4"/>
      <c r="N4" s="4"/>
      <c r="O4" s="4"/>
      <c r="P4" s="4"/>
      <c r="Q4" s="3"/>
      <c r="R4" s="3"/>
    </row>
    <row r="5" spans="1:18" x14ac:dyDescent="0.3">
      <c r="A5" s="2">
        <v>60.867423656147103</v>
      </c>
      <c r="C5" s="2">
        <f t="shared" si="0"/>
        <v>1.1685197105188934</v>
      </c>
      <c r="D5" s="2">
        <f t="shared" si="1"/>
        <v>1.3654383138711583</v>
      </c>
      <c r="G5" s="5" t="s">
        <v>10</v>
      </c>
      <c r="H5" s="5">
        <f>SQRT(SUM(D1:D100) / 99)</f>
        <v>2.3292968844932904</v>
      </c>
      <c r="I5" s="4"/>
      <c r="J5" s="4"/>
      <c r="K5" s="4"/>
      <c r="L5" s="4"/>
      <c r="M5" s="4"/>
      <c r="N5" s="4"/>
      <c r="O5" s="4"/>
      <c r="P5" s="4"/>
      <c r="Q5" s="3"/>
      <c r="R5" s="3"/>
    </row>
    <row r="6" spans="1:18" x14ac:dyDescent="0.3">
      <c r="A6" s="2">
        <v>60.086655681744503</v>
      </c>
      <c r="C6" s="2">
        <f t="shared" si="0"/>
        <v>0.38775173611629299</v>
      </c>
      <c r="D6" s="2">
        <f t="shared" si="1"/>
        <v>0.15035140886119933</v>
      </c>
      <c r="G6" s="5" t="s">
        <v>2</v>
      </c>
      <c r="H6" s="5">
        <v>0.95</v>
      </c>
      <c r="I6" s="4"/>
      <c r="J6" s="4"/>
      <c r="K6" s="4"/>
      <c r="L6" s="4"/>
      <c r="M6" s="4"/>
      <c r="N6" s="4"/>
      <c r="O6" s="4"/>
      <c r="P6" s="4"/>
      <c r="Q6" s="3"/>
      <c r="R6" s="3"/>
    </row>
    <row r="7" spans="1:18" x14ac:dyDescent="0.3">
      <c r="A7" s="2">
        <v>59.735502923717299</v>
      </c>
      <c r="C7" s="2">
        <f t="shared" si="0"/>
        <v>3.6598978089088519E-2</v>
      </c>
      <c r="D7" s="2">
        <f t="shared" si="1"/>
        <v>1.3394851971655815E-3</v>
      </c>
      <c r="I7" s="4"/>
      <c r="J7" s="6" t="s">
        <v>8</v>
      </c>
      <c r="K7" s="6"/>
      <c r="L7" s="6"/>
      <c r="M7" s="4"/>
      <c r="N7" s="4"/>
      <c r="O7" s="4"/>
      <c r="P7" s="4"/>
      <c r="Q7" s="3"/>
      <c r="R7" s="3"/>
    </row>
    <row r="8" spans="1:18" x14ac:dyDescent="0.3">
      <c r="A8" s="2">
        <v>57.627462690454401</v>
      </c>
      <c r="C8" s="2">
        <f t="shared" si="0"/>
        <v>-2.0714412551738093</v>
      </c>
      <c r="D8" s="2">
        <f t="shared" si="1"/>
        <v>4.2908688736360467</v>
      </c>
      <c r="I8" s="4"/>
      <c r="J8" s="4"/>
      <c r="K8" s="4"/>
      <c r="L8" s="4"/>
      <c r="M8" s="4"/>
      <c r="N8" s="4"/>
      <c r="O8" s="4"/>
      <c r="P8" s="4"/>
      <c r="Q8" s="3"/>
      <c r="R8" s="3"/>
    </row>
    <row r="9" spans="1:18" x14ac:dyDescent="0.3">
      <c r="A9" s="2">
        <v>60.850809203882598</v>
      </c>
      <c r="C9" s="2">
        <f t="shared" si="0"/>
        <v>1.1519052582543878</v>
      </c>
      <c r="D9" s="2">
        <f t="shared" si="1"/>
        <v>1.3268857239941079</v>
      </c>
      <c r="I9" s="4"/>
      <c r="J9" s="6" t="s">
        <v>5</v>
      </c>
      <c r="K9" s="6" t="s">
        <v>6</v>
      </c>
      <c r="L9" s="4"/>
      <c r="M9" s="4" t="s">
        <v>3</v>
      </c>
      <c r="N9" s="4">
        <v>1.96</v>
      </c>
      <c r="O9" s="4"/>
      <c r="P9" s="4"/>
      <c r="Q9" s="3"/>
      <c r="R9" s="3"/>
    </row>
    <row r="10" spans="1:18" x14ac:dyDescent="0.3">
      <c r="A10" s="2">
        <v>59.1039979349395</v>
      </c>
      <c r="C10" s="2">
        <f t="shared" si="0"/>
        <v>-0.5949060106887103</v>
      </c>
      <c r="D10" s="2">
        <f t="shared" si="1"/>
        <v>0.3539131615535559</v>
      </c>
      <c r="I10" s="4"/>
      <c r="J10" s="6"/>
      <c r="K10" s="6"/>
      <c r="L10" s="4"/>
      <c r="M10" s="4" t="s">
        <v>4</v>
      </c>
      <c r="N10" s="4">
        <f>$N$9*$H$4/SQRT(100)</f>
        <v>0.454253742923033</v>
      </c>
      <c r="O10" s="4"/>
      <c r="P10" s="4"/>
      <c r="Q10" s="3"/>
      <c r="R10" s="3"/>
    </row>
    <row r="11" spans="1:18" x14ac:dyDescent="0.3">
      <c r="A11" s="2">
        <v>61.576263122174801</v>
      </c>
      <c r="C11" s="2">
        <f t="shared" si="0"/>
        <v>1.8773591765465909</v>
      </c>
      <c r="D11" s="2">
        <f t="shared" si="1"/>
        <v>3.524477477763694</v>
      </c>
      <c r="I11" s="4"/>
      <c r="J11" s="6"/>
      <c r="K11" s="6"/>
      <c r="L11" s="4"/>
      <c r="M11" s="4">
        <f>$H$3 - $N$10</f>
        <v>59.244650202705174</v>
      </c>
      <c r="N11" s="4" t="s">
        <v>9</v>
      </c>
      <c r="O11" s="4">
        <f>$H$3 + $N$10</f>
        <v>60.153157688551246</v>
      </c>
      <c r="P11" s="4"/>
      <c r="Q11" s="3"/>
      <c r="R11" s="3"/>
    </row>
    <row r="12" spans="1:18" x14ac:dyDescent="0.3">
      <c r="A12" s="2">
        <v>59.148968714166301</v>
      </c>
      <c r="C12" s="2">
        <f t="shared" si="0"/>
        <v>-0.54993523146190881</v>
      </c>
      <c r="D12" s="2">
        <f t="shared" si="1"/>
        <v>0.30242875880306325</v>
      </c>
      <c r="I12" s="4"/>
      <c r="J12" s="6"/>
      <c r="K12" s="6" t="s">
        <v>7</v>
      </c>
      <c r="L12" s="4"/>
      <c r="M12" s="4" t="s">
        <v>11</v>
      </c>
      <c r="N12" s="4">
        <v>1.984</v>
      </c>
      <c r="O12" s="4"/>
      <c r="P12" s="4"/>
      <c r="Q12" s="3"/>
      <c r="R12" s="3"/>
    </row>
    <row r="13" spans="1:18" x14ac:dyDescent="0.3">
      <c r="A13" s="2">
        <v>61.706352200323103</v>
      </c>
      <c r="C13" s="2">
        <f t="shared" si="0"/>
        <v>2.0074482546948929</v>
      </c>
      <c r="D13" s="2">
        <f t="shared" si="1"/>
        <v>4.0298484952775713</v>
      </c>
      <c r="I13" s="4"/>
      <c r="J13" s="6"/>
      <c r="K13" s="6"/>
      <c r="L13" s="4"/>
      <c r="M13" s="4" t="s">
        <v>4</v>
      </c>
      <c r="N13" s="4">
        <f>$N$12*$H$5/SQRT(100)</f>
        <v>0.46213250188346883</v>
      </c>
      <c r="O13" s="4"/>
      <c r="P13" s="4"/>
      <c r="Q13" s="3"/>
      <c r="R13" s="3"/>
    </row>
    <row r="14" spans="1:18" x14ac:dyDescent="0.3">
      <c r="A14" s="2">
        <v>57.4348615198193</v>
      </c>
      <c r="C14" s="2">
        <f t="shared" si="0"/>
        <v>-2.2640424258089098</v>
      </c>
      <c r="D14" s="2">
        <f t="shared" si="1"/>
        <v>5.1258881058626926</v>
      </c>
      <c r="I14" s="4"/>
      <c r="J14" s="6"/>
      <c r="K14" s="6"/>
      <c r="L14" s="4"/>
      <c r="M14" s="4">
        <f>$H$3 - $N$13</f>
        <v>59.236771443744743</v>
      </c>
      <c r="N14" s="4" t="s">
        <v>9</v>
      </c>
      <c r="O14" s="4">
        <f>$H$3 + $N$13</f>
        <v>60.161036447511677</v>
      </c>
      <c r="P14" s="4"/>
      <c r="Q14" s="3"/>
      <c r="R14" s="3"/>
    </row>
    <row r="15" spans="1:18" x14ac:dyDescent="0.3">
      <c r="A15" s="2">
        <v>61.433638789447897</v>
      </c>
      <c r="C15" s="2">
        <f t="shared" si="0"/>
        <v>1.7347348438196875</v>
      </c>
      <c r="D15" s="2">
        <f t="shared" si="1"/>
        <v>3.0093049783621155</v>
      </c>
      <c r="I15" s="4"/>
      <c r="J15" s="6" t="s">
        <v>0</v>
      </c>
      <c r="K15" s="4" t="s">
        <v>12</v>
      </c>
      <c r="L15" s="4">
        <f>SQRT(128.422)</f>
        <v>11.332343093994286</v>
      </c>
      <c r="N15" s="4"/>
      <c r="O15" s="4"/>
      <c r="P15" s="4"/>
      <c r="Q15" s="3"/>
      <c r="R15" s="3"/>
    </row>
    <row r="16" spans="1:18" x14ac:dyDescent="0.3">
      <c r="A16" s="2">
        <v>58.820817695067603</v>
      </c>
      <c r="C16" s="2">
        <f t="shared" si="0"/>
        <v>-0.87808625056060663</v>
      </c>
      <c r="D16" s="2">
        <f t="shared" si="1"/>
        <v>0.77103546342358442</v>
      </c>
      <c r="I16" s="4"/>
      <c r="J16" s="6"/>
      <c r="K16" s="4" t="s">
        <v>13</v>
      </c>
      <c r="L16" s="4">
        <f>SQRT(73.361)</f>
        <v>8.5651036187544172</v>
      </c>
      <c r="N16" s="4">
        <f>$H$5 * SQRT(99) /L15</f>
        <v>2.0451385191387872</v>
      </c>
      <c r="O16" s="4" t="s">
        <v>14</v>
      </c>
      <c r="P16" s="4">
        <f>$H$5 * SQRT(99) /L16</f>
        <v>2.7058880318595073</v>
      </c>
      <c r="Q16" s="3"/>
      <c r="R16" s="3"/>
    </row>
    <row r="17" spans="1:18" x14ac:dyDescent="0.3">
      <c r="A17" s="2">
        <v>57.037825391681302</v>
      </c>
      <c r="C17" s="2">
        <f t="shared" si="0"/>
        <v>-2.6610785539469077</v>
      </c>
      <c r="D17" s="2">
        <f t="shared" si="1"/>
        <v>7.0813390702761652</v>
      </c>
      <c r="I17" s="4"/>
      <c r="J17" s="4"/>
      <c r="K17" s="4"/>
      <c r="L17" s="4"/>
      <c r="M17" s="4"/>
      <c r="N17" s="4"/>
      <c r="O17" s="4"/>
      <c r="P17" s="4"/>
      <c r="Q17" s="3"/>
      <c r="R17" s="3"/>
    </row>
    <row r="18" spans="1:18" x14ac:dyDescent="0.3">
      <c r="A18" s="2">
        <v>58.310995413626799</v>
      </c>
      <c r="C18" s="2">
        <f t="shared" si="0"/>
        <v>-1.3879085320014113</v>
      </c>
      <c r="D18" s="2">
        <f t="shared" si="1"/>
        <v>1.9262900932023126</v>
      </c>
      <c r="I18" s="4"/>
      <c r="J18" s="4"/>
      <c r="K18" s="4"/>
      <c r="L18" s="4"/>
      <c r="M18" s="4"/>
      <c r="N18" s="4"/>
      <c r="O18" s="4"/>
      <c r="P18" s="4"/>
      <c r="Q18" s="3"/>
      <c r="R18" s="3"/>
    </row>
    <row r="19" spans="1:18" x14ac:dyDescent="0.3">
      <c r="A19" s="2">
        <v>57.1614817989283</v>
      </c>
      <c r="C19" s="2">
        <f t="shared" si="0"/>
        <v>-2.5374221466999103</v>
      </c>
      <c r="D19" s="2">
        <f t="shared" si="1"/>
        <v>6.4385111505631807</v>
      </c>
      <c r="I19" s="4"/>
      <c r="J19" s="4"/>
      <c r="K19" s="4"/>
      <c r="L19" s="4"/>
      <c r="M19" s="4"/>
      <c r="N19" s="4"/>
      <c r="O19" s="4"/>
      <c r="P19" s="4"/>
      <c r="Q19" s="3"/>
      <c r="R19" s="3"/>
    </row>
    <row r="20" spans="1:18" x14ac:dyDescent="0.3">
      <c r="A20" s="2">
        <v>64.135370977035507</v>
      </c>
      <c r="C20" s="2">
        <f t="shared" si="0"/>
        <v>4.4364670314072967</v>
      </c>
      <c r="D20" s="2">
        <f t="shared" si="1"/>
        <v>19.682239720763871</v>
      </c>
      <c r="I20" s="4"/>
      <c r="J20" s="4"/>
      <c r="K20" s="4"/>
      <c r="L20" s="4"/>
      <c r="M20" s="4"/>
      <c r="N20" s="4"/>
      <c r="O20" s="4"/>
      <c r="P20" s="4"/>
      <c r="Q20" s="3"/>
      <c r="R20" s="3"/>
    </row>
    <row r="21" spans="1:18" x14ac:dyDescent="0.3">
      <c r="A21" s="2">
        <v>58.400104925755898</v>
      </c>
      <c r="C21" s="2">
        <f t="shared" si="0"/>
        <v>-1.2987990198723125</v>
      </c>
      <c r="D21" s="2">
        <f t="shared" si="1"/>
        <v>1.6868788940212796</v>
      </c>
      <c r="I21" s="4"/>
      <c r="J21" s="4"/>
      <c r="K21" s="4"/>
      <c r="L21" s="4"/>
      <c r="M21" s="4"/>
      <c r="N21" s="4"/>
      <c r="O21" s="4"/>
      <c r="P21" s="4"/>
      <c r="Q21" s="3"/>
      <c r="R21" s="3"/>
    </row>
    <row r="22" spans="1:18" x14ac:dyDescent="0.3">
      <c r="A22" s="2">
        <v>58.565582698708901</v>
      </c>
      <c r="C22" s="2">
        <f t="shared" si="0"/>
        <v>-1.1333212469193086</v>
      </c>
      <c r="D22" s="2">
        <f t="shared" si="1"/>
        <v>1.2844170487187363</v>
      </c>
      <c r="I22" s="4"/>
      <c r="J22" s="4"/>
      <c r="K22" s="4"/>
      <c r="L22" s="4"/>
      <c r="M22" s="4"/>
      <c r="N22" s="4"/>
      <c r="O22" s="4"/>
      <c r="P22" s="4"/>
      <c r="Q22" s="3"/>
      <c r="R22" s="3"/>
    </row>
    <row r="23" spans="1:18" x14ac:dyDescent="0.3">
      <c r="A23" s="2">
        <v>57.2620994794515</v>
      </c>
      <c r="C23" s="2">
        <f t="shared" si="0"/>
        <v>-2.4368044661767101</v>
      </c>
      <c r="D23" s="2">
        <f t="shared" si="1"/>
        <v>5.9380160063787608</v>
      </c>
      <c r="I23" s="4"/>
      <c r="J23" s="4"/>
      <c r="K23" s="4"/>
      <c r="L23" s="4"/>
      <c r="M23" s="4"/>
      <c r="N23" s="4"/>
      <c r="O23" s="4"/>
      <c r="P23" s="4"/>
      <c r="Q23" s="3"/>
      <c r="R23" s="3"/>
    </row>
    <row r="24" spans="1:18" x14ac:dyDescent="0.3">
      <c r="A24" s="2">
        <v>58.628840057025897</v>
      </c>
      <c r="C24" s="2">
        <f t="shared" si="0"/>
        <v>-1.0700638886023128</v>
      </c>
      <c r="D24" s="2">
        <f t="shared" si="1"/>
        <v>1.145036725690703</v>
      </c>
      <c r="I24" s="4"/>
      <c r="J24" s="4"/>
      <c r="K24" s="4"/>
      <c r="L24" s="4"/>
      <c r="M24" s="4"/>
      <c r="N24" s="4"/>
      <c r="O24" s="4"/>
      <c r="P24" s="4"/>
      <c r="Q24" s="3"/>
      <c r="R24" s="3"/>
    </row>
    <row r="25" spans="1:18" x14ac:dyDescent="0.3">
      <c r="A25" s="2">
        <v>62.083736751241297</v>
      </c>
      <c r="C25" s="2">
        <f t="shared" si="0"/>
        <v>2.3848328056130867</v>
      </c>
      <c r="D25" s="2">
        <f t="shared" si="1"/>
        <v>5.6874275107283871</v>
      </c>
      <c r="I25" s="4"/>
      <c r="J25" s="4"/>
      <c r="K25" s="4"/>
      <c r="L25" s="4"/>
      <c r="M25" s="4"/>
      <c r="N25" s="4"/>
      <c r="O25" s="4"/>
      <c r="P25" s="4"/>
      <c r="Q25" s="3"/>
      <c r="R25" s="3"/>
    </row>
    <row r="26" spans="1:18" x14ac:dyDescent="0.3">
      <c r="A26" s="2">
        <v>60.753050389666697</v>
      </c>
      <c r="C26" s="2">
        <f t="shared" si="0"/>
        <v>1.0541464440384871</v>
      </c>
      <c r="D26" s="2">
        <f t="shared" si="1"/>
        <v>1.1112247254789873</v>
      </c>
      <c r="I26" s="4"/>
      <c r="J26" s="4"/>
      <c r="K26" s="4"/>
      <c r="L26" s="4"/>
      <c r="M26" s="4"/>
      <c r="N26" s="4"/>
      <c r="O26" s="4"/>
      <c r="P26" s="4"/>
      <c r="Q26" s="3"/>
      <c r="R26" s="3"/>
    </row>
    <row r="27" spans="1:18" x14ac:dyDescent="0.3">
      <c r="A27" s="2">
        <v>58.7555500147472</v>
      </c>
      <c r="C27" s="2">
        <f t="shared" si="0"/>
        <v>-0.94335393088100972</v>
      </c>
      <c r="D27" s="2">
        <f t="shared" si="1"/>
        <v>0.88991663890865291</v>
      </c>
    </row>
    <row r="28" spans="1:18" x14ac:dyDescent="0.3">
      <c r="A28" s="2">
        <v>61.810970793876599</v>
      </c>
      <c r="C28" s="2">
        <f t="shared" si="0"/>
        <v>2.1120668482483893</v>
      </c>
      <c r="D28" s="2">
        <f t="shared" si="1"/>
        <v>4.460826371469885</v>
      </c>
    </row>
    <row r="29" spans="1:18" x14ac:dyDescent="0.3">
      <c r="A29" s="2">
        <v>63.973494575089298</v>
      </c>
      <c r="C29" s="2">
        <f t="shared" si="0"/>
        <v>4.2745906294610876</v>
      </c>
      <c r="D29" s="2">
        <f t="shared" si="1"/>
        <v>18.272125049476536</v>
      </c>
    </row>
    <row r="30" spans="1:18" x14ac:dyDescent="0.3">
      <c r="A30" s="2">
        <v>57.228620911379998</v>
      </c>
      <c r="C30" s="2">
        <f t="shared" si="0"/>
        <v>-2.4702830342482116</v>
      </c>
      <c r="D30" s="2">
        <f t="shared" si="1"/>
        <v>6.1022982692945513</v>
      </c>
    </row>
    <row r="31" spans="1:18" x14ac:dyDescent="0.3">
      <c r="A31" s="2">
        <v>59.582089782381303</v>
      </c>
      <c r="C31" s="2">
        <f t="shared" si="0"/>
        <v>-0.1168141632469073</v>
      </c>
      <c r="D31" s="2">
        <f t="shared" si="1"/>
        <v>1.3645548735075109E-2</v>
      </c>
    </row>
    <row r="32" spans="1:18" x14ac:dyDescent="0.3">
      <c r="A32" s="2">
        <v>58.1394201226597</v>
      </c>
      <c r="C32" s="2">
        <f t="shared" si="0"/>
        <v>-1.5594838229685095</v>
      </c>
      <c r="D32" s="2">
        <f t="shared" si="1"/>
        <v>2.4319897941004776</v>
      </c>
    </row>
    <row r="33" spans="1:4" x14ac:dyDescent="0.3">
      <c r="A33" s="2">
        <v>59.636843776990702</v>
      </c>
      <c r="C33" s="2">
        <f t="shared" si="0"/>
        <v>-6.2060168637508184E-2</v>
      </c>
      <c r="D33" s="2">
        <f t="shared" si="1"/>
        <v>3.8514645313159545E-3</v>
      </c>
    </row>
    <row r="34" spans="1:4" x14ac:dyDescent="0.3">
      <c r="A34" s="2">
        <v>60.072190599837398</v>
      </c>
      <c r="C34" s="2">
        <f t="shared" si="0"/>
        <v>0.37328665420918838</v>
      </c>
      <c r="D34" s="2">
        <f t="shared" si="1"/>
        <v>0.13934292621069019</v>
      </c>
    </row>
    <row r="35" spans="1:4" x14ac:dyDescent="0.3">
      <c r="A35" s="2">
        <v>59.840595890761001</v>
      </c>
      <c r="C35" s="2">
        <f t="shared" si="0"/>
        <v>0.14169194513279137</v>
      </c>
      <c r="D35" s="2">
        <f t="shared" si="1"/>
        <v>2.0076607315513962E-2</v>
      </c>
    </row>
    <row r="36" spans="1:4" x14ac:dyDescent="0.3">
      <c r="A36" s="2">
        <v>60.404334287531498</v>
      </c>
      <c r="C36" s="2">
        <f t="shared" si="0"/>
        <v>0.70543034190328768</v>
      </c>
      <c r="D36" s="2">
        <f t="shared" si="1"/>
        <v>0.49763196727778936</v>
      </c>
    </row>
    <row r="37" spans="1:4" x14ac:dyDescent="0.3">
      <c r="A37" s="2">
        <v>59.732010550580199</v>
      </c>
      <c r="C37" s="2">
        <f t="shared" si="0"/>
        <v>3.3106604951989027E-2</v>
      </c>
      <c r="D37" s="2">
        <f t="shared" si="1"/>
        <v>1.0960472914470643E-3</v>
      </c>
    </row>
    <row r="38" spans="1:4" x14ac:dyDescent="0.3">
      <c r="A38" s="2">
        <v>59.570324713963501</v>
      </c>
      <c r="C38" s="2">
        <f t="shared" si="0"/>
        <v>-0.12857923166470897</v>
      </c>
      <c r="D38" s="2">
        <f t="shared" si="1"/>
        <v>1.6532618815486899E-2</v>
      </c>
    </row>
    <row r="39" spans="1:4" x14ac:dyDescent="0.3">
      <c r="A39" s="2">
        <v>56.502302824374702</v>
      </c>
      <c r="C39" s="2">
        <f t="shared" si="0"/>
        <v>-3.1966011212535079</v>
      </c>
      <c r="D39" s="2">
        <f t="shared" si="1"/>
        <v>10.218258728399183</v>
      </c>
    </row>
    <row r="40" spans="1:4" x14ac:dyDescent="0.3">
      <c r="A40" s="2">
        <v>60.671166497662803</v>
      </c>
      <c r="C40" s="2">
        <f t="shared" si="0"/>
        <v>0.97226255203459289</v>
      </c>
      <c r="D40" s="2">
        <f t="shared" si="1"/>
        <v>0.94529447008881939</v>
      </c>
    </row>
    <row r="41" spans="1:4" x14ac:dyDescent="0.3">
      <c r="A41" s="2">
        <v>57.617940003335299</v>
      </c>
      <c r="C41" s="2">
        <f t="shared" si="0"/>
        <v>-2.0809639422929109</v>
      </c>
      <c r="D41" s="2">
        <f t="shared" si="1"/>
        <v>4.3304109291232535</v>
      </c>
    </row>
    <row r="42" spans="1:4" x14ac:dyDescent="0.3">
      <c r="A42" s="2">
        <v>56.669612575393501</v>
      </c>
      <c r="C42" s="2">
        <f t="shared" si="0"/>
        <v>-3.0292913702347093</v>
      </c>
      <c r="D42" s="2">
        <f t="shared" si="1"/>
        <v>9.1766062057784819</v>
      </c>
    </row>
    <row r="43" spans="1:4" x14ac:dyDescent="0.3">
      <c r="A43" s="2">
        <v>62.241469226109203</v>
      </c>
      <c r="C43" s="2">
        <f t="shared" si="0"/>
        <v>2.5425652804809928</v>
      </c>
      <c r="D43" s="2">
        <f t="shared" si="1"/>
        <v>6.4646382055073897</v>
      </c>
    </row>
    <row r="44" spans="1:4" x14ac:dyDescent="0.3">
      <c r="A44" s="2">
        <v>55.5130627406865</v>
      </c>
      <c r="C44" s="2">
        <f t="shared" si="0"/>
        <v>-4.1858412049417097</v>
      </c>
      <c r="D44" s="2">
        <f t="shared" si="1"/>
        <v>17.521266592987864</v>
      </c>
    </row>
    <row r="45" spans="1:4" x14ac:dyDescent="0.3">
      <c r="A45" s="2">
        <v>61.4762562282056</v>
      </c>
      <c r="C45" s="2">
        <f t="shared" si="0"/>
        <v>1.7773522825773895</v>
      </c>
      <c r="D45" s="2">
        <f t="shared" si="1"/>
        <v>3.1589811363830567</v>
      </c>
    </row>
    <row r="46" spans="1:4" x14ac:dyDescent="0.3">
      <c r="A46" s="2">
        <v>55.878894806413498</v>
      </c>
      <c r="C46" s="2">
        <f t="shared" si="0"/>
        <v>-3.8200091392147115</v>
      </c>
      <c r="D46" s="2">
        <f t="shared" si="1"/>
        <v>14.592469823683921</v>
      </c>
    </row>
    <row r="47" spans="1:4" x14ac:dyDescent="0.3">
      <c r="A47" s="2">
        <v>57.803391226365498</v>
      </c>
      <c r="C47" s="2">
        <f t="shared" si="0"/>
        <v>-1.8955127192627117</v>
      </c>
      <c r="D47" s="2">
        <f t="shared" si="1"/>
        <v>3.5929684688867196</v>
      </c>
    </row>
    <row r="48" spans="1:4" x14ac:dyDescent="0.3">
      <c r="A48" s="2">
        <v>57.544212511441799</v>
      </c>
      <c r="C48" s="2">
        <f t="shared" si="0"/>
        <v>-2.154691434186411</v>
      </c>
      <c r="D48" s="2">
        <f t="shared" si="1"/>
        <v>4.6426951765562929</v>
      </c>
    </row>
    <row r="49" spans="1:4" x14ac:dyDescent="0.3">
      <c r="A49" s="2">
        <v>57.2440269081902</v>
      </c>
      <c r="C49" s="2">
        <f t="shared" si="0"/>
        <v>-2.4548770374380098</v>
      </c>
      <c r="D49" s="2">
        <f t="shared" si="1"/>
        <v>6.0264212689404193</v>
      </c>
    </row>
    <row r="50" spans="1:4" x14ac:dyDescent="0.3">
      <c r="A50" s="2">
        <v>60.893879490946198</v>
      </c>
      <c r="C50" s="2">
        <f t="shared" si="0"/>
        <v>1.1949755453179876</v>
      </c>
      <c r="D50" s="2">
        <f t="shared" si="1"/>
        <v>1.4279665539080217</v>
      </c>
    </row>
    <row r="51" spans="1:4" x14ac:dyDescent="0.3">
      <c r="A51" s="2">
        <v>60.977999604189598</v>
      </c>
      <c r="C51" s="2">
        <f t="shared" si="0"/>
        <v>1.2790956585613884</v>
      </c>
      <c r="D51" s="2">
        <f t="shared" si="1"/>
        <v>1.6360857037505918</v>
      </c>
    </row>
    <row r="52" spans="1:4" x14ac:dyDescent="0.3">
      <c r="A52" s="2">
        <v>62.056148129054698</v>
      </c>
      <c r="C52" s="2">
        <f t="shared" si="0"/>
        <v>2.3572441834264879</v>
      </c>
      <c r="D52" s="2">
        <f t="shared" si="1"/>
        <v>5.5566001402980101</v>
      </c>
    </row>
    <row r="53" spans="1:4" x14ac:dyDescent="0.3">
      <c r="A53" s="2">
        <v>62.945621242552299</v>
      </c>
      <c r="C53" s="2">
        <f t="shared" si="0"/>
        <v>3.2467172969240892</v>
      </c>
      <c r="D53" s="2">
        <f t="shared" si="1"/>
        <v>10.541173206146064</v>
      </c>
    </row>
    <row r="54" spans="1:4" x14ac:dyDescent="0.3">
      <c r="A54" s="2">
        <v>57.370772740496598</v>
      </c>
      <c r="C54" s="2">
        <f t="shared" si="0"/>
        <v>-2.3281312051316121</v>
      </c>
      <c r="D54" s="2">
        <f t="shared" si="1"/>
        <v>5.4201949083075727</v>
      </c>
    </row>
    <row r="55" spans="1:4" x14ac:dyDescent="0.3">
      <c r="A55" s="2">
        <v>56.184235480419197</v>
      </c>
      <c r="C55" s="2">
        <f t="shared" si="0"/>
        <v>-3.514668465209013</v>
      </c>
      <c r="D55" s="2">
        <f t="shared" si="1"/>
        <v>12.352894420334678</v>
      </c>
    </row>
    <row r="56" spans="1:4" x14ac:dyDescent="0.3">
      <c r="A56" s="2">
        <v>59.3200795573104</v>
      </c>
      <c r="C56" s="2">
        <f t="shared" si="0"/>
        <v>-0.37882438831780973</v>
      </c>
      <c r="D56" s="2">
        <f t="shared" si="1"/>
        <v>0.1435079171843627</v>
      </c>
    </row>
    <row r="57" spans="1:4" x14ac:dyDescent="0.3">
      <c r="A57" s="2">
        <v>61.664543280529699</v>
      </c>
      <c r="C57" s="2">
        <f t="shared" si="0"/>
        <v>1.9656393349014891</v>
      </c>
      <c r="D57" s="2">
        <f t="shared" si="1"/>
        <v>3.8637379949119683</v>
      </c>
    </row>
    <row r="58" spans="1:4" x14ac:dyDescent="0.3">
      <c r="A58" s="2">
        <v>61.931414581213197</v>
      </c>
      <c r="C58" s="2">
        <f t="shared" si="0"/>
        <v>2.2325106355849869</v>
      </c>
      <c r="D58" s="2">
        <f t="shared" si="1"/>
        <v>4.9841037380000817</v>
      </c>
    </row>
    <row r="59" spans="1:4" x14ac:dyDescent="0.3">
      <c r="A59" s="2">
        <v>59.265834324051198</v>
      </c>
      <c r="C59" s="2">
        <f t="shared" si="0"/>
        <v>-0.43306962157701179</v>
      </c>
      <c r="D59" s="2">
        <f t="shared" si="1"/>
        <v>0.1875492971328562</v>
      </c>
    </row>
    <row r="60" spans="1:4" x14ac:dyDescent="0.3">
      <c r="A60" s="2">
        <v>62.315933185963203</v>
      </c>
      <c r="C60" s="2">
        <f t="shared" si="0"/>
        <v>2.6170292403349933</v>
      </c>
      <c r="D60" s="2">
        <f t="shared" si="1"/>
        <v>6.848842044768352</v>
      </c>
    </row>
    <row r="61" spans="1:4" x14ac:dyDescent="0.3">
      <c r="A61" s="2">
        <v>61.417159175120297</v>
      </c>
      <c r="C61" s="2">
        <f t="shared" si="0"/>
        <v>1.7182552294920868</v>
      </c>
      <c r="D61" s="2">
        <f t="shared" si="1"/>
        <v>2.9524010336769035</v>
      </c>
    </row>
    <row r="62" spans="1:4" x14ac:dyDescent="0.3">
      <c r="A62" s="2">
        <v>60.698419794906897</v>
      </c>
      <c r="C62" s="2">
        <f t="shared" si="0"/>
        <v>0.99951584927868709</v>
      </c>
      <c r="D62" s="2">
        <f t="shared" si="1"/>
        <v>0.99903193295929515</v>
      </c>
    </row>
    <row r="63" spans="1:4" x14ac:dyDescent="0.3">
      <c r="A63" s="2">
        <v>59.122645673159802</v>
      </c>
      <c r="C63" s="2">
        <f t="shared" si="0"/>
        <v>-0.57625827246840799</v>
      </c>
      <c r="D63" s="2">
        <f t="shared" si="1"/>
        <v>0.33207359658827396</v>
      </c>
    </row>
    <row r="64" spans="1:4" x14ac:dyDescent="0.3">
      <c r="A64" s="2">
        <v>61.970985320285699</v>
      </c>
      <c r="C64" s="2">
        <f t="shared" si="0"/>
        <v>2.2720813746574891</v>
      </c>
      <c r="D64" s="2">
        <f t="shared" si="1"/>
        <v>5.1623537730654654</v>
      </c>
    </row>
    <row r="65" spans="1:4" x14ac:dyDescent="0.3">
      <c r="A65" s="2">
        <v>58.979971074379698</v>
      </c>
      <c r="C65" s="2">
        <f t="shared" si="0"/>
        <v>-0.71893287124851213</v>
      </c>
      <c r="D65" s="2">
        <f t="shared" si="1"/>
        <v>0.51686447336162977</v>
      </c>
    </row>
    <row r="66" spans="1:4" x14ac:dyDescent="0.3">
      <c r="A66" s="2">
        <v>59.540190127302303</v>
      </c>
      <c r="C66" s="2">
        <f t="shared" ref="C66:C100" si="2">$A66 - $H$3</f>
        <v>-0.15871381832590714</v>
      </c>
      <c r="D66" s="2">
        <f t="shared" ref="D66:D100" si="3">$C66^2</f>
        <v>2.5190076127589056E-2</v>
      </c>
    </row>
    <row r="67" spans="1:4" x14ac:dyDescent="0.3">
      <c r="A67" s="2">
        <v>61.640741882190703</v>
      </c>
      <c r="C67" s="2">
        <f t="shared" si="2"/>
        <v>1.9418379365624929</v>
      </c>
      <c r="D67" s="2">
        <f t="shared" si="3"/>
        <v>3.7707345718732803</v>
      </c>
    </row>
    <row r="68" spans="1:4" x14ac:dyDescent="0.3">
      <c r="A68" s="2">
        <v>60.9971105379582</v>
      </c>
      <c r="C68" s="2">
        <f t="shared" si="2"/>
        <v>1.2982065923299899</v>
      </c>
      <c r="D68" s="2">
        <f t="shared" si="3"/>
        <v>1.6853403563690446</v>
      </c>
    </row>
    <row r="69" spans="1:4" x14ac:dyDescent="0.3">
      <c r="A69" s="2">
        <v>61.330214037876203</v>
      </c>
      <c r="C69" s="2">
        <f t="shared" si="2"/>
        <v>1.6313100922479933</v>
      </c>
      <c r="D69" s="2">
        <f t="shared" si="3"/>
        <v>2.6611726170701564</v>
      </c>
    </row>
    <row r="70" spans="1:4" x14ac:dyDescent="0.3">
      <c r="A70" s="2">
        <v>59.821252385491597</v>
      </c>
      <c r="C70" s="2">
        <f t="shared" si="2"/>
        <v>0.12234843986338717</v>
      </c>
      <c r="D70" s="2">
        <f t="shared" si="3"/>
        <v>1.4969140737004867E-2</v>
      </c>
    </row>
    <row r="71" spans="1:4" x14ac:dyDescent="0.3">
      <c r="A71" s="2">
        <v>59.569797160297298</v>
      </c>
      <c r="C71" s="2">
        <f t="shared" si="2"/>
        <v>-0.12910678533091158</v>
      </c>
      <c r="D71" s="2">
        <f t="shared" si="3"/>
        <v>1.6668562018482085E-2</v>
      </c>
    </row>
    <row r="72" spans="1:4" x14ac:dyDescent="0.3">
      <c r="A72" s="2">
        <v>62.714434989522204</v>
      </c>
      <c r="C72" s="2">
        <f t="shared" si="2"/>
        <v>3.0155310438939935</v>
      </c>
      <c r="D72" s="2">
        <f t="shared" si="3"/>
        <v>9.0934274766883973</v>
      </c>
    </row>
    <row r="73" spans="1:4" x14ac:dyDescent="0.3">
      <c r="A73" s="2">
        <v>63.619045146348597</v>
      </c>
      <c r="C73" s="2">
        <f t="shared" si="2"/>
        <v>3.9201412007203871</v>
      </c>
      <c r="D73" s="2">
        <f t="shared" si="3"/>
        <v>15.367507033585477</v>
      </c>
    </row>
    <row r="74" spans="1:4" x14ac:dyDescent="0.3">
      <c r="A74" s="2">
        <v>55.502345955273398</v>
      </c>
      <c r="C74" s="2">
        <f t="shared" si="2"/>
        <v>-4.1965579903548118</v>
      </c>
      <c r="D74" s="2">
        <f t="shared" si="3"/>
        <v>17.611098966410818</v>
      </c>
    </row>
    <row r="75" spans="1:4" x14ac:dyDescent="0.3">
      <c r="A75" s="2">
        <v>64.150581276408204</v>
      </c>
      <c r="C75" s="2">
        <f t="shared" si="2"/>
        <v>4.4516773307799937</v>
      </c>
      <c r="D75" s="2">
        <f t="shared" si="3"/>
        <v>19.817431057380489</v>
      </c>
    </row>
    <row r="76" spans="1:4" x14ac:dyDescent="0.3">
      <c r="A76" s="2">
        <v>62.425223221978001</v>
      </c>
      <c r="C76" s="2">
        <f t="shared" si="2"/>
        <v>2.7263192763497912</v>
      </c>
      <c r="D76" s="2">
        <f t="shared" si="3"/>
        <v>7.4328167965964491</v>
      </c>
    </row>
    <row r="77" spans="1:4" x14ac:dyDescent="0.3">
      <c r="A77" s="2">
        <v>58.684893734931599</v>
      </c>
      <c r="C77" s="2">
        <f t="shared" si="2"/>
        <v>-1.0140102106966111</v>
      </c>
      <c r="D77" s="2">
        <f t="shared" si="3"/>
        <v>1.0282167073969857</v>
      </c>
    </row>
    <row r="78" spans="1:4" x14ac:dyDescent="0.3">
      <c r="A78" s="2">
        <v>60.671775576846997</v>
      </c>
      <c r="C78" s="2">
        <f t="shared" si="2"/>
        <v>0.97287163121878706</v>
      </c>
      <c r="D78" s="2">
        <f t="shared" si="3"/>
        <v>0.94647921083030362</v>
      </c>
    </row>
    <row r="79" spans="1:4" x14ac:dyDescent="0.3">
      <c r="A79" s="2">
        <v>60.982688546571602</v>
      </c>
      <c r="C79" s="2">
        <f t="shared" si="2"/>
        <v>1.2837846009433918</v>
      </c>
      <c r="D79" s="2">
        <f t="shared" si="3"/>
        <v>1.6481029016193836</v>
      </c>
    </row>
    <row r="80" spans="1:4" x14ac:dyDescent="0.3">
      <c r="A80" s="2">
        <v>60.830344926158503</v>
      </c>
      <c r="C80" s="2">
        <f t="shared" si="2"/>
        <v>1.131440980530293</v>
      </c>
      <c r="D80" s="2">
        <f t="shared" si="3"/>
        <v>1.2801586924233508</v>
      </c>
    </row>
    <row r="81" spans="1:4" x14ac:dyDescent="0.3">
      <c r="A81" s="2">
        <v>64.459058251755295</v>
      </c>
      <c r="C81" s="2">
        <f t="shared" si="2"/>
        <v>4.7601543061270846</v>
      </c>
      <c r="D81" s="2">
        <f t="shared" si="3"/>
        <v>22.659069018140226</v>
      </c>
    </row>
    <row r="82" spans="1:4" x14ac:dyDescent="0.3">
      <c r="A82" s="2">
        <v>60.628133131606198</v>
      </c>
      <c r="C82" s="2">
        <f t="shared" si="2"/>
        <v>0.92922918597798798</v>
      </c>
      <c r="D82" s="2">
        <f t="shared" si="3"/>
        <v>0.86346688007331418</v>
      </c>
    </row>
    <row r="83" spans="1:4" x14ac:dyDescent="0.3">
      <c r="A83" s="2">
        <v>55.784552209199902</v>
      </c>
      <c r="C83" s="2">
        <f t="shared" si="2"/>
        <v>-3.9143517364283085</v>
      </c>
      <c r="D83" s="2">
        <f t="shared" si="3"/>
        <v>15.322149516479314</v>
      </c>
    </row>
    <row r="84" spans="1:4" x14ac:dyDescent="0.3">
      <c r="A84" s="2">
        <v>59.4541629122632</v>
      </c>
      <c r="C84" s="2">
        <f t="shared" si="2"/>
        <v>-0.24474103336500974</v>
      </c>
      <c r="D84" s="2">
        <f t="shared" si="3"/>
        <v>5.9898173412572808E-2</v>
      </c>
    </row>
    <row r="85" spans="1:4" x14ac:dyDescent="0.3">
      <c r="A85" s="2">
        <v>57.137824104412999</v>
      </c>
      <c r="C85" s="2">
        <f t="shared" si="2"/>
        <v>-2.5610798412152107</v>
      </c>
      <c r="D85" s="2">
        <f t="shared" si="3"/>
        <v>6.5591299530789291</v>
      </c>
    </row>
    <row r="86" spans="1:4" x14ac:dyDescent="0.3">
      <c r="A86" s="2">
        <v>58.492073331760203</v>
      </c>
      <c r="C86" s="2">
        <f t="shared" si="2"/>
        <v>-1.2068306138680072</v>
      </c>
      <c r="D86" s="2">
        <f t="shared" si="3"/>
        <v>1.4564401305690311</v>
      </c>
    </row>
    <row r="87" spans="1:4" x14ac:dyDescent="0.3">
      <c r="A87" s="2">
        <v>57.337015518549201</v>
      </c>
      <c r="C87" s="2">
        <f t="shared" si="2"/>
        <v>-2.361888427079009</v>
      </c>
      <c r="D87" s="2">
        <f t="shared" si="3"/>
        <v>5.5785169419697551</v>
      </c>
    </row>
    <row r="88" spans="1:4" x14ac:dyDescent="0.3">
      <c r="A88" s="2">
        <v>54.9558715220072</v>
      </c>
      <c r="C88" s="2">
        <f t="shared" si="2"/>
        <v>-4.7430324236210097</v>
      </c>
      <c r="D88" s="2">
        <f t="shared" si="3"/>
        <v>22.496356571520188</v>
      </c>
    </row>
    <row r="89" spans="1:4" x14ac:dyDescent="0.3">
      <c r="A89" s="2">
        <v>61.320150359688597</v>
      </c>
      <c r="C89" s="2">
        <f t="shared" si="2"/>
        <v>1.6212464140603871</v>
      </c>
      <c r="D89" s="2">
        <f t="shared" si="3"/>
        <v>2.628439935103664</v>
      </c>
    </row>
    <row r="90" spans="1:4" x14ac:dyDescent="0.3">
      <c r="A90" s="2">
        <v>63.426806265226404</v>
      </c>
      <c r="C90" s="2">
        <f t="shared" si="2"/>
        <v>3.7279023195981935</v>
      </c>
      <c r="D90" s="2">
        <f t="shared" si="3"/>
        <v>13.897255704465591</v>
      </c>
    </row>
    <row r="91" spans="1:4" x14ac:dyDescent="0.3">
      <c r="A91" s="2">
        <v>58.235755898431798</v>
      </c>
      <c r="C91" s="2">
        <f t="shared" si="2"/>
        <v>-1.4631480471964124</v>
      </c>
      <c r="D91" s="2">
        <f t="shared" si="3"/>
        <v>2.1408022080146751</v>
      </c>
    </row>
    <row r="92" spans="1:4" x14ac:dyDescent="0.3">
      <c r="A92" s="2">
        <v>56.567126552663296</v>
      </c>
      <c r="C92" s="2">
        <f t="shared" si="2"/>
        <v>-3.1317773929649135</v>
      </c>
      <c r="D92" s="2">
        <f t="shared" si="3"/>
        <v>9.8080296390861097</v>
      </c>
    </row>
    <row r="93" spans="1:4" x14ac:dyDescent="0.3">
      <c r="A93" s="2">
        <v>66.023739384286102</v>
      </c>
      <c r="C93" s="2">
        <f t="shared" si="2"/>
        <v>6.3248354386578924</v>
      </c>
      <c r="D93" s="2">
        <f t="shared" si="3"/>
        <v>40.003543326102772</v>
      </c>
    </row>
    <row r="94" spans="1:4" x14ac:dyDescent="0.3">
      <c r="A94" s="2">
        <v>58.614789347621198</v>
      </c>
      <c r="C94" s="2">
        <f t="shared" si="2"/>
        <v>-1.0841145980070124</v>
      </c>
      <c r="D94" s="2">
        <f t="shared" si="3"/>
        <v>1.1753044616119059</v>
      </c>
    </row>
    <row r="95" spans="1:4" x14ac:dyDescent="0.3">
      <c r="A95" s="2">
        <v>58.860535220084898</v>
      </c>
      <c r="C95" s="2">
        <f t="shared" si="2"/>
        <v>-0.83836872554331165</v>
      </c>
      <c r="D95" s="2">
        <f t="shared" si="3"/>
        <v>0.70286211996911663</v>
      </c>
    </row>
    <row r="96" spans="1:4" x14ac:dyDescent="0.3">
      <c r="A96" s="2">
        <v>60.031885255621802</v>
      </c>
      <c r="C96" s="2">
        <f t="shared" si="2"/>
        <v>0.33298130999359188</v>
      </c>
      <c r="D96" s="2">
        <f t="shared" si="3"/>
        <v>0.11087655280504853</v>
      </c>
    </row>
    <row r="97" spans="1:4" x14ac:dyDescent="0.3">
      <c r="A97" s="2">
        <v>58.0893134236671</v>
      </c>
      <c r="C97" s="2">
        <f t="shared" si="2"/>
        <v>-1.6095905219611097</v>
      </c>
      <c r="D97" s="2">
        <f t="shared" si="3"/>
        <v>2.5907816483870376</v>
      </c>
    </row>
    <row r="98" spans="1:4" x14ac:dyDescent="0.3">
      <c r="A98" s="2">
        <v>61.832960753752197</v>
      </c>
      <c r="C98" s="2">
        <f t="shared" si="2"/>
        <v>2.1340568081239866</v>
      </c>
      <c r="D98" s="2">
        <f t="shared" si="3"/>
        <v>4.5541984603003378</v>
      </c>
    </row>
    <row r="99" spans="1:4" x14ac:dyDescent="0.3">
      <c r="A99" s="2">
        <v>58.6699123609135</v>
      </c>
      <c r="C99" s="2">
        <f t="shared" si="2"/>
        <v>-1.02899158471471</v>
      </c>
      <c r="D99" s="2">
        <f t="shared" si="3"/>
        <v>1.0588236814136902</v>
      </c>
    </row>
    <row r="100" spans="1:4" x14ac:dyDescent="0.3">
      <c r="A100" s="2">
        <v>57.281024654692402</v>
      </c>
      <c r="C100" s="2">
        <f t="shared" si="2"/>
        <v>-2.417879290935808</v>
      </c>
      <c r="D100" s="2">
        <f t="shared" si="3"/>
        <v>5.8461402655362456</v>
      </c>
    </row>
  </sheetData>
  <mergeCells count="5">
    <mergeCell ref="J15:J16"/>
    <mergeCell ref="J7:L7"/>
    <mergeCell ref="K9:K11"/>
    <mergeCell ref="K12:K14"/>
    <mergeCell ref="J9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2021-09-26T10:15:51Z</dcterms:created>
  <dcterms:modified xsi:type="dcterms:W3CDTF">2021-09-28T11:16:31Z</dcterms:modified>
</cp:coreProperties>
</file>